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-27Winter\"/>
    </mc:Choice>
  </mc:AlternateContent>
  <xr:revisionPtr revIDLastSave="0" documentId="13_ncr:1_{21202BB2-BE64-4140-B6D8-97F7296A44B5}" xr6:coauthVersionLast="47" xr6:coauthVersionMax="47" xr10:uidLastSave="{00000000-0000-0000-0000-000000000000}"/>
  <bookViews>
    <workbookView xWindow="765" yWindow="930" windowWidth="21840" windowHeight="14505" tabRatio="850" xr2:uid="{00000000-000D-0000-FFFF-FFFF00000000}"/>
  </bookViews>
  <sheets>
    <sheet name="Index" sheetId="107" r:id="rId1"/>
    <sheet name="10m Air Pistol 1" sheetId="8" r:id="rId2"/>
    <sheet name="10m Air Pistol 2" sheetId="67" r:id="rId3"/>
    <sheet name="10m Air Pistol Jun" sheetId="68" r:id="rId4"/>
    <sheet name="10m Air Pistol Sen" sheetId="69" r:id="rId5"/>
    <sheet name="10m Air Pistol Team 1" sheetId="10" r:id="rId6"/>
    <sheet name="10m Air Pistol Team 2" sheetId="70" r:id="rId7"/>
    <sheet name="10m Air Pistol (Supp rest)" sheetId="43" r:id="rId8"/>
    <sheet name="10m Air Pistol (Supp rest) Sen" sheetId="71" r:id="rId9"/>
    <sheet name="10m AP (Supp rest) Team" sheetId="65" state="hidden" r:id="rId10"/>
    <sheet name="6Yd Air Pistol" sheetId="12" r:id="rId11"/>
    <sheet name="6Yd Air Rifle" sheetId="66" state="hidden" r:id="rId12"/>
    <sheet name="10m Air Rifle" sheetId="28" r:id="rId13"/>
    <sheet name="10m Air Rifle Jun" sheetId="72" r:id="rId14"/>
    <sheet name="10m Air Rifle Sen" sheetId="73" r:id="rId15"/>
    <sheet name="10m Air Rifle Team" sheetId="29" r:id="rId16"/>
    <sheet name="10m Air Rifle (Supp rest)" sheetId="44" r:id="rId17"/>
    <sheet name="10m Air Rifle (Supp rest) Sen" sheetId="74" r:id="rId18"/>
    <sheet name="20Yd Pistol" sheetId="19" r:id="rId19"/>
    <sheet name="20Yd Pistol Sen" sheetId="75" r:id="rId20"/>
    <sheet name="20Yd Pistol Team" sheetId="20" state="hidden" r:id="rId21"/>
    <sheet name="Bench 50m 1" sheetId="15" r:id="rId22"/>
    <sheet name="Bench 50m 2" sheetId="76" r:id="rId23"/>
    <sheet name="Bench 50m Sen" sheetId="77" r:id="rId24"/>
    <sheet name="Bench 50m Team" sheetId="34" r:id="rId25"/>
    <sheet name="Bench 100yd 1" sheetId="55" r:id="rId26"/>
    <sheet name="Bench 100yd 2" sheetId="78" r:id="rId27"/>
    <sheet name="Bench 100yd Sen" sheetId="79" r:id="rId28"/>
    <sheet name="Bench 100yd Team" sheetId="57" r:id="rId29"/>
    <sheet name="Bench SR (Air) 1" sheetId="48" r:id="rId30"/>
    <sheet name="Bench SR (Air) 2" sheetId="80" r:id="rId31"/>
    <sheet name="Bench SR (Air) 3" sheetId="81" r:id="rId32"/>
    <sheet name="Bench SR (Air) Jun" sheetId="82" r:id="rId33"/>
    <sheet name="Bench SR (Air) Sen" sheetId="83" r:id="rId34"/>
    <sheet name="Bench SR (Air) Team 1" sheetId="49" r:id="rId35"/>
    <sheet name="Bench SR (Air) Team 2" sheetId="84" r:id="rId36"/>
    <sheet name="Bench SR (Rim) 1" sheetId="50" r:id="rId37"/>
    <sheet name="Bench SR (Rim) 2" sheetId="85" r:id="rId38"/>
    <sheet name="Bench SR (Rim) 3" sheetId="86" r:id="rId39"/>
    <sheet name="Bench SR (Rim) 4" sheetId="87" r:id="rId40"/>
    <sheet name="Bench SR (Rim) 5" sheetId="88" r:id="rId41"/>
    <sheet name="Bench SR (Rim) 6" sheetId="89" r:id="rId42"/>
    <sheet name="Bench SR (Rim) Jun" sheetId="90" r:id="rId43"/>
    <sheet name="Bench SR (Rim) Sen 1" sheetId="91" r:id="rId44"/>
    <sheet name="Bench SR (Rim) Sen 2" sheetId="92" r:id="rId45"/>
    <sheet name="Bench SR (Rim) Team 1" sheetId="51" r:id="rId46"/>
    <sheet name="Bench SR (Rim) Team 2" sheetId="93" r:id="rId47"/>
    <sheet name="Bench SR (Rim) Team 3" sheetId="94" r:id="rId48"/>
    <sheet name="Gallery Rifle Any" sheetId="13" r:id="rId49"/>
    <sheet name="Gallery Rifle Any Sen" sheetId="95" r:id="rId50"/>
    <sheet name="Gallery Rifle Iron" sheetId="14" r:id="rId51"/>
    <sheet name="Gallery Rifle Iron Sen" sheetId="96" r:id="rId52"/>
    <sheet name="Long Barrelled Pistol" sheetId="41" r:id="rId53"/>
    <sheet name="Long Barrelled Pistol Sen" sheetId="99" r:id="rId54"/>
    <sheet name="L-Barrelled Revolver Any" sheetId="58" r:id="rId55"/>
    <sheet name="L-Barrelled Revolver Iron" sheetId="59" r:id="rId56"/>
    <sheet name="LR Rifle 100 Any" sheetId="33" r:id="rId57"/>
    <sheet name="LR Rifle 100 Any Team" sheetId="64" state="hidden" r:id="rId58"/>
    <sheet name="LR Rifle 50 Iron" sheetId="31" r:id="rId59"/>
    <sheet name="LR Rifle 50 Iron Team" sheetId="32" state="hidden" r:id="rId60"/>
    <sheet name="LR Rifle Dewar" sheetId="60" state="hidden" r:id="rId61"/>
    <sheet name="LR Rifle Dewar Team" sheetId="62" state="hidden" r:id="rId62"/>
    <sheet name="Muzzle-loading Pistol" sheetId="36" r:id="rId63"/>
    <sheet name="Muzzle-loading Pistol Sen" sheetId="97" r:id="rId64"/>
    <sheet name="Muzzle-loading Revolver" sheetId="37" r:id="rId65"/>
    <sheet name="Muzzle-loading Revolver Sen" sheetId="98" r:id="rId66"/>
    <sheet name="Muzzle-loading Nitro" sheetId="52" r:id="rId67"/>
    <sheet name="Rapid Fire Air Pistol" sheetId="42" r:id="rId68"/>
    <sheet name="Rapid Fire Rifle" sheetId="30" r:id="rId69"/>
    <sheet name="Short Range Rifle 1" sheetId="6" r:id="rId70"/>
    <sheet name="Short Range Rifle 2" sheetId="103" r:id="rId71"/>
    <sheet name="Short Range Rifle Jun" sheetId="104" r:id="rId72"/>
    <sheet name="Short Range Rifle Sen" sheetId="105" r:id="rId73"/>
    <sheet name="Short Range Rifle Team 1" sheetId="35" r:id="rId74"/>
    <sheet name="Short Range Rifle Team 2" sheetId="106" r:id="rId75"/>
    <sheet name="Sport Rifle 1" sheetId="40" r:id="rId76"/>
    <sheet name="Sport Rifle 2" sheetId="100" r:id="rId77"/>
    <sheet name="Sport Rifle Sen" sheetId="101" r:id="rId78"/>
    <sheet name="Sport Rifle Team 1" sheetId="3" r:id="rId79"/>
    <sheet name="Sport Rifle Team 2" sheetId="102" r:id="rId80"/>
    <sheet name="SR Standard Pistol" sheetId="38" r:id="rId81"/>
  </sheets>
  <definedNames>
    <definedName name="idxlst">Index!$B$5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38" l="1"/>
  <c r="G22" i="38"/>
  <c r="G21" i="38"/>
  <c r="G20" i="38"/>
  <c r="G19" i="38"/>
  <c r="G18" i="38"/>
  <c r="G17" i="38"/>
  <c r="G16" i="38"/>
  <c r="G12" i="38"/>
  <c r="G11" i="38"/>
  <c r="G10" i="38"/>
  <c r="G9" i="38"/>
  <c r="G8" i="38"/>
  <c r="G7" i="38"/>
  <c r="G6" i="38"/>
  <c r="M43" i="106"/>
  <c r="M42" i="106"/>
  <c r="M41" i="106"/>
  <c r="M40" i="106"/>
  <c r="F43" i="106"/>
  <c r="F42" i="106"/>
  <c r="F41" i="106"/>
  <c r="F40" i="106"/>
  <c r="M38" i="106"/>
  <c r="M37" i="106"/>
  <c r="M36" i="106"/>
  <c r="M35" i="106"/>
  <c r="F38" i="106"/>
  <c r="F37" i="106"/>
  <c r="F36" i="106"/>
  <c r="F35" i="106"/>
  <c r="F33" i="106"/>
  <c r="F32" i="106"/>
  <c r="F31" i="106"/>
  <c r="F30" i="106"/>
  <c r="M17" i="106"/>
  <c r="M16" i="106"/>
  <c r="M15" i="106"/>
  <c r="M14" i="106"/>
  <c r="F17" i="106"/>
  <c r="F16" i="106"/>
  <c r="F15" i="106"/>
  <c r="F14" i="106"/>
  <c r="M12" i="106"/>
  <c r="M11" i="106"/>
  <c r="M10" i="106"/>
  <c r="M9" i="106" s="1"/>
  <c r="F12" i="106"/>
  <c r="F11" i="106"/>
  <c r="F10" i="106"/>
  <c r="F9" i="106"/>
  <c r="F7" i="106"/>
  <c r="F6" i="106"/>
  <c r="F5" i="106"/>
  <c r="F4" i="106"/>
  <c r="M43" i="35"/>
  <c r="M42" i="35"/>
  <c r="M41" i="35"/>
  <c r="M40" i="35"/>
  <c r="F43" i="35"/>
  <c r="F42" i="35"/>
  <c r="F41" i="35"/>
  <c r="F40" i="35"/>
  <c r="M38" i="35"/>
  <c r="M37" i="35"/>
  <c r="M36" i="35"/>
  <c r="M35" i="35" s="1"/>
  <c r="F38" i="35"/>
  <c r="F37" i="35"/>
  <c r="F36" i="35"/>
  <c r="F35" i="35"/>
  <c r="M33" i="35"/>
  <c r="M32" i="35"/>
  <c r="M31" i="35"/>
  <c r="M30" i="35"/>
  <c r="F33" i="35"/>
  <c r="F32" i="35"/>
  <c r="F31" i="35"/>
  <c r="F30" i="35"/>
  <c r="M17" i="35"/>
  <c r="M16" i="35"/>
  <c r="M15" i="35"/>
  <c r="M14" i="35"/>
  <c r="F17" i="35"/>
  <c r="F16" i="35"/>
  <c r="F15" i="35"/>
  <c r="F14" i="35"/>
  <c r="M12" i="35"/>
  <c r="M11" i="35"/>
  <c r="M10" i="35"/>
  <c r="M9" i="35"/>
  <c r="F12" i="35"/>
  <c r="F11" i="35"/>
  <c r="F10" i="35"/>
  <c r="F9" i="35"/>
  <c r="M7" i="35"/>
  <c r="M6" i="35"/>
  <c r="M5" i="35"/>
  <c r="M4" i="35"/>
  <c r="F7" i="35"/>
  <c r="F6" i="35"/>
  <c r="F5" i="35"/>
  <c r="F4" i="35"/>
  <c r="M17" i="102"/>
  <c r="M16" i="102"/>
  <c r="M15" i="102"/>
  <c r="M14" i="102"/>
  <c r="F17" i="102"/>
  <c r="F16" i="102"/>
  <c r="F15" i="102"/>
  <c r="F14" i="102"/>
  <c r="M12" i="102"/>
  <c r="M11" i="102"/>
  <c r="M10" i="102"/>
  <c r="M9" i="102"/>
  <c r="F12" i="102"/>
  <c r="F11" i="102"/>
  <c r="F10" i="102"/>
  <c r="F9" i="102"/>
  <c r="M7" i="102"/>
  <c r="M6" i="102"/>
  <c r="M5" i="102"/>
  <c r="M4" i="102" s="1"/>
  <c r="F7" i="102"/>
  <c r="F6" i="102"/>
  <c r="F5" i="102"/>
  <c r="F4" i="102"/>
  <c r="M43" i="3"/>
  <c r="M42" i="3"/>
  <c r="M41" i="3"/>
  <c r="M40" i="3"/>
  <c r="F43" i="3"/>
  <c r="F42" i="3"/>
  <c r="F41" i="3"/>
  <c r="F40" i="3"/>
  <c r="M38" i="3"/>
  <c r="M37" i="3"/>
  <c r="M36" i="3"/>
  <c r="M35" i="3"/>
  <c r="F38" i="3"/>
  <c r="F37" i="3"/>
  <c r="F36" i="3"/>
  <c r="F35" i="3"/>
  <c r="M33" i="3"/>
  <c r="M32" i="3"/>
  <c r="M31" i="3"/>
  <c r="M30" i="3" s="1"/>
  <c r="F33" i="3"/>
  <c r="F32" i="3"/>
  <c r="F31" i="3"/>
  <c r="F30" i="3"/>
  <c r="M17" i="3"/>
  <c r="M16" i="3"/>
  <c r="M15" i="3"/>
  <c r="M14" i="3"/>
  <c r="F17" i="3"/>
  <c r="F16" i="3"/>
  <c r="F15" i="3"/>
  <c r="F14" i="3"/>
  <c r="M12" i="3"/>
  <c r="M11" i="3"/>
  <c r="M10" i="3"/>
  <c r="M9" i="3"/>
  <c r="F12" i="3"/>
  <c r="F11" i="3"/>
  <c r="F10" i="3"/>
  <c r="F9" i="3"/>
  <c r="M7" i="3"/>
  <c r="M6" i="3"/>
  <c r="M5" i="3"/>
  <c r="M4" i="3"/>
  <c r="F7" i="3"/>
  <c r="F6" i="3"/>
  <c r="F5" i="3"/>
  <c r="F4" i="3" s="1"/>
  <c r="G40" i="30"/>
  <c r="G39" i="30"/>
  <c r="G38" i="30"/>
  <c r="G37" i="30"/>
  <c r="G36" i="30"/>
  <c r="G35" i="30"/>
  <c r="G34" i="30"/>
  <c r="G33" i="30"/>
  <c r="G32" i="30"/>
  <c r="G31" i="30"/>
  <c r="G27" i="30"/>
  <c r="G26" i="30"/>
  <c r="G25" i="30"/>
  <c r="G24" i="30"/>
  <c r="G23" i="30"/>
  <c r="G22" i="30"/>
  <c r="G21" i="30"/>
  <c r="G20" i="30"/>
  <c r="G19" i="30"/>
  <c r="G18" i="30"/>
  <c r="G14" i="30"/>
  <c r="G13" i="30"/>
  <c r="G12" i="30"/>
  <c r="G11" i="30"/>
  <c r="G10" i="30"/>
  <c r="G9" i="30"/>
  <c r="G8" i="30"/>
  <c r="G7" i="30"/>
  <c r="G6" i="30"/>
  <c r="H15" i="42"/>
  <c r="H14" i="42"/>
  <c r="H13" i="42"/>
  <c r="H12" i="42"/>
  <c r="H11" i="42"/>
  <c r="H10" i="42"/>
  <c r="H9" i="42"/>
  <c r="H8" i="42"/>
  <c r="H7" i="42"/>
  <c r="H6" i="42"/>
  <c r="F11" i="33"/>
  <c r="F10" i="33"/>
  <c r="F9" i="33"/>
  <c r="F8" i="33"/>
  <c r="F7" i="33"/>
  <c r="F6" i="33"/>
  <c r="F19" i="31"/>
  <c r="F18" i="31"/>
  <c r="F17" i="31"/>
  <c r="F16" i="31"/>
  <c r="F15" i="31"/>
  <c r="F14" i="31"/>
  <c r="F10" i="31"/>
  <c r="F9" i="31"/>
  <c r="F8" i="31"/>
  <c r="F7" i="31"/>
  <c r="F6" i="31"/>
  <c r="F46" i="41"/>
  <c r="F45" i="41"/>
  <c r="F44" i="41"/>
  <c r="F43" i="41"/>
  <c r="F42" i="41"/>
  <c r="F41" i="41"/>
  <c r="F40" i="41"/>
  <c r="F39" i="41"/>
  <c r="F35" i="41"/>
  <c r="F34" i="41"/>
  <c r="F33" i="41"/>
  <c r="F32" i="41"/>
  <c r="F31" i="41"/>
  <c r="F30" i="41"/>
  <c r="F29" i="41"/>
  <c r="F28" i="41"/>
  <c r="F24" i="41"/>
  <c r="F23" i="41"/>
  <c r="F22" i="41"/>
  <c r="F21" i="41"/>
  <c r="F20" i="41"/>
  <c r="F19" i="41"/>
  <c r="F18" i="41"/>
  <c r="F17" i="41"/>
  <c r="F13" i="41"/>
  <c r="F12" i="41"/>
  <c r="F11" i="41"/>
  <c r="F10" i="41"/>
  <c r="F9" i="41"/>
  <c r="F8" i="41"/>
  <c r="F7" i="41"/>
  <c r="F6" i="41"/>
  <c r="F19" i="59"/>
  <c r="F18" i="59"/>
  <c r="F17" i="59"/>
  <c r="F16" i="59"/>
  <c r="F15" i="59"/>
  <c r="F14" i="59"/>
  <c r="F10" i="59"/>
  <c r="F9" i="59"/>
  <c r="F8" i="59"/>
  <c r="F7" i="59"/>
  <c r="F6" i="59"/>
  <c r="F15" i="58"/>
  <c r="F14" i="58"/>
  <c r="F13" i="58"/>
  <c r="F12" i="58"/>
  <c r="F11" i="58"/>
  <c r="F10" i="58"/>
  <c r="F9" i="58"/>
  <c r="F8" i="58"/>
  <c r="F7" i="58"/>
  <c r="F6" i="58"/>
  <c r="F49" i="14"/>
  <c r="F48" i="14"/>
  <c r="F47" i="14"/>
  <c r="F46" i="14"/>
  <c r="F45" i="14"/>
  <c r="F44" i="14"/>
  <c r="F43" i="14"/>
  <c r="F42" i="14"/>
  <c r="F41" i="14"/>
  <c r="P37" i="14"/>
  <c r="P36" i="14"/>
  <c r="P35" i="14"/>
  <c r="P34" i="14"/>
  <c r="P33" i="14"/>
  <c r="P32" i="14"/>
  <c r="P31" i="14"/>
  <c r="P30" i="14"/>
  <c r="P29" i="14"/>
  <c r="F37" i="14"/>
  <c r="F36" i="14"/>
  <c r="F35" i="14"/>
  <c r="F34" i="14"/>
  <c r="F33" i="14"/>
  <c r="F32" i="14"/>
  <c r="F31" i="14"/>
  <c r="F30" i="14"/>
  <c r="F29" i="14"/>
  <c r="P25" i="14"/>
  <c r="P24" i="14"/>
  <c r="P23" i="14"/>
  <c r="P22" i="14"/>
  <c r="P21" i="14"/>
  <c r="P20" i="14"/>
  <c r="P19" i="14"/>
  <c r="P18" i="14"/>
  <c r="P17" i="14"/>
  <c r="F25" i="14"/>
  <c r="F24" i="14"/>
  <c r="F23" i="14"/>
  <c r="F22" i="14"/>
  <c r="F21" i="14"/>
  <c r="F20" i="14"/>
  <c r="F19" i="14"/>
  <c r="F18" i="14"/>
  <c r="F17" i="14"/>
  <c r="P13" i="14"/>
  <c r="P12" i="14"/>
  <c r="P11" i="14"/>
  <c r="P10" i="14"/>
  <c r="P9" i="14"/>
  <c r="P8" i="14"/>
  <c r="P7" i="14"/>
  <c r="P6" i="14"/>
  <c r="P5" i="14"/>
  <c r="F13" i="14"/>
  <c r="F12" i="14"/>
  <c r="F11" i="14"/>
  <c r="F10" i="14"/>
  <c r="F9" i="14"/>
  <c r="F8" i="14"/>
  <c r="F7" i="14"/>
  <c r="F6" i="14"/>
  <c r="F50" i="13"/>
  <c r="F49" i="13"/>
  <c r="F48" i="13"/>
  <c r="F47" i="13"/>
  <c r="F46" i="13"/>
  <c r="F45" i="13"/>
  <c r="F44" i="13"/>
  <c r="F43" i="13"/>
  <c r="F42" i="13"/>
  <c r="P38" i="13"/>
  <c r="P37" i="13"/>
  <c r="P36" i="13"/>
  <c r="P35" i="13"/>
  <c r="P34" i="13"/>
  <c r="P33" i="13"/>
  <c r="P32" i="13"/>
  <c r="P31" i="13"/>
  <c r="P30" i="13"/>
  <c r="F38" i="13"/>
  <c r="F37" i="13"/>
  <c r="F36" i="13"/>
  <c r="F35" i="13"/>
  <c r="F34" i="13"/>
  <c r="F33" i="13"/>
  <c r="F32" i="13"/>
  <c r="F31" i="13"/>
  <c r="F30" i="13"/>
  <c r="P26" i="13"/>
  <c r="P25" i="13"/>
  <c r="P24" i="13"/>
  <c r="P23" i="13"/>
  <c r="P22" i="13"/>
  <c r="P21" i="13"/>
  <c r="P20" i="13"/>
  <c r="P19" i="13"/>
  <c r="P18" i="13"/>
  <c r="F26" i="13"/>
  <c r="F25" i="13"/>
  <c r="F24" i="13"/>
  <c r="F23" i="13"/>
  <c r="F22" i="13"/>
  <c r="F21" i="13"/>
  <c r="F20" i="13"/>
  <c r="F19" i="13"/>
  <c r="F18" i="13"/>
  <c r="P14" i="13"/>
  <c r="P13" i="13"/>
  <c r="P12" i="13"/>
  <c r="P11" i="13"/>
  <c r="P10" i="13"/>
  <c r="P9" i="13"/>
  <c r="P8" i="13"/>
  <c r="P7" i="13"/>
  <c r="P6" i="13"/>
  <c r="P5" i="13"/>
  <c r="F14" i="13"/>
  <c r="F13" i="13"/>
  <c r="F12" i="13"/>
  <c r="F11" i="13"/>
  <c r="F10" i="13"/>
  <c r="F9" i="13"/>
  <c r="F8" i="13"/>
  <c r="F7" i="13"/>
  <c r="F6" i="13"/>
  <c r="M43" i="94"/>
  <c r="M42" i="94"/>
  <c r="M41" i="94"/>
  <c r="M40" i="94"/>
  <c r="F43" i="94"/>
  <c r="F42" i="94"/>
  <c r="F41" i="94"/>
  <c r="F40" i="94" s="1"/>
  <c r="M38" i="94"/>
  <c r="M37" i="94"/>
  <c r="M36" i="94"/>
  <c r="M35" i="94"/>
  <c r="F38" i="94"/>
  <c r="F37" i="94"/>
  <c r="F36" i="94"/>
  <c r="F35" i="94"/>
  <c r="F33" i="94"/>
  <c r="F32" i="94"/>
  <c r="F31" i="94"/>
  <c r="F30" i="94"/>
  <c r="M17" i="94"/>
  <c r="M16" i="94"/>
  <c r="M15" i="94"/>
  <c r="M14" i="94"/>
  <c r="F17" i="94"/>
  <c r="F16" i="94"/>
  <c r="F15" i="94"/>
  <c r="F14" i="94"/>
  <c r="M12" i="94"/>
  <c r="M11" i="94"/>
  <c r="M10" i="94"/>
  <c r="M9" i="94"/>
  <c r="F12" i="94"/>
  <c r="F11" i="94"/>
  <c r="F10" i="94"/>
  <c r="F9" i="94"/>
  <c r="F7" i="94"/>
  <c r="F6" i="94"/>
  <c r="F5" i="94"/>
  <c r="F4" i="94"/>
  <c r="M43" i="93"/>
  <c r="M42" i="93"/>
  <c r="M41" i="93"/>
  <c r="M40" i="93"/>
  <c r="F43" i="93"/>
  <c r="F42" i="93"/>
  <c r="F41" i="93"/>
  <c r="F40" i="93"/>
  <c r="M38" i="93"/>
  <c r="M37" i="93"/>
  <c r="M36" i="93"/>
  <c r="M35" i="93"/>
  <c r="F38" i="93"/>
  <c r="F37" i="93"/>
  <c r="F36" i="93"/>
  <c r="F35" i="93"/>
  <c r="F33" i="93"/>
  <c r="F32" i="93"/>
  <c r="F31" i="93"/>
  <c r="F30" i="93"/>
  <c r="M17" i="93"/>
  <c r="M16" i="93"/>
  <c r="M15" i="93"/>
  <c r="M14" i="93" s="1"/>
  <c r="F17" i="93"/>
  <c r="F16" i="93"/>
  <c r="F15" i="93"/>
  <c r="F14" i="93"/>
  <c r="M12" i="93"/>
  <c r="M11" i="93"/>
  <c r="M10" i="93"/>
  <c r="M9" i="93"/>
  <c r="F12" i="93"/>
  <c r="F11" i="93"/>
  <c r="F10" i="93"/>
  <c r="F9" i="93"/>
  <c r="M7" i="93"/>
  <c r="M6" i="93"/>
  <c r="M5" i="93"/>
  <c r="M4" i="93"/>
  <c r="F7" i="93"/>
  <c r="F6" i="93"/>
  <c r="F5" i="93"/>
  <c r="F4" i="93"/>
  <c r="M43" i="51"/>
  <c r="M42" i="51"/>
  <c r="M41" i="51"/>
  <c r="M40" i="51"/>
  <c r="F43" i="51"/>
  <c r="F42" i="51"/>
  <c r="F41" i="51"/>
  <c r="F40" i="51"/>
  <c r="M38" i="51"/>
  <c r="M37" i="51"/>
  <c r="M36" i="51"/>
  <c r="M35" i="51"/>
  <c r="F38" i="51"/>
  <c r="F37" i="51"/>
  <c r="F36" i="51"/>
  <c r="F35" i="51"/>
  <c r="M33" i="51"/>
  <c r="M32" i="51"/>
  <c r="M31" i="51"/>
  <c r="M30" i="51"/>
  <c r="F33" i="51"/>
  <c r="F32" i="51"/>
  <c r="F31" i="51"/>
  <c r="F30" i="51"/>
  <c r="M17" i="51"/>
  <c r="M16" i="51"/>
  <c r="M15" i="51"/>
  <c r="M14" i="51"/>
  <c r="F17" i="51"/>
  <c r="F16" i="51"/>
  <c r="F15" i="51"/>
  <c r="F14" i="51"/>
  <c r="M12" i="51"/>
  <c r="M11" i="51"/>
  <c r="M10" i="51"/>
  <c r="M9" i="51"/>
  <c r="F12" i="51"/>
  <c r="F11" i="51"/>
  <c r="F10" i="51"/>
  <c r="F9" i="51"/>
  <c r="M7" i="51"/>
  <c r="M6" i="51"/>
  <c r="M5" i="51"/>
  <c r="M4" i="51"/>
  <c r="F7" i="51"/>
  <c r="F6" i="51"/>
  <c r="F5" i="51"/>
  <c r="F4" i="51"/>
  <c r="F13" i="89"/>
  <c r="F12" i="89"/>
  <c r="F11" i="89"/>
  <c r="F10" i="89"/>
  <c r="F9" i="89"/>
  <c r="F8" i="89"/>
  <c r="F7" i="89"/>
  <c r="F6" i="89"/>
  <c r="F5" i="89"/>
  <c r="F61" i="88"/>
  <c r="F60" i="88"/>
  <c r="F59" i="88"/>
  <c r="F58" i="88"/>
  <c r="F57" i="88"/>
  <c r="F56" i="88"/>
  <c r="F55" i="88"/>
  <c r="F54" i="88"/>
  <c r="F53" i="88"/>
  <c r="F49" i="88"/>
  <c r="F48" i="88"/>
  <c r="F47" i="88"/>
  <c r="F46" i="88"/>
  <c r="F45" i="88"/>
  <c r="F44" i="88"/>
  <c r="F43" i="88"/>
  <c r="F42" i="88"/>
  <c r="F41" i="88"/>
  <c r="F37" i="88"/>
  <c r="F36" i="88"/>
  <c r="F35" i="88"/>
  <c r="F34" i="88"/>
  <c r="F33" i="88"/>
  <c r="F32" i="88"/>
  <c r="F31" i="88"/>
  <c r="F30" i="88"/>
  <c r="F29" i="88"/>
  <c r="F25" i="88"/>
  <c r="F24" i="88"/>
  <c r="F23" i="88"/>
  <c r="F22" i="88"/>
  <c r="F21" i="88"/>
  <c r="F20" i="88"/>
  <c r="F19" i="88"/>
  <c r="F18" i="88"/>
  <c r="F17" i="88"/>
  <c r="F13" i="88"/>
  <c r="F12" i="88"/>
  <c r="F11" i="88"/>
  <c r="F10" i="88"/>
  <c r="F9" i="88"/>
  <c r="F8" i="88"/>
  <c r="F7" i="88"/>
  <c r="F6" i="88"/>
  <c r="F5" i="88"/>
  <c r="F65" i="87"/>
  <c r="F64" i="87"/>
  <c r="F63" i="87"/>
  <c r="F62" i="87"/>
  <c r="F61" i="87"/>
  <c r="F60" i="87"/>
  <c r="F59" i="87"/>
  <c r="F58" i="87"/>
  <c r="F57" i="87"/>
  <c r="F53" i="87"/>
  <c r="F52" i="87"/>
  <c r="F51" i="87"/>
  <c r="F50" i="87"/>
  <c r="F49" i="87"/>
  <c r="F48" i="87"/>
  <c r="F47" i="87"/>
  <c r="F46" i="87"/>
  <c r="F45" i="87"/>
  <c r="F44" i="87"/>
  <c r="F40" i="87"/>
  <c r="F39" i="87"/>
  <c r="F38" i="87"/>
  <c r="F37" i="87"/>
  <c r="F36" i="87"/>
  <c r="F35" i="87"/>
  <c r="F34" i="87"/>
  <c r="F33" i="87"/>
  <c r="F32" i="87"/>
  <c r="F31" i="87"/>
  <c r="F27" i="87"/>
  <c r="F26" i="87"/>
  <c r="F25" i="87"/>
  <c r="F24" i="87"/>
  <c r="F23" i="87"/>
  <c r="F22" i="87"/>
  <c r="F21" i="87"/>
  <c r="F20" i="87"/>
  <c r="F19" i="87"/>
  <c r="F18" i="87"/>
  <c r="F14" i="87"/>
  <c r="F13" i="87"/>
  <c r="F12" i="87"/>
  <c r="F11" i="87"/>
  <c r="F10" i="87"/>
  <c r="F9" i="87"/>
  <c r="F8" i="87"/>
  <c r="F7" i="87"/>
  <c r="F6" i="87"/>
  <c r="F5" i="87"/>
  <c r="F66" i="86"/>
  <c r="F65" i="86"/>
  <c r="F64" i="86"/>
  <c r="F63" i="86"/>
  <c r="F62" i="86"/>
  <c r="F61" i="86"/>
  <c r="F60" i="86"/>
  <c r="F59" i="86"/>
  <c r="F58" i="86"/>
  <c r="F57" i="86"/>
  <c r="F53" i="86"/>
  <c r="F52" i="86"/>
  <c r="F51" i="86"/>
  <c r="F50" i="86"/>
  <c r="F49" i="86"/>
  <c r="F48" i="86"/>
  <c r="F47" i="86"/>
  <c r="F46" i="86"/>
  <c r="F45" i="86"/>
  <c r="F44" i="86"/>
  <c r="F40" i="86"/>
  <c r="F39" i="86"/>
  <c r="F38" i="86"/>
  <c r="F37" i="86"/>
  <c r="F36" i="86"/>
  <c r="F35" i="86"/>
  <c r="F34" i="86"/>
  <c r="F33" i="86"/>
  <c r="F32" i="86"/>
  <c r="F31" i="86"/>
  <c r="F27" i="86"/>
  <c r="F26" i="86"/>
  <c r="F25" i="86"/>
  <c r="F24" i="86"/>
  <c r="F23" i="86"/>
  <c r="F22" i="86"/>
  <c r="F21" i="86"/>
  <c r="F20" i="86"/>
  <c r="F19" i="86"/>
  <c r="F18" i="86"/>
  <c r="F14" i="86"/>
  <c r="F13" i="86"/>
  <c r="F12" i="86"/>
  <c r="F11" i="86"/>
  <c r="F10" i="86"/>
  <c r="F9" i="86"/>
  <c r="F8" i="86"/>
  <c r="F7" i="86"/>
  <c r="F6" i="86"/>
  <c r="F5" i="86"/>
  <c r="F66" i="85"/>
  <c r="F65" i="85"/>
  <c r="F64" i="85"/>
  <c r="F63" i="85"/>
  <c r="F62" i="85"/>
  <c r="F61" i="85"/>
  <c r="F60" i="85"/>
  <c r="F59" i="85"/>
  <c r="F58" i="85"/>
  <c r="F57" i="85"/>
  <c r="F53" i="85"/>
  <c r="F52" i="85"/>
  <c r="F51" i="85"/>
  <c r="F50" i="85"/>
  <c r="F49" i="85"/>
  <c r="F48" i="85"/>
  <c r="F47" i="85"/>
  <c r="F46" i="85"/>
  <c r="F45" i="85"/>
  <c r="F44" i="85"/>
  <c r="F40" i="85"/>
  <c r="F39" i="85"/>
  <c r="F38" i="85"/>
  <c r="F37" i="85"/>
  <c r="F36" i="85"/>
  <c r="F35" i="85"/>
  <c r="F34" i="85"/>
  <c r="F33" i="85"/>
  <c r="F32" i="85"/>
  <c r="F31" i="85"/>
  <c r="F27" i="85"/>
  <c r="F26" i="85"/>
  <c r="F25" i="85"/>
  <c r="F24" i="85"/>
  <c r="F23" i="85"/>
  <c r="F22" i="85"/>
  <c r="F21" i="85"/>
  <c r="F20" i="85"/>
  <c r="F19" i="85"/>
  <c r="F18" i="85"/>
  <c r="F14" i="85"/>
  <c r="F13" i="85"/>
  <c r="F12" i="85"/>
  <c r="F11" i="85"/>
  <c r="F10" i="85"/>
  <c r="F9" i="85"/>
  <c r="F8" i="85"/>
  <c r="F7" i="85"/>
  <c r="F6" i="85"/>
  <c r="F5" i="85"/>
  <c r="F66" i="50"/>
  <c r="F65" i="50"/>
  <c r="F64" i="50"/>
  <c r="F63" i="50"/>
  <c r="F62" i="50"/>
  <c r="F61" i="50"/>
  <c r="F60" i="50"/>
  <c r="F59" i="50"/>
  <c r="F58" i="50"/>
  <c r="F57" i="50"/>
  <c r="F53" i="50"/>
  <c r="F52" i="50"/>
  <c r="F51" i="50"/>
  <c r="F50" i="50"/>
  <c r="F49" i="50"/>
  <c r="F48" i="50"/>
  <c r="F47" i="50"/>
  <c r="F46" i="50"/>
  <c r="F45" i="50"/>
  <c r="F44" i="50"/>
  <c r="F40" i="50"/>
  <c r="F39" i="50"/>
  <c r="F38" i="50"/>
  <c r="F37" i="50"/>
  <c r="F36" i="50"/>
  <c r="F35" i="50"/>
  <c r="F34" i="50"/>
  <c r="F33" i="50"/>
  <c r="F32" i="50"/>
  <c r="F31" i="50"/>
  <c r="F27" i="50"/>
  <c r="F26" i="50"/>
  <c r="F25" i="50"/>
  <c r="F24" i="50"/>
  <c r="F23" i="50"/>
  <c r="F22" i="50"/>
  <c r="F21" i="50"/>
  <c r="F20" i="50"/>
  <c r="F19" i="50"/>
  <c r="F18" i="50"/>
  <c r="F14" i="50"/>
  <c r="F13" i="50"/>
  <c r="F12" i="50"/>
  <c r="F11" i="50"/>
  <c r="F10" i="50"/>
  <c r="F9" i="50"/>
  <c r="F8" i="50"/>
  <c r="F7" i="50"/>
  <c r="F6" i="50"/>
  <c r="M17" i="84"/>
  <c r="M16" i="84"/>
  <c r="M15" i="84"/>
  <c r="M14" i="84"/>
  <c r="F17" i="84"/>
  <c r="F16" i="84"/>
  <c r="F15" i="84"/>
  <c r="F14" i="84" s="1"/>
  <c r="F12" i="84"/>
  <c r="F11" i="84"/>
  <c r="F10" i="84"/>
  <c r="F9" i="84"/>
  <c r="F7" i="84"/>
  <c r="F6" i="84"/>
  <c r="F5" i="84"/>
  <c r="F4" i="84"/>
  <c r="M43" i="49"/>
  <c r="M42" i="49"/>
  <c r="M41" i="49"/>
  <c r="M40" i="49"/>
  <c r="F43" i="49"/>
  <c r="F42" i="49"/>
  <c r="F41" i="49"/>
  <c r="F40" i="49"/>
  <c r="F38" i="49"/>
  <c r="F37" i="49"/>
  <c r="F36" i="49"/>
  <c r="F35" i="49"/>
  <c r="F33" i="49"/>
  <c r="F32" i="49"/>
  <c r="F31" i="49"/>
  <c r="F30" i="49"/>
  <c r="M17" i="49"/>
  <c r="M16" i="49"/>
  <c r="M15" i="49"/>
  <c r="M14" i="49"/>
  <c r="F17" i="49"/>
  <c r="F16" i="49"/>
  <c r="F15" i="49"/>
  <c r="F14" i="49"/>
  <c r="M12" i="49"/>
  <c r="M11" i="49"/>
  <c r="M10" i="49"/>
  <c r="M9" i="49"/>
  <c r="F12" i="49"/>
  <c r="F11" i="49"/>
  <c r="F10" i="49"/>
  <c r="F9" i="49"/>
  <c r="F7" i="49"/>
  <c r="F6" i="49"/>
  <c r="F5" i="49"/>
  <c r="F4" i="49" s="1"/>
  <c r="F49" i="81"/>
  <c r="F48" i="81"/>
  <c r="F47" i="81"/>
  <c r="F46" i="81"/>
  <c r="F45" i="81"/>
  <c r="F44" i="81"/>
  <c r="F43" i="81"/>
  <c r="F42" i="81"/>
  <c r="F41" i="81"/>
  <c r="F37" i="81"/>
  <c r="F36" i="81"/>
  <c r="F35" i="81"/>
  <c r="F34" i="81"/>
  <c r="F33" i="81"/>
  <c r="F32" i="81"/>
  <c r="F31" i="81"/>
  <c r="F30" i="81"/>
  <c r="F29" i="81"/>
  <c r="F25" i="81"/>
  <c r="F24" i="81"/>
  <c r="F23" i="81"/>
  <c r="F22" i="81"/>
  <c r="F21" i="81"/>
  <c r="F20" i="81"/>
  <c r="F19" i="81"/>
  <c r="F18" i="81"/>
  <c r="F17" i="81"/>
  <c r="F13" i="81"/>
  <c r="F12" i="81"/>
  <c r="F11" i="81"/>
  <c r="F10" i="81"/>
  <c r="F9" i="81"/>
  <c r="F8" i="81"/>
  <c r="F7" i="81"/>
  <c r="F6" i="81"/>
  <c r="F5" i="81"/>
  <c r="F62" i="80"/>
  <c r="F61" i="80"/>
  <c r="F60" i="80"/>
  <c r="F59" i="80"/>
  <c r="F58" i="80"/>
  <c r="F57" i="80"/>
  <c r="F56" i="80"/>
  <c r="F55" i="80"/>
  <c r="F54" i="80"/>
  <c r="F50" i="80"/>
  <c r="F49" i="80"/>
  <c r="F48" i="80"/>
  <c r="F47" i="80"/>
  <c r="F46" i="80"/>
  <c r="F45" i="80"/>
  <c r="F44" i="80"/>
  <c r="F43" i="80"/>
  <c r="F42" i="80"/>
  <c r="F38" i="80"/>
  <c r="F37" i="80"/>
  <c r="F36" i="80"/>
  <c r="F35" i="80"/>
  <c r="F34" i="80"/>
  <c r="F33" i="80"/>
  <c r="F32" i="80"/>
  <c r="F31" i="80"/>
  <c r="F30" i="80"/>
  <c r="F26" i="80"/>
  <c r="F25" i="80"/>
  <c r="F24" i="80"/>
  <c r="F23" i="80"/>
  <c r="F22" i="80"/>
  <c r="F21" i="80"/>
  <c r="F20" i="80"/>
  <c r="F19" i="80"/>
  <c r="F18" i="80"/>
  <c r="F14" i="80"/>
  <c r="F13" i="80"/>
  <c r="F12" i="80"/>
  <c r="F11" i="80"/>
  <c r="F10" i="80"/>
  <c r="F9" i="80"/>
  <c r="F8" i="80"/>
  <c r="F7" i="80"/>
  <c r="F6" i="80"/>
  <c r="F5" i="80"/>
  <c r="F66" i="48"/>
  <c r="F65" i="48"/>
  <c r="F64" i="48"/>
  <c r="F63" i="48"/>
  <c r="F62" i="48"/>
  <c r="F61" i="48"/>
  <c r="F60" i="48"/>
  <c r="F59" i="48"/>
  <c r="F58" i="48"/>
  <c r="F57" i="48"/>
  <c r="F53" i="48"/>
  <c r="F52" i="48"/>
  <c r="F51" i="48"/>
  <c r="F50" i="48"/>
  <c r="F49" i="48"/>
  <c r="F48" i="48"/>
  <c r="F47" i="48"/>
  <c r="F46" i="48"/>
  <c r="F45" i="48"/>
  <c r="F44" i="48"/>
  <c r="F40" i="48"/>
  <c r="F39" i="48"/>
  <c r="F38" i="48"/>
  <c r="F37" i="48"/>
  <c r="F36" i="48"/>
  <c r="F35" i="48"/>
  <c r="F34" i="48"/>
  <c r="F33" i="48"/>
  <c r="F32" i="48"/>
  <c r="F31" i="48"/>
  <c r="F27" i="48"/>
  <c r="F26" i="48"/>
  <c r="F25" i="48"/>
  <c r="F24" i="48"/>
  <c r="F23" i="48"/>
  <c r="F22" i="48"/>
  <c r="F21" i="48"/>
  <c r="F20" i="48"/>
  <c r="F19" i="48"/>
  <c r="F18" i="48"/>
  <c r="F14" i="48"/>
  <c r="F13" i="48"/>
  <c r="F12" i="48"/>
  <c r="F11" i="48"/>
  <c r="F10" i="48"/>
  <c r="F9" i="48"/>
  <c r="F8" i="48"/>
  <c r="F7" i="48"/>
  <c r="F6" i="48"/>
  <c r="M43" i="57"/>
  <c r="M42" i="57"/>
  <c r="M41" i="57"/>
  <c r="M40" i="57"/>
  <c r="F43" i="57"/>
  <c r="F42" i="57"/>
  <c r="F41" i="57"/>
  <c r="F40" i="57"/>
  <c r="M38" i="57"/>
  <c r="M37" i="57"/>
  <c r="M36" i="57"/>
  <c r="M35" i="57"/>
  <c r="F38" i="57"/>
  <c r="F37" i="57"/>
  <c r="F36" i="57"/>
  <c r="F35" i="57"/>
  <c r="F33" i="57"/>
  <c r="F32" i="57"/>
  <c r="F31" i="57"/>
  <c r="F30" i="57"/>
  <c r="M17" i="57"/>
  <c r="M16" i="57"/>
  <c r="M15" i="57"/>
  <c r="M14" i="57"/>
  <c r="F17" i="57"/>
  <c r="F16" i="57"/>
  <c r="F15" i="57"/>
  <c r="F14" i="57"/>
  <c r="M12" i="57"/>
  <c r="M11" i="57"/>
  <c r="M10" i="57"/>
  <c r="M9" i="57"/>
  <c r="F12" i="57"/>
  <c r="F11" i="57"/>
  <c r="F10" i="57"/>
  <c r="F9" i="57"/>
  <c r="F7" i="57"/>
  <c r="F6" i="57"/>
  <c r="F5" i="57"/>
  <c r="F4" i="57" s="1"/>
  <c r="F25" i="78"/>
  <c r="F24" i="78"/>
  <c r="F23" i="78"/>
  <c r="F22" i="78"/>
  <c r="F21" i="78"/>
  <c r="F20" i="78"/>
  <c r="F19" i="78"/>
  <c r="F18" i="78"/>
  <c r="F17" i="78"/>
  <c r="F13" i="78"/>
  <c r="F12" i="78"/>
  <c r="F11" i="78"/>
  <c r="F10" i="78"/>
  <c r="F9" i="78"/>
  <c r="F8" i="78"/>
  <c r="F7" i="78"/>
  <c r="F6" i="78"/>
  <c r="F5" i="78"/>
  <c r="F61" i="55"/>
  <c r="F60" i="55"/>
  <c r="F59" i="55"/>
  <c r="F58" i="55"/>
  <c r="F57" i="55"/>
  <c r="F56" i="55"/>
  <c r="F55" i="55"/>
  <c r="F54" i="55"/>
  <c r="F53" i="55"/>
  <c r="F49" i="55"/>
  <c r="F48" i="55"/>
  <c r="F47" i="55"/>
  <c r="F46" i="55"/>
  <c r="F45" i="55"/>
  <c r="F44" i="55"/>
  <c r="F43" i="55"/>
  <c r="F42" i="55"/>
  <c r="F41" i="55"/>
  <c r="F37" i="55"/>
  <c r="F36" i="55"/>
  <c r="F35" i="55"/>
  <c r="F34" i="55"/>
  <c r="F33" i="55"/>
  <c r="F32" i="55"/>
  <c r="F31" i="55"/>
  <c r="F30" i="55"/>
  <c r="F29" i="55"/>
  <c r="F25" i="55"/>
  <c r="F24" i="55"/>
  <c r="F23" i="55"/>
  <c r="F22" i="55"/>
  <c r="F21" i="55"/>
  <c r="F20" i="55"/>
  <c r="F19" i="55"/>
  <c r="F18" i="55"/>
  <c r="F17" i="55"/>
  <c r="F13" i="55"/>
  <c r="F12" i="55"/>
  <c r="F11" i="55"/>
  <c r="F10" i="55"/>
  <c r="F9" i="55"/>
  <c r="F8" i="55"/>
  <c r="F7" i="55"/>
  <c r="F6" i="55"/>
  <c r="M43" i="34"/>
  <c r="M42" i="34"/>
  <c r="M41" i="34"/>
  <c r="M40" i="34"/>
  <c r="F43" i="34"/>
  <c r="F42" i="34"/>
  <c r="F41" i="34"/>
  <c r="F40" i="34"/>
  <c r="M38" i="34"/>
  <c r="M37" i="34"/>
  <c r="M36" i="34"/>
  <c r="M35" i="34"/>
  <c r="F38" i="34"/>
  <c r="F37" i="34"/>
  <c r="F35" i="34" s="1"/>
  <c r="F36" i="34"/>
  <c r="M33" i="34"/>
  <c r="M32" i="34"/>
  <c r="M31" i="34"/>
  <c r="M30" i="34"/>
  <c r="F33" i="34"/>
  <c r="F32" i="34"/>
  <c r="F31" i="34"/>
  <c r="F30" i="34"/>
  <c r="M17" i="34"/>
  <c r="M16" i="34"/>
  <c r="M15" i="34"/>
  <c r="M14" i="34"/>
  <c r="F17" i="34"/>
  <c r="F16" i="34"/>
  <c r="F15" i="34"/>
  <c r="F14" i="34"/>
  <c r="M12" i="34"/>
  <c r="M11" i="34"/>
  <c r="M10" i="34"/>
  <c r="M9" i="34"/>
  <c r="F12" i="34"/>
  <c r="F11" i="34"/>
  <c r="F10" i="34"/>
  <c r="F9" i="34"/>
  <c r="M7" i="34"/>
  <c r="M6" i="34"/>
  <c r="M5" i="34"/>
  <c r="M4" i="34"/>
  <c r="F7" i="34"/>
  <c r="F6" i="34"/>
  <c r="F5" i="34"/>
  <c r="F4" i="34" s="1"/>
  <c r="F40" i="76"/>
  <c r="F39" i="76"/>
  <c r="F38" i="76"/>
  <c r="F37" i="76"/>
  <c r="F36" i="76"/>
  <c r="F35" i="76"/>
  <c r="F34" i="76"/>
  <c r="F33" i="76"/>
  <c r="F32" i="76"/>
  <c r="F31" i="76"/>
  <c r="F27" i="76"/>
  <c r="F26" i="76"/>
  <c r="F25" i="76"/>
  <c r="F24" i="76"/>
  <c r="F23" i="76"/>
  <c r="F22" i="76"/>
  <c r="F21" i="76"/>
  <c r="F20" i="76"/>
  <c r="F19" i="76"/>
  <c r="F18" i="76"/>
  <c r="F14" i="76"/>
  <c r="F13" i="76"/>
  <c r="F12" i="76"/>
  <c r="F11" i="76"/>
  <c r="F10" i="76"/>
  <c r="F9" i="76"/>
  <c r="F8" i="76"/>
  <c r="F7" i="76"/>
  <c r="F6" i="76"/>
  <c r="F5" i="76"/>
  <c r="F66" i="15"/>
  <c r="F65" i="15"/>
  <c r="F64" i="15"/>
  <c r="F63" i="15"/>
  <c r="F62" i="15"/>
  <c r="F61" i="15"/>
  <c r="F60" i="15"/>
  <c r="F59" i="15"/>
  <c r="F58" i="15"/>
  <c r="F57" i="15"/>
  <c r="F53" i="15"/>
  <c r="F52" i="15"/>
  <c r="F51" i="15"/>
  <c r="F50" i="15"/>
  <c r="F49" i="15"/>
  <c r="F48" i="15"/>
  <c r="F47" i="15"/>
  <c r="F46" i="15"/>
  <c r="F45" i="15"/>
  <c r="F44" i="15"/>
  <c r="F40" i="15"/>
  <c r="F39" i="15"/>
  <c r="F38" i="15"/>
  <c r="F37" i="15"/>
  <c r="F36" i="15"/>
  <c r="F35" i="15"/>
  <c r="F34" i="15"/>
  <c r="F33" i="15"/>
  <c r="F32" i="15"/>
  <c r="F31" i="15"/>
  <c r="F27" i="15"/>
  <c r="F26" i="15"/>
  <c r="F25" i="15"/>
  <c r="F24" i="15"/>
  <c r="F23" i="15"/>
  <c r="F22" i="15"/>
  <c r="F21" i="15"/>
  <c r="F20" i="15"/>
  <c r="F19" i="15"/>
  <c r="F18" i="15"/>
  <c r="F14" i="15"/>
  <c r="F13" i="15"/>
  <c r="F12" i="15"/>
  <c r="F11" i="15"/>
  <c r="F10" i="15"/>
  <c r="F9" i="15"/>
  <c r="F8" i="15"/>
  <c r="F7" i="15"/>
  <c r="F6" i="15"/>
  <c r="F45" i="19"/>
  <c r="F44" i="19"/>
  <c r="F43" i="19"/>
  <c r="F42" i="19"/>
  <c r="F41" i="19"/>
  <c r="F40" i="19"/>
  <c r="F39" i="19"/>
  <c r="F38" i="19"/>
  <c r="F34" i="19"/>
  <c r="F33" i="19"/>
  <c r="F32" i="19"/>
  <c r="F31" i="19"/>
  <c r="F30" i="19"/>
  <c r="F29" i="19"/>
  <c r="F28" i="19"/>
  <c r="F27" i="19"/>
  <c r="F23" i="19"/>
  <c r="F22" i="19"/>
  <c r="F21" i="19"/>
  <c r="F20" i="19"/>
  <c r="F19" i="19"/>
  <c r="F18" i="19"/>
  <c r="F17" i="19"/>
  <c r="F16" i="19"/>
  <c r="F12" i="19"/>
  <c r="F11" i="19"/>
  <c r="F10" i="19"/>
  <c r="F9" i="19"/>
  <c r="F8" i="19"/>
  <c r="F7" i="19"/>
  <c r="F6" i="19"/>
  <c r="M17" i="29"/>
  <c r="M16" i="29"/>
  <c r="M15" i="29"/>
  <c r="M14" i="29" s="1"/>
  <c r="F17" i="29"/>
  <c r="F16" i="29"/>
  <c r="F15" i="29"/>
  <c r="F14" i="29"/>
  <c r="M12" i="29"/>
  <c r="M11" i="29"/>
  <c r="M10" i="29"/>
  <c r="M9" i="29"/>
  <c r="F12" i="29"/>
  <c r="F11" i="29"/>
  <c r="F10" i="29"/>
  <c r="F9" i="29"/>
  <c r="M7" i="29"/>
  <c r="M6" i="29"/>
  <c r="M5" i="29"/>
  <c r="M4" i="29"/>
  <c r="F7" i="29"/>
  <c r="F6" i="29"/>
  <c r="F5" i="29"/>
  <c r="F4" i="29"/>
  <c r="H47" i="43"/>
  <c r="H46" i="43"/>
  <c r="H45" i="43"/>
  <c r="H44" i="43"/>
  <c r="H43" i="43"/>
  <c r="H42" i="43"/>
  <c r="H41" i="43"/>
  <c r="H40" i="43"/>
  <c r="H36" i="43"/>
  <c r="H35" i="43"/>
  <c r="H34" i="43"/>
  <c r="H33" i="43"/>
  <c r="H32" i="43"/>
  <c r="H31" i="43"/>
  <c r="H30" i="43"/>
  <c r="H29" i="43"/>
  <c r="H25" i="43"/>
  <c r="H24" i="43"/>
  <c r="H23" i="43"/>
  <c r="H22" i="43"/>
  <c r="H21" i="43"/>
  <c r="H20" i="43"/>
  <c r="H19" i="43"/>
  <c r="H18" i="43"/>
  <c r="H17" i="43"/>
  <c r="H13" i="43"/>
  <c r="H12" i="43"/>
  <c r="H11" i="43"/>
  <c r="H10" i="43"/>
  <c r="H9" i="43"/>
  <c r="H8" i="43"/>
  <c r="H7" i="43"/>
  <c r="H6" i="43"/>
  <c r="M43" i="70"/>
  <c r="M42" i="70"/>
  <c r="M41" i="70"/>
  <c r="M40" i="70"/>
  <c r="F43" i="70"/>
  <c r="F42" i="70"/>
  <c r="F40" i="70" s="1"/>
  <c r="F41" i="70"/>
  <c r="F38" i="70"/>
  <c r="F37" i="70"/>
  <c r="F36" i="70"/>
  <c r="F35" i="70" s="1"/>
  <c r="F33" i="70"/>
  <c r="F32" i="70"/>
  <c r="F30" i="70" s="1"/>
  <c r="F31" i="70"/>
  <c r="M17" i="70"/>
  <c r="M16" i="70"/>
  <c r="M15" i="70"/>
  <c r="M14" i="70"/>
  <c r="F17" i="70"/>
  <c r="F16" i="70"/>
  <c r="F15" i="70"/>
  <c r="F14" i="70"/>
  <c r="F12" i="70"/>
  <c r="F11" i="70"/>
  <c r="F10" i="70"/>
  <c r="F9" i="70"/>
  <c r="F7" i="70"/>
  <c r="F6" i="70"/>
  <c r="F5" i="70"/>
  <c r="F4" i="70"/>
  <c r="M43" i="10"/>
  <c r="M42" i="10"/>
  <c r="M41" i="10"/>
  <c r="M40" i="10"/>
  <c r="F43" i="10"/>
  <c r="F42" i="10"/>
  <c r="F41" i="10"/>
  <c r="F40" i="10"/>
  <c r="F38" i="10"/>
  <c r="F37" i="10"/>
  <c r="F35" i="10" s="1"/>
  <c r="F36" i="10"/>
  <c r="F33" i="10"/>
  <c r="F32" i="10"/>
  <c r="F31" i="10"/>
  <c r="F30" i="10" s="1"/>
  <c r="M17" i="10"/>
  <c r="M16" i="10"/>
  <c r="M15" i="10"/>
  <c r="M14" i="10"/>
  <c r="F17" i="10"/>
  <c r="F16" i="10"/>
  <c r="F15" i="10"/>
  <c r="F14" i="10"/>
  <c r="M12" i="10"/>
  <c r="M11" i="10"/>
  <c r="M9" i="10" s="1"/>
  <c r="M10" i="10"/>
  <c r="F12" i="10"/>
  <c r="F11" i="10"/>
  <c r="F10" i="10"/>
  <c r="F9" i="10" s="1"/>
  <c r="F7" i="10"/>
  <c r="F6" i="10"/>
  <c r="F4" i="10" s="1"/>
  <c r="F5" i="10"/>
  <c r="F7" i="65"/>
  <c r="F6" i="65"/>
  <c r="F5" i="65"/>
  <c r="F4" i="65"/>
  <c r="F7" i="64"/>
  <c r="F6" i="64"/>
  <c r="F5" i="64"/>
  <c r="F4" i="64" s="1"/>
  <c r="F7" i="62"/>
  <c r="F6" i="62"/>
  <c r="F5" i="62"/>
  <c r="F4" i="62" s="1"/>
  <c r="H5" i="60"/>
  <c r="F5" i="59"/>
  <c r="F5" i="14"/>
  <c r="F5" i="58"/>
  <c r="F5" i="55"/>
  <c r="D23" i="105"/>
  <c r="C23" i="105"/>
  <c r="B23" i="105"/>
  <c r="D22" i="105"/>
  <c r="C22" i="105"/>
  <c r="B22" i="105"/>
  <c r="D21" i="105"/>
  <c r="C21" i="105"/>
  <c r="B21" i="105"/>
  <c r="D20" i="105"/>
  <c r="C20" i="105"/>
  <c r="B20" i="105"/>
  <c r="D19" i="105"/>
  <c r="C19" i="105"/>
  <c r="B19" i="105"/>
  <c r="D18" i="105"/>
  <c r="C18" i="105"/>
  <c r="B18" i="105"/>
  <c r="D17" i="105"/>
  <c r="C17" i="105"/>
  <c r="B17" i="105"/>
  <c r="D16" i="105"/>
  <c r="C16" i="105"/>
  <c r="B16" i="105"/>
  <c r="D12" i="105"/>
  <c r="C12" i="105"/>
  <c r="B12" i="105"/>
  <c r="D11" i="105"/>
  <c r="C11" i="105"/>
  <c r="B11" i="105"/>
  <c r="D10" i="105"/>
  <c r="C10" i="105"/>
  <c r="B10" i="105"/>
  <c r="D9" i="105"/>
  <c r="C9" i="105"/>
  <c r="B9" i="105"/>
  <c r="D8" i="105"/>
  <c r="C8" i="105"/>
  <c r="B8" i="105"/>
  <c r="D7" i="105"/>
  <c r="C7" i="105"/>
  <c r="B7" i="105"/>
  <c r="D6" i="105"/>
  <c r="C6" i="105"/>
  <c r="B6" i="105"/>
  <c r="D5" i="105"/>
  <c r="C5" i="105"/>
  <c r="B5" i="105"/>
  <c r="D11" i="104"/>
  <c r="C11" i="104"/>
  <c r="B11" i="104"/>
  <c r="D10" i="104"/>
  <c r="C10" i="104"/>
  <c r="B10" i="104"/>
  <c r="D9" i="104"/>
  <c r="C9" i="104"/>
  <c r="B9" i="104"/>
  <c r="D8" i="104"/>
  <c r="C8" i="104"/>
  <c r="B8" i="104"/>
  <c r="D7" i="104"/>
  <c r="C7" i="104"/>
  <c r="B7" i="104"/>
  <c r="D6" i="104"/>
  <c r="C6" i="104"/>
  <c r="B6" i="104"/>
  <c r="D5" i="104"/>
  <c r="C5" i="104"/>
  <c r="B5" i="104"/>
  <c r="D54" i="101"/>
  <c r="C54" i="101"/>
  <c r="B54" i="101"/>
  <c r="D53" i="101"/>
  <c r="C53" i="101"/>
  <c r="B53" i="101"/>
  <c r="D52" i="101"/>
  <c r="C52" i="101"/>
  <c r="B52" i="101"/>
  <c r="D51" i="101"/>
  <c r="C51" i="101"/>
  <c r="B51" i="101"/>
  <c r="D50" i="101"/>
  <c r="C50" i="101"/>
  <c r="B50" i="101"/>
  <c r="D49" i="101"/>
  <c r="C49" i="101"/>
  <c r="B49" i="101"/>
  <c r="D48" i="101"/>
  <c r="C48" i="101"/>
  <c r="B48" i="101"/>
  <c r="D47" i="101"/>
  <c r="C47" i="101"/>
  <c r="B47" i="101"/>
  <c r="D46" i="101"/>
  <c r="C46" i="101"/>
  <c r="B46" i="101"/>
  <c r="D45" i="101"/>
  <c r="C45" i="101"/>
  <c r="B45" i="101"/>
  <c r="D44" i="101"/>
  <c r="C44" i="101"/>
  <c r="B44" i="101"/>
  <c r="D40" i="101"/>
  <c r="C40" i="101"/>
  <c r="B40" i="101"/>
  <c r="D39" i="101"/>
  <c r="C39" i="101"/>
  <c r="B39" i="101"/>
  <c r="D38" i="101"/>
  <c r="C38" i="101"/>
  <c r="B38" i="101"/>
  <c r="D37" i="101"/>
  <c r="C37" i="101"/>
  <c r="B37" i="101"/>
  <c r="D36" i="101"/>
  <c r="C36" i="101"/>
  <c r="B36" i="101"/>
  <c r="D35" i="101"/>
  <c r="C35" i="101"/>
  <c r="B35" i="101"/>
  <c r="D34" i="101"/>
  <c r="C34" i="101"/>
  <c r="B34" i="101"/>
  <c r="D33" i="101"/>
  <c r="C33" i="101"/>
  <c r="B33" i="101"/>
  <c r="D32" i="101"/>
  <c r="C32" i="101"/>
  <c r="B32" i="101"/>
  <c r="D31" i="101"/>
  <c r="C31" i="101"/>
  <c r="B31" i="101"/>
  <c r="D27" i="101"/>
  <c r="C27" i="101"/>
  <c r="B27" i="101"/>
  <c r="D26" i="101"/>
  <c r="C26" i="101"/>
  <c r="B26" i="101"/>
  <c r="D25" i="101"/>
  <c r="C25" i="101"/>
  <c r="B25" i="101"/>
  <c r="D24" i="101"/>
  <c r="C24" i="101"/>
  <c r="B24" i="101"/>
  <c r="D23" i="101"/>
  <c r="C23" i="101"/>
  <c r="B23" i="101"/>
  <c r="D22" i="101"/>
  <c r="C22" i="101"/>
  <c r="B22" i="101"/>
  <c r="D21" i="101"/>
  <c r="C21" i="101"/>
  <c r="B21" i="101"/>
  <c r="D20" i="101"/>
  <c r="C20" i="101"/>
  <c r="B20" i="101"/>
  <c r="D19" i="101"/>
  <c r="C19" i="101"/>
  <c r="B19" i="101"/>
  <c r="D18" i="101"/>
  <c r="C18" i="101"/>
  <c r="B18" i="101"/>
  <c r="D14" i="101"/>
  <c r="C14" i="101"/>
  <c r="B14" i="101"/>
  <c r="D13" i="101"/>
  <c r="C13" i="101"/>
  <c r="B13" i="101"/>
  <c r="D12" i="101"/>
  <c r="C12" i="101"/>
  <c r="B12" i="101"/>
  <c r="D11" i="101"/>
  <c r="C11" i="101"/>
  <c r="B11" i="101"/>
  <c r="D10" i="101"/>
  <c r="C10" i="101"/>
  <c r="B10" i="101"/>
  <c r="D9" i="101"/>
  <c r="C9" i="101"/>
  <c r="B9" i="101"/>
  <c r="D8" i="101"/>
  <c r="C8" i="101"/>
  <c r="B8" i="101"/>
  <c r="D7" i="101"/>
  <c r="C7" i="101"/>
  <c r="B7" i="101"/>
  <c r="D6" i="101"/>
  <c r="C6" i="101"/>
  <c r="B6" i="101"/>
  <c r="D5" i="101"/>
  <c r="C5" i="101"/>
  <c r="B5" i="101"/>
  <c r="E13" i="99"/>
  <c r="D13" i="99"/>
  <c r="C13" i="99"/>
  <c r="B13" i="99"/>
  <c r="E12" i="99"/>
  <c r="D12" i="99"/>
  <c r="C12" i="99"/>
  <c r="B12" i="99"/>
  <c r="E11" i="99"/>
  <c r="D11" i="99"/>
  <c r="C11" i="99"/>
  <c r="B11" i="99"/>
  <c r="E10" i="99"/>
  <c r="D10" i="99"/>
  <c r="C10" i="99"/>
  <c r="B10" i="99"/>
  <c r="E9" i="99"/>
  <c r="D9" i="99"/>
  <c r="C9" i="99"/>
  <c r="B9" i="99"/>
  <c r="E8" i="99"/>
  <c r="D8" i="99"/>
  <c r="C8" i="99"/>
  <c r="B8" i="99"/>
  <c r="E7" i="99"/>
  <c r="D7" i="99"/>
  <c r="C7" i="99"/>
  <c r="B7" i="99"/>
  <c r="E6" i="99"/>
  <c r="D6" i="99"/>
  <c r="C6" i="99"/>
  <c r="B6" i="99"/>
  <c r="E5" i="99"/>
  <c r="D5" i="99"/>
  <c r="C5" i="99"/>
  <c r="B5" i="99"/>
  <c r="D11" i="98"/>
  <c r="C11" i="98"/>
  <c r="B11" i="98"/>
  <c r="D10" i="98"/>
  <c r="C10" i="98"/>
  <c r="B10" i="98"/>
  <c r="D9" i="98"/>
  <c r="C9" i="98"/>
  <c r="B9" i="98"/>
  <c r="D8" i="98"/>
  <c r="C8" i="98"/>
  <c r="B8" i="98"/>
  <c r="D7" i="98"/>
  <c r="C7" i="98"/>
  <c r="B7" i="98"/>
  <c r="D6" i="98"/>
  <c r="C6" i="98"/>
  <c r="B6" i="98"/>
  <c r="D5" i="98"/>
  <c r="C5" i="98"/>
  <c r="B5" i="98"/>
  <c r="D14" i="97"/>
  <c r="C14" i="97"/>
  <c r="B14" i="97"/>
  <c r="D13" i="97"/>
  <c r="C13" i="97"/>
  <c r="B13" i="97"/>
  <c r="D12" i="97"/>
  <c r="C12" i="97"/>
  <c r="B12" i="97"/>
  <c r="D11" i="97"/>
  <c r="C11" i="97"/>
  <c r="B11" i="97"/>
  <c r="D10" i="97"/>
  <c r="C10" i="97"/>
  <c r="B10" i="97"/>
  <c r="D9" i="97"/>
  <c r="C9" i="97"/>
  <c r="B9" i="97"/>
  <c r="D8" i="97"/>
  <c r="C8" i="97"/>
  <c r="B8" i="97"/>
  <c r="D7" i="97"/>
  <c r="C7" i="97"/>
  <c r="B7" i="97"/>
  <c r="D6" i="97"/>
  <c r="C6" i="97"/>
  <c r="B6" i="97"/>
  <c r="D5" i="97"/>
  <c r="C5" i="97"/>
  <c r="B5" i="97"/>
  <c r="E22" i="96"/>
  <c r="D22" i="96"/>
  <c r="C22" i="96"/>
  <c r="B22" i="96"/>
  <c r="E21" i="96"/>
  <c r="D21" i="96"/>
  <c r="C21" i="96"/>
  <c r="B21" i="96"/>
  <c r="E20" i="96"/>
  <c r="D20" i="96"/>
  <c r="C20" i="96"/>
  <c r="B20" i="96"/>
  <c r="E19" i="96"/>
  <c r="D19" i="96"/>
  <c r="C19" i="96"/>
  <c r="B19" i="96"/>
  <c r="E18" i="96"/>
  <c r="D18" i="96"/>
  <c r="C18" i="96"/>
  <c r="B18" i="96"/>
  <c r="E17" i="96"/>
  <c r="D17" i="96"/>
  <c r="C17" i="96"/>
  <c r="B17" i="96"/>
  <c r="E16" i="96"/>
  <c r="D16" i="96"/>
  <c r="C16" i="96"/>
  <c r="B16" i="96"/>
  <c r="E12" i="96"/>
  <c r="D12" i="96"/>
  <c r="C12" i="96"/>
  <c r="B12" i="96"/>
  <c r="E11" i="96"/>
  <c r="D11" i="96"/>
  <c r="C11" i="96"/>
  <c r="B11" i="96"/>
  <c r="E10" i="96"/>
  <c r="D10" i="96"/>
  <c r="C10" i="96"/>
  <c r="B10" i="96"/>
  <c r="E9" i="96"/>
  <c r="D9" i="96"/>
  <c r="C9" i="96"/>
  <c r="B9" i="96"/>
  <c r="E8" i="96"/>
  <c r="D8" i="96"/>
  <c r="C8" i="96"/>
  <c r="B8" i="96"/>
  <c r="E7" i="96"/>
  <c r="D7" i="96"/>
  <c r="C7" i="96"/>
  <c r="B7" i="96"/>
  <c r="E6" i="96"/>
  <c r="D6" i="96"/>
  <c r="C6" i="96"/>
  <c r="B6" i="96"/>
  <c r="E5" i="96"/>
  <c r="D5" i="96"/>
  <c r="C5" i="96"/>
  <c r="B5" i="96"/>
  <c r="E23" i="95"/>
  <c r="D23" i="95"/>
  <c r="C23" i="95"/>
  <c r="B23" i="95"/>
  <c r="E22" i="95"/>
  <c r="D22" i="95"/>
  <c r="C22" i="95"/>
  <c r="B22" i="95"/>
  <c r="E21" i="95"/>
  <c r="D21" i="95"/>
  <c r="C21" i="95"/>
  <c r="B21" i="95"/>
  <c r="E20" i="95"/>
  <c r="D20" i="95"/>
  <c r="C20" i="95"/>
  <c r="B20" i="95"/>
  <c r="E19" i="95"/>
  <c r="D19" i="95"/>
  <c r="C19" i="95"/>
  <c r="B19" i="95"/>
  <c r="E18" i="95"/>
  <c r="D18" i="95"/>
  <c r="C18" i="95"/>
  <c r="B18" i="95"/>
  <c r="E17" i="95"/>
  <c r="D17" i="95"/>
  <c r="C17" i="95"/>
  <c r="B17" i="95"/>
  <c r="E16" i="95"/>
  <c r="D16" i="95"/>
  <c r="C16" i="95"/>
  <c r="B16" i="95"/>
  <c r="E12" i="95"/>
  <c r="D12" i="95"/>
  <c r="C12" i="95"/>
  <c r="B12" i="95"/>
  <c r="E11" i="95"/>
  <c r="D11" i="95"/>
  <c r="C11" i="95"/>
  <c r="B11" i="95"/>
  <c r="E10" i="95"/>
  <c r="D10" i="95"/>
  <c r="C10" i="95"/>
  <c r="B10" i="95"/>
  <c r="E9" i="95"/>
  <c r="D9" i="95"/>
  <c r="C9" i="95"/>
  <c r="B9" i="95"/>
  <c r="E8" i="95"/>
  <c r="D8" i="95"/>
  <c r="C8" i="95"/>
  <c r="B8" i="95"/>
  <c r="E7" i="95"/>
  <c r="D7" i="95"/>
  <c r="C7" i="95"/>
  <c r="B7" i="95"/>
  <c r="E6" i="95"/>
  <c r="D6" i="95"/>
  <c r="C6" i="95"/>
  <c r="B6" i="95"/>
  <c r="E5" i="95"/>
  <c r="D5" i="95"/>
  <c r="C5" i="95"/>
  <c r="B5" i="95"/>
  <c r="E37" i="92"/>
  <c r="D37" i="92"/>
  <c r="C37" i="92"/>
  <c r="B37" i="92"/>
  <c r="E36" i="92"/>
  <c r="D36" i="92"/>
  <c r="C36" i="92"/>
  <c r="B36" i="92"/>
  <c r="E35" i="92"/>
  <c r="D35" i="92"/>
  <c r="C35" i="92"/>
  <c r="B35" i="92"/>
  <c r="E34" i="92"/>
  <c r="D34" i="92"/>
  <c r="C34" i="92"/>
  <c r="B34" i="92"/>
  <c r="E33" i="92"/>
  <c r="D33" i="92"/>
  <c r="C33" i="92"/>
  <c r="B33" i="92"/>
  <c r="E32" i="92"/>
  <c r="D32" i="92"/>
  <c r="C32" i="92"/>
  <c r="B32" i="92"/>
  <c r="E31" i="92"/>
  <c r="D31" i="92"/>
  <c r="C31" i="92"/>
  <c r="B31" i="92"/>
  <c r="E30" i="92"/>
  <c r="D30" i="92"/>
  <c r="C30" i="92"/>
  <c r="B30" i="92"/>
  <c r="E29" i="92"/>
  <c r="D29" i="92"/>
  <c r="C29" i="92"/>
  <c r="B29" i="92"/>
  <c r="E25" i="92"/>
  <c r="D25" i="92"/>
  <c r="C25" i="92"/>
  <c r="B25" i="92"/>
  <c r="E24" i="92"/>
  <c r="D24" i="92"/>
  <c r="C24" i="92"/>
  <c r="B24" i="92"/>
  <c r="E23" i="92"/>
  <c r="D23" i="92"/>
  <c r="C23" i="92"/>
  <c r="B23" i="92"/>
  <c r="E22" i="92"/>
  <c r="D22" i="92"/>
  <c r="C22" i="92"/>
  <c r="B22" i="92"/>
  <c r="E21" i="92"/>
  <c r="D21" i="92"/>
  <c r="C21" i="92"/>
  <c r="B21" i="92"/>
  <c r="E20" i="92"/>
  <c r="D20" i="92"/>
  <c r="C20" i="92"/>
  <c r="B20" i="92"/>
  <c r="E19" i="92"/>
  <c r="D19" i="92"/>
  <c r="C19" i="92"/>
  <c r="B19" i="92"/>
  <c r="E18" i="92"/>
  <c r="D18" i="92"/>
  <c r="C18" i="92"/>
  <c r="B18" i="92"/>
  <c r="E17" i="92"/>
  <c r="D17" i="92"/>
  <c r="C17" i="92"/>
  <c r="B17" i="92"/>
  <c r="E13" i="92"/>
  <c r="D13" i="92"/>
  <c r="C13" i="92"/>
  <c r="B13" i="92"/>
  <c r="E12" i="92"/>
  <c r="D12" i="92"/>
  <c r="C12" i="92"/>
  <c r="B12" i="92"/>
  <c r="E11" i="92"/>
  <c r="D11" i="92"/>
  <c r="C11" i="92"/>
  <c r="B11" i="92"/>
  <c r="E10" i="92"/>
  <c r="D10" i="92"/>
  <c r="C10" i="92"/>
  <c r="B10" i="92"/>
  <c r="E9" i="92"/>
  <c r="D9" i="92"/>
  <c r="C9" i="92"/>
  <c r="B9" i="92"/>
  <c r="E8" i="92"/>
  <c r="D8" i="92"/>
  <c r="C8" i="92"/>
  <c r="B8" i="92"/>
  <c r="E7" i="92"/>
  <c r="D7" i="92"/>
  <c r="C7" i="92"/>
  <c r="B7" i="92"/>
  <c r="E6" i="92"/>
  <c r="D6" i="92"/>
  <c r="C6" i="92"/>
  <c r="B6" i="92"/>
  <c r="E5" i="92"/>
  <c r="D5" i="92"/>
  <c r="C5" i="92"/>
  <c r="B5" i="92"/>
  <c r="E64" i="91"/>
  <c r="D64" i="91"/>
  <c r="C64" i="91"/>
  <c r="B64" i="91"/>
  <c r="E63" i="91"/>
  <c r="D63" i="91"/>
  <c r="C63" i="91"/>
  <c r="B63" i="91"/>
  <c r="E62" i="91"/>
  <c r="D62" i="91"/>
  <c r="C62" i="91"/>
  <c r="B62" i="91"/>
  <c r="E61" i="91"/>
  <c r="D61" i="91"/>
  <c r="C61" i="91"/>
  <c r="B61" i="91"/>
  <c r="E60" i="91"/>
  <c r="D60" i="91"/>
  <c r="C60" i="91"/>
  <c r="B60" i="91"/>
  <c r="E59" i="91"/>
  <c r="D59" i="91"/>
  <c r="C59" i="91"/>
  <c r="B59" i="91"/>
  <c r="E58" i="91"/>
  <c r="D58" i="91"/>
  <c r="C58" i="91"/>
  <c r="B58" i="91"/>
  <c r="E57" i="91"/>
  <c r="D57" i="91"/>
  <c r="C57" i="91"/>
  <c r="B57" i="91"/>
  <c r="E56" i="91"/>
  <c r="D56" i="91"/>
  <c r="C56" i="91"/>
  <c r="B56" i="91"/>
  <c r="E52" i="91"/>
  <c r="D52" i="91"/>
  <c r="C52" i="91"/>
  <c r="B52" i="91"/>
  <c r="E51" i="91"/>
  <c r="D51" i="91"/>
  <c r="C51" i="91"/>
  <c r="B51" i="91"/>
  <c r="E50" i="91"/>
  <c r="D50" i="91"/>
  <c r="C50" i="91"/>
  <c r="B50" i="91"/>
  <c r="E49" i="91"/>
  <c r="D49" i="91"/>
  <c r="C49" i="91"/>
  <c r="B49" i="91"/>
  <c r="E48" i="91"/>
  <c r="D48" i="91"/>
  <c r="C48" i="91"/>
  <c r="B48" i="91"/>
  <c r="E47" i="91"/>
  <c r="D47" i="91"/>
  <c r="C47" i="91"/>
  <c r="B47" i="91"/>
  <c r="E46" i="91"/>
  <c r="D46" i="91"/>
  <c r="C46" i="91"/>
  <c r="B46" i="91"/>
  <c r="E45" i="91"/>
  <c r="D45" i="91"/>
  <c r="C45" i="91"/>
  <c r="B45" i="91"/>
  <c r="E44" i="91"/>
  <c r="D44" i="91"/>
  <c r="C44" i="91"/>
  <c r="B44" i="91"/>
  <c r="E40" i="91"/>
  <c r="D40" i="91"/>
  <c r="C40" i="91"/>
  <c r="B40" i="91"/>
  <c r="E39" i="91"/>
  <c r="D39" i="91"/>
  <c r="C39" i="91"/>
  <c r="B39" i="91"/>
  <c r="E38" i="91"/>
  <c r="D38" i="91"/>
  <c r="C38" i="91"/>
  <c r="B38" i="91"/>
  <c r="E37" i="91"/>
  <c r="D37" i="91"/>
  <c r="C37" i="91"/>
  <c r="B37" i="91"/>
  <c r="E36" i="91"/>
  <c r="D36" i="91"/>
  <c r="C36" i="91"/>
  <c r="B36" i="91"/>
  <c r="E35" i="91"/>
  <c r="D35" i="91"/>
  <c r="C35" i="91"/>
  <c r="B35" i="91"/>
  <c r="E34" i="91"/>
  <c r="D34" i="91"/>
  <c r="C34" i="91"/>
  <c r="B34" i="91"/>
  <c r="E33" i="91"/>
  <c r="D33" i="91"/>
  <c r="C33" i="91"/>
  <c r="B33" i="91"/>
  <c r="E32" i="91"/>
  <c r="D32" i="91"/>
  <c r="C32" i="91"/>
  <c r="B32" i="91"/>
  <c r="E31" i="91"/>
  <c r="D31" i="91"/>
  <c r="C31" i="91"/>
  <c r="B31" i="91"/>
  <c r="E27" i="91"/>
  <c r="D27" i="91"/>
  <c r="C27" i="91"/>
  <c r="B27" i="91"/>
  <c r="E26" i="91"/>
  <c r="D26" i="91"/>
  <c r="C26" i="91"/>
  <c r="B26" i="91"/>
  <c r="E25" i="91"/>
  <c r="D25" i="91"/>
  <c r="C25" i="91"/>
  <c r="B25" i="91"/>
  <c r="E24" i="91"/>
  <c r="D24" i="91"/>
  <c r="C24" i="91"/>
  <c r="B24" i="91"/>
  <c r="E23" i="91"/>
  <c r="D23" i="91"/>
  <c r="C23" i="91"/>
  <c r="B23" i="91"/>
  <c r="E22" i="91"/>
  <c r="D22" i="91"/>
  <c r="C22" i="91"/>
  <c r="B22" i="91"/>
  <c r="E21" i="91"/>
  <c r="D21" i="91"/>
  <c r="C21" i="91"/>
  <c r="B21" i="91"/>
  <c r="E20" i="91"/>
  <c r="D20" i="91"/>
  <c r="C20" i="91"/>
  <c r="B20" i="91"/>
  <c r="E19" i="91"/>
  <c r="D19" i="91"/>
  <c r="C19" i="91"/>
  <c r="B19" i="91"/>
  <c r="E18" i="91"/>
  <c r="D18" i="91"/>
  <c r="C18" i="91"/>
  <c r="B18" i="91"/>
  <c r="E14" i="91"/>
  <c r="D14" i="91"/>
  <c r="C14" i="91"/>
  <c r="B14" i="91"/>
  <c r="E13" i="91"/>
  <c r="D13" i="91"/>
  <c r="C13" i="91"/>
  <c r="B13" i="91"/>
  <c r="E12" i="91"/>
  <c r="D12" i="91"/>
  <c r="C12" i="91"/>
  <c r="B12" i="91"/>
  <c r="E11" i="91"/>
  <c r="D11" i="91"/>
  <c r="C11" i="91"/>
  <c r="B11" i="91"/>
  <c r="E10" i="91"/>
  <c r="D10" i="91"/>
  <c r="C10" i="91"/>
  <c r="B10" i="91"/>
  <c r="E9" i="91"/>
  <c r="D9" i="91"/>
  <c r="C9" i="91"/>
  <c r="B9" i="91"/>
  <c r="E8" i="91"/>
  <c r="D8" i="91"/>
  <c r="C8" i="91"/>
  <c r="B8" i="91"/>
  <c r="E7" i="91"/>
  <c r="D7" i="91"/>
  <c r="C7" i="91"/>
  <c r="B7" i="91"/>
  <c r="E6" i="91"/>
  <c r="D6" i="91"/>
  <c r="C6" i="91"/>
  <c r="B6" i="91"/>
  <c r="E5" i="91"/>
  <c r="D5" i="91"/>
  <c r="C5" i="91"/>
  <c r="B5" i="91"/>
  <c r="E11" i="90"/>
  <c r="D11" i="90"/>
  <c r="C11" i="90"/>
  <c r="B11" i="90"/>
  <c r="E10" i="90"/>
  <c r="D10" i="90"/>
  <c r="C10" i="90"/>
  <c r="B10" i="90"/>
  <c r="E9" i="90"/>
  <c r="D9" i="90"/>
  <c r="C9" i="90"/>
  <c r="B9" i="90"/>
  <c r="E8" i="90"/>
  <c r="D8" i="90"/>
  <c r="C8" i="90"/>
  <c r="B8" i="90"/>
  <c r="E7" i="90"/>
  <c r="D7" i="90"/>
  <c r="C7" i="90"/>
  <c r="B7" i="90"/>
  <c r="E6" i="90"/>
  <c r="D6" i="90"/>
  <c r="C6" i="90"/>
  <c r="B6" i="90"/>
  <c r="E5" i="90"/>
  <c r="D5" i="90"/>
  <c r="C5" i="90"/>
  <c r="B5" i="90"/>
  <c r="E66" i="83"/>
  <c r="D66" i="83"/>
  <c r="C66" i="83"/>
  <c r="B66" i="83"/>
  <c r="E65" i="83"/>
  <c r="D65" i="83"/>
  <c r="C65" i="83"/>
  <c r="B65" i="83"/>
  <c r="E64" i="83"/>
  <c r="D64" i="83"/>
  <c r="C64" i="83"/>
  <c r="B64" i="83"/>
  <c r="E63" i="83"/>
  <c r="D63" i="83"/>
  <c r="C63" i="83"/>
  <c r="B63" i="83"/>
  <c r="E62" i="83"/>
  <c r="D62" i="83"/>
  <c r="C62" i="83"/>
  <c r="B62" i="83"/>
  <c r="E61" i="83"/>
  <c r="D61" i="83"/>
  <c r="C61" i="83"/>
  <c r="B61" i="83"/>
  <c r="E60" i="83"/>
  <c r="D60" i="83"/>
  <c r="C60" i="83"/>
  <c r="B60" i="83"/>
  <c r="E59" i="83"/>
  <c r="D59" i="83"/>
  <c r="C59" i="83"/>
  <c r="B59" i="83"/>
  <c r="E58" i="83"/>
  <c r="D58" i="83"/>
  <c r="C58" i="83"/>
  <c r="B58" i="83"/>
  <c r="E57" i="83"/>
  <c r="D57" i="83"/>
  <c r="C57" i="83"/>
  <c r="B57" i="83"/>
  <c r="E53" i="83"/>
  <c r="D53" i="83"/>
  <c r="C53" i="83"/>
  <c r="B53" i="83"/>
  <c r="E52" i="83"/>
  <c r="D52" i="83"/>
  <c r="C52" i="83"/>
  <c r="B52" i="83"/>
  <c r="E51" i="83"/>
  <c r="D51" i="83"/>
  <c r="C51" i="83"/>
  <c r="B51" i="83"/>
  <c r="E50" i="83"/>
  <c r="D50" i="83"/>
  <c r="C50" i="83"/>
  <c r="B50" i="83"/>
  <c r="E49" i="83"/>
  <c r="D49" i="83"/>
  <c r="C49" i="83"/>
  <c r="B49" i="83"/>
  <c r="E48" i="83"/>
  <c r="D48" i="83"/>
  <c r="C48" i="83"/>
  <c r="B48" i="83"/>
  <c r="E47" i="83"/>
  <c r="D47" i="83"/>
  <c r="C47" i="83"/>
  <c r="B47" i="83"/>
  <c r="E46" i="83"/>
  <c r="D46" i="83"/>
  <c r="C46" i="83"/>
  <c r="B46" i="83"/>
  <c r="E45" i="83"/>
  <c r="D45" i="83"/>
  <c r="C45" i="83"/>
  <c r="B45" i="83"/>
  <c r="E44" i="83"/>
  <c r="D44" i="83"/>
  <c r="C44" i="83"/>
  <c r="B44" i="83"/>
  <c r="E40" i="83"/>
  <c r="D40" i="83"/>
  <c r="C40" i="83"/>
  <c r="B40" i="83"/>
  <c r="E39" i="83"/>
  <c r="D39" i="83"/>
  <c r="C39" i="83"/>
  <c r="B39" i="83"/>
  <c r="E38" i="83"/>
  <c r="D38" i="83"/>
  <c r="C38" i="83"/>
  <c r="B38" i="83"/>
  <c r="E37" i="83"/>
  <c r="D37" i="83"/>
  <c r="C37" i="83"/>
  <c r="B37" i="83"/>
  <c r="E36" i="83"/>
  <c r="D36" i="83"/>
  <c r="C36" i="83"/>
  <c r="B36" i="83"/>
  <c r="E35" i="83"/>
  <c r="D35" i="83"/>
  <c r="C35" i="83"/>
  <c r="B35" i="83"/>
  <c r="E34" i="83"/>
  <c r="D34" i="83"/>
  <c r="C34" i="83"/>
  <c r="B34" i="83"/>
  <c r="E33" i="83"/>
  <c r="D33" i="83"/>
  <c r="C33" i="83"/>
  <c r="B33" i="83"/>
  <c r="E32" i="83"/>
  <c r="D32" i="83"/>
  <c r="C32" i="83"/>
  <c r="B32" i="83"/>
  <c r="E31" i="83"/>
  <c r="D31" i="83"/>
  <c r="C31" i="83"/>
  <c r="B31" i="83"/>
  <c r="E27" i="83"/>
  <c r="D27" i="83"/>
  <c r="C27" i="83"/>
  <c r="B27" i="83"/>
  <c r="E26" i="83"/>
  <c r="D26" i="83"/>
  <c r="C26" i="83"/>
  <c r="B26" i="83"/>
  <c r="E25" i="83"/>
  <c r="D25" i="83"/>
  <c r="C25" i="83"/>
  <c r="B25" i="83"/>
  <c r="E24" i="83"/>
  <c r="D24" i="83"/>
  <c r="C24" i="83"/>
  <c r="B24" i="83"/>
  <c r="E23" i="83"/>
  <c r="D23" i="83"/>
  <c r="C23" i="83"/>
  <c r="B23" i="83"/>
  <c r="E22" i="83"/>
  <c r="D22" i="83"/>
  <c r="C22" i="83"/>
  <c r="B22" i="83"/>
  <c r="E21" i="83"/>
  <c r="D21" i="83"/>
  <c r="C21" i="83"/>
  <c r="B21" i="83"/>
  <c r="E20" i="83"/>
  <c r="D20" i="83"/>
  <c r="C20" i="83"/>
  <c r="B20" i="83"/>
  <c r="E19" i="83"/>
  <c r="D19" i="83"/>
  <c r="C19" i="83"/>
  <c r="B19" i="83"/>
  <c r="E18" i="83"/>
  <c r="D18" i="83"/>
  <c r="C18" i="83"/>
  <c r="B18" i="83"/>
  <c r="E14" i="83"/>
  <c r="D14" i="83"/>
  <c r="C14" i="83"/>
  <c r="B14" i="83"/>
  <c r="E13" i="83"/>
  <c r="D13" i="83"/>
  <c r="C13" i="83"/>
  <c r="B13" i="83"/>
  <c r="E12" i="83"/>
  <c r="D12" i="83"/>
  <c r="C12" i="83"/>
  <c r="B12" i="83"/>
  <c r="E11" i="83"/>
  <c r="D11" i="83"/>
  <c r="C11" i="83"/>
  <c r="B11" i="83"/>
  <c r="E10" i="83"/>
  <c r="D10" i="83"/>
  <c r="C10" i="83"/>
  <c r="B10" i="83"/>
  <c r="E9" i="83"/>
  <c r="D9" i="83"/>
  <c r="C9" i="83"/>
  <c r="B9" i="83"/>
  <c r="E8" i="83"/>
  <c r="D8" i="83"/>
  <c r="C8" i="83"/>
  <c r="B8" i="83"/>
  <c r="E7" i="83"/>
  <c r="D7" i="83"/>
  <c r="C7" i="83"/>
  <c r="B7" i="83"/>
  <c r="E6" i="83"/>
  <c r="D6" i="83"/>
  <c r="C6" i="83"/>
  <c r="B6" i="83"/>
  <c r="E5" i="83"/>
  <c r="D5" i="83"/>
  <c r="C5" i="83"/>
  <c r="B5" i="83"/>
  <c r="E10" i="82"/>
  <c r="D10" i="82"/>
  <c r="C10" i="82"/>
  <c r="B10" i="82"/>
  <c r="E9" i="82"/>
  <c r="D9" i="82"/>
  <c r="C9" i="82"/>
  <c r="B9" i="82"/>
  <c r="E8" i="82"/>
  <c r="D8" i="82"/>
  <c r="C8" i="82"/>
  <c r="B8" i="82"/>
  <c r="E7" i="82"/>
  <c r="D7" i="82"/>
  <c r="C7" i="82"/>
  <c r="B7" i="82"/>
  <c r="E6" i="82"/>
  <c r="D6" i="82"/>
  <c r="C6" i="82"/>
  <c r="B6" i="82"/>
  <c r="E5" i="82"/>
  <c r="D5" i="82"/>
  <c r="C5" i="82"/>
  <c r="B5" i="82"/>
  <c r="E34" i="79"/>
  <c r="D34" i="79"/>
  <c r="C34" i="79"/>
  <c r="B34" i="79"/>
  <c r="E33" i="79"/>
  <c r="D33" i="79"/>
  <c r="C33" i="79"/>
  <c r="B33" i="79"/>
  <c r="E32" i="79"/>
  <c r="D32" i="79"/>
  <c r="C32" i="79"/>
  <c r="B32" i="79"/>
  <c r="E31" i="79"/>
  <c r="D31" i="79"/>
  <c r="C31" i="79"/>
  <c r="B31" i="79"/>
  <c r="E30" i="79"/>
  <c r="D30" i="79"/>
  <c r="C30" i="79"/>
  <c r="B30" i="79"/>
  <c r="E29" i="79"/>
  <c r="D29" i="79"/>
  <c r="C29" i="79"/>
  <c r="B29" i="79"/>
  <c r="E28" i="79"/>
  <c r="D28" i="79"/>
  <c r="C28" i="79"/>
  <c r="B28" i="79"/>
  <c r="E27" i="79"/>
  <c r="D27" i="79"/>
  <c r="C27" i="79"/>
  <c r="B27" i="79"/>
  <c r="E23" i="79"/>
  <c r="D23" i="79"/>
  <c r="C23" i="79"/>
  <c r="B23" i="79"/>
  <c r="E22" i="79"/>
  <c r="D22" i="79"/>
  <c r="C22" i="79"/>
  <c r="B22" i="79"/>
  <c r="E21" i="79"/>
  <c r="D21" i="79"/>
  <c r="C21" i="79"/>
  <c r="B21" i="79"/>
  <c r="E20" i="79"/>
  <c r="D20" i="79"/>
  <c r="C20" i="79"/>
  <c r="B20" i="79"/>
  <c r="E19" i="79"/>
  <c r="D19" i="79"/>
  <c r="C19" i="79"/>
  <c r="B19" i="79"/>
  <c r="E18" i="79"/>
  <c r="D18" i="79"/>
  <c r="C18" i="79"/>
  <c r="B18" i="79"/>
  <c r="E17" i="79"/>
  <c r="D17" i="79"/>
  <c r="C17" i="79"/>
  <c r="B17" i="79"/>
  <c r="E16" i="79"/>
  <c r="D16" i="79"/>
  <c r="C16" i="79"/>
  <c r="B16" i="79"/>
  <c r="E12" i="79"/>
  <c r="D12" i="79"/>
  <c r="C12" i="79"/>
  <c r="B12" i="79"/>
  <c r="E11" i="79"/>
  <c r="D11" i="79"/>
  <c r="C11" i="79"/>
  <c r="B11" i="79"/>
  <c r="E10" i="79"/>
  <c r="D10" i="79"/>
  <c r="C10" i="79"/>
  <c r="B10" i="79"/>
  <c r="E9" i="79"/>
  <c r="D9" i="79"/>
  <c r="C9" i="79"/>
  <c r="B9" i="79"/>
  <c r="E8" i="79"/>
  <c r="D8" i="79"/>
  <c r="C8" i="79"/>
  <c r="B8" i="79"/>
  <c r="E7" i="79"/>
  <c r="D7" i="79"/>
  <c r="C7" i="79"/>
  <c r="B7" i="79"/>
  <c r="E6" i="79"/>
  <c r="D6" i="79"/>
  <c r="C6" i="79"/>
  <c r="B6" i="79"/>
  <c r="E5" i="79"/>
  <c r="D5" i="79"/>
  <c r="C5" i="79"/>
  <c r="B5" i="79"/>
  <c r="E21" i="77"/>
  <c r="D21" i="77"/>
  <c r="C21" i="77"/>
  <c r="B21" i="77"/>
  <c r="E20" i="77"/>
  <c r="D20" i="77"/>
  <c r="C20" i="77"/>
  <c r="B20" i="77"/>
  <c r="E19" i="77"/>
  <c r="D19" i="77"/>
  <c r="C19" i="77"/>
  <c r="B19" i="77"/>
  <c r="E18" i="77"/>
  <c r="D18" i="77"/>
  <c r="C18" i="77"/>
  <c r="B18" i="77"/>
  <c r="E17" i="77"/>
  <c r="D17" i="77"/>
  <c r="C17" i="77"/>
  <c r="B17" i="77"/>
  <c r="E16" i="77"/>
  <c r="D16" i="77"/>
  <c r="C16" i="77"/>
  <c r="B16" i="77"/>
  <c r="E15" i="77"/>
  <c r="D15" i="77"/>
  <c r="C15" i="77"/>
  <c r="B15" i="77"/>
  <c r="E11" i="77"/>
  <c r="D11" i="77"/>
  <c r="C11" i="77"/>
  <c r="B11" i="77"/>
  <c r="E10" i="77"/>
  <c r="D10" i="77"/>
  <c r="C10" i="77"/>
  <c r="B10" i="77"/>
  <c r="E9" i="77"/>
  <c r="D9" i="77"/>
  <c r="C9" i="77"/>
  <c r="B9" i="77"/>
  <c r="E8" i="77"/>
  <c r="D8" i="77"/>
  <c r="C8" i="77"/>
  <c r="B8" i="77"/>
  <c r="E7" i="77"/>
  <c r="D7" i="77"/>
  <c r="C7" i="77"/>
  <c r="B7" i="77"/>
  <c r="E6" i="77"/>
  <c r="D6" i="77"/>
  <c r="C6" i="77"/>
  <c r="B6" i="77"/>
  <c r="E5" i="77"/>
  <c r="D5" i="77"/>
  <c r="C5" i="77"/>
  <c r="B5" i="77"/>
  <c r="E10" i="75"/>
  <c r="D10" i="75"/>
  <c r="C10" i="75"/>
  <c r="B10" i="75"/>
  <c r="E9" i="75"/>
  <c r="D9" i="75"/>
  <c r="C9" i="75"/>
  <c r="B9" i="75"/>
  <c r="E8" i="75"/>
  <c r="D8" i="75"/>
  <c r="C8" i="75"/>
  <c r="B8" i="75"/>
  <c r="E7" i="75"/>
  <c r="D7" i="75"/>
  <c r="C7" i="75"/>
  <c r="B7" i="75"/>
  <c r="E6" i="75"/>
  <c r="D6" i="75"/>
  <c r="C6" i="75"/>
  <c r="B6" i="75"/>
  <c r="E5" i="75"/>
  <c r="D5" i="75"/>
  <c r="C5" i="75"/>
  <c r="B5" i="75"/>
  <c r="D12" i="74"/>
  <c r="C12" i="74"/>
  <c r="B12" i="74"/>
  <c r="D11" i="74"/>
  <c r="C11" i="74"/>
  <c r="B11" i="74"/>
  <c r="D10" i="74"/>
  <c r="C10" i="74"/>
  <c r="B10" i="74"/>
  <c r="D9" i="74"/>
  <c r="C9" i="74"/>
  <c r="B9" i="74"/>
  <c r="D8" i="74"/>
  <c r="C8" i="74"/>
  <c r="B8" i="74"/>
  <c r="D7" i="74"/>
  <c r="C7" i="74"/>
  <c r="B7" i="74"/>
  <c r="D6" i="74"/>
  <c r="C6" i="74"/>
  <c r="B6" i="74"/>
  <c r="D5" i="74"/>
  <c r="C5" i="74"/>
  <c r="B5" i="74"/>
  <c r="D23" i="73"/>
  <c r="C23" i="73"/>
  <c r="B23" i="73"/>
  <c r="D22" i="73"/>
  <c r="C22" i="73"/>
  <c r="B22" i="73"/>
  <c r="D21" i="73"/>
  <c r="C21" i="73"/>
  <c r="B21" i="73"/>
  <c r="D20" i="73"/>
  <c r="C20" i="73"/>
  <c r="B20" i="73"/>
  <c r="D19" i="73"/>
  <c r="C19" i="73"/>
  <c r="B19" i="73"/>
  <c r="D18" i="73"/>
  <c r="C18" i="73"/>
  <c r="B18" i="73"/>
  <c r="D17" i="73"/>
  <c r="C17" i="73"/>
  <c r="B17" i="73"/>
  <c r="D16" i="73"/>
  <c r="C16" i="73"/>
  <c r="B16" i="73"/>
  <c r="D12" i="73"/>
  <c r="C12" i="73"/>
  <c r="B12" i="73"/>
  <c r="D11" i="73"/>
  <c r="C11" i="73"/>
  <c r="B11" i="73"/>
  <c r="D10" i="73"/>
  <c r="C10" i="73"/>
  <c r="B10" i="73"/>
  <c r="D9" i="73"/>
  <c r="C9" i="73"/>
  <c r="B9" i="73"/>
  <c r="D8" i="73"/>
  <c r="C8" i="73"/>
  <c r="B8" i="73"/>
  <c r="D7" i="73"/>
  <c r="C7" i="73"/>
  <c r="B7" i="73"/>
  <c r="D6" i="73"/>
  <c r="C6" i="73"/>
  <c r="B6" i="73"/>
  <c r="D5" i="73"/>
  <c r="C5" i="73"/>
  <c r="B5" i="73"/>
  <c r="D24" i="72"/>
  <c r="C24" i="72"/>
  <c r="B24" i="72"/>
  <c r="D23" i="72"/>
  <c r="C23" i="72"/>
  <c r="B23" i="72"/>
  <c r="D22" i="72"/>
  <c r="C22" i="72"/>
  <c r="B22" i="72"/>
  <c r="D21" i="72"/>
  <c r="C21" i="72"/>
  <c r="B21" i="72"/>
  <c r="D20" i="72"/>
  <c r="C20" i="72"/>
  <c r="B20" i="72"/>
  <c r="D19" i="72"/>
  <c r="C19" i="72"/>
  <c r="B19" i="72"/>
  <c r="D18" i="72"/>
  <c r="C18" i="72"/>
  <c r="B18" i="72"/>
  <c r="D17" i="72"/>
  <c r="C17" i="72"/>
  <c r="B17" i="72"/>
  <c r="D13" i="72"/>
  <c r="C13" i="72"/>
  <c r="B13" i="72"/>
  <c r="D12" i="72"/>
  <c r="C12" i="72"/>
  <c r="B12" i="72"/>
  <c r="D11" i="72"/>
  <c r="C11" i="72"/>
  <c r="B11" i="72"/>
  <c r="D10" i="72"/>
  <c r="C10" i="72"/>
  <c r="B10" i="72"/>
  <c r="D9" i="72"/>
  <c r="C9" i="72"/>
  <c r="B9" i="72"/>
  <c r="D8" i="72"/>
  <c r="C8" i="72"/>
  <c r="B8" i="72"/>
  <c r="D7" i="72"/>
  <c r="C7" i="72"/>
  <c r="B7" i="72"/>
  <c r="D6" i="72"/>
  <c r="C6" i="72"/>
  <c r="B6" i="72"/>
  <c r="D5" i="72"/>
  <c r="C5" i="72"/>
  <c r="B5" i="72"/>
  <c r="G12" i="71"/>
  <c r="F12" i="71"/>
  <c r="E12" i="71"/>
  <c r="D12" i="71"/>
  <c r="C12" i="71"/>
  <c r="B12" i="71"/>
  <c r="G11" i="71"/>
  <c r="F11" i="71"/>
  <c r="E11" i="71"/>
  <c r="D11" i="71"/>
  <c r="C11" i="71"/>
  <c r="B11" i="71"/>
  <c r="G10" i="71"/>
  <c r="F10" i="71"/>
  <c r="E10" i="71"/>
  <c r="D10" i="71"/>
  <c r="C10" i="71"/>
  <c r="B10" i="71"/>
  <c r="G9" i="71"/>
  <c r="F9" i="71"/>
  <c r="E9" i="71"/>
  <c r="D9" i="71"/>
  <c r="C9" i="71"/>
  <c r="B9" i="71"/>
  <c r="G8" i="71"/>
  <c r="F8" i="71"/>
  <c r="E8" i="71"/>
  <c r="D8" i="71"/>
  <c r="C8" i="71"/>
  <c r="B8" i="71"/>
  <c r="G7" i="71"/>
  <c r="F7" i="71"/>
  <c r="E7" i="71"/>
  <c r="D7" i="71"/>
  <c r="C7" i="71"/>
  <c r="B7" i="71"/>
  <c r="G6" i="71"/>
  <c r="F6" i="71"/>
  <c r="E6" i="71"/>
  <c r="D6" i="71"/>
  <c r="C6" i="71"/>
  <c r="B6" i="71"/>
  <c r="G5" i="71"/>
  <c r="F5" i="71"/>
  <c r="E5" i="71"/>
  <c r="D5" i="71"/>
  <c r="C5" i="71"/>
  <c r="B5" i="71"/>
  <c r="D53" i="69"/>
  <c r="C53" i="69"/>
  <c r="B53" i="69"/>
  <c r="D52" i="69"/>
  <c r="C52" i="69"/>
  <c r="B52" i="69"/>
  <c r="D51" i="69"/>
  <c r="C51" i="69"/>
  <c r="B51" i="69"/>
  <c r="D50" i="69"/>
  <c r="C50" i="69"/>
  <c r="B50" i="69"/>
  <c r="D49" i="69"/>
  <c r="C49" i="69"/>
  <c r="B49" i="69"/>
  <c r="D48" i="69"/>
  <c r="C48" i="69"/>
  <c r="B48" i="69"/>
  <c r="D47" i="69"/>
  <c r="C47" i="69"/>
  <c r="B47" i="69"/>
  <c r="D46" i="69"/>
  <c r="C46" i="69"/>
  <c r="B46" i="69"/>
  <c r="D45" i="69"/>
  <c r="C45" i="69"/>
  <c r="B45" i="69"/>
  <c r="D44" i="69"/>
  <c r="C44" i="69"/>
  <c r="B44" i="69"/>
  <c r="D40" i="69"/>
  <c r="C40" i="69"/>
  <c r="B40" i="69"/>
  <c r="D39" i="69"/>
  <c r="C39" i="69"/>
  <c r="B39" i="69"/>
  <c r="D38" i="69"/>
  <c r="C38" i="69"/>
  <c r="B38" i="69"/>
  <c r="D37" i="69"/>
  <c r="C37" i="69"/>
  <c r="B37" i="69"/>
  <c r="D36" i="69"/>
  <c r="C36" i="69"/>
  <c r="B36" i="69"/>
  <c r="D35" i="69"/>
  <c r="C35" i="69"/>
  <c r="B35" i="69"/>
  <c r="D34" i="69"/>
  <c r="C34" i="69"/>
  <c r="B34" i="69"/>
  <c r="D33" i="69"/>
  <c r="C33" i="69"/>
  <c r="B33" i="69"/>
  <c r="D32" i="69"/>
  <c r="C32" i="69"/>
  <c r="B32" i="69"/>
  <c r="D31" i="69"/>
  <c r="C31" i="69"/>
  <c r="B31" i="69"/>
  <c r="D27" i="69"/>
  <c r="C27" i="69"/>
  <c r="B27" i="69"/>
  <c r="D26" i="69"/>
  <c r="C26" i="69"/>
  <c r="B26" i="69"/>
  <c r="D25" i="69"/>
  <c r="C25" i="69"/>
  <c r="B25" i="69"/>
  <c r="D24" i="69"/>
  <c r="C24" i="69"/>
  <c r="B24" i="69"/>
  <c r="D23" i="69"/>
  <c r="C23" i="69"/>
  <c r="B23" i="69"/>
  <c r="D22" i="69"/>
  <c r="C22" i="69"/>
  <c r="B22" i="69"/>
  <c r="D21" i="69"/>
  <c r="C21" i="69"/>
  <c r="B21" i="69"/>
  <c r="D20" i="69"/>
  <c r="C20" i="69"/>
  <c r="B20" i="69"/>
  <c r="D19" i="69"/>
  <c r="C19" i="69"/>
  <c r="B19" i="69"/>
  <c r="D18" i="69"/>
  <c r="C18" i="69"/>
  <c r="B18" i="69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10" i="68"/>
  <c r="C10" i="68"/>
  <c r="B10" i="68"/>
  <c r="D9" i="68"/>
  <c r="C9" i="68"/>
  <c r="B9" i="68"/>
  <c r="D8" i="68"/>
  <c r="C8" i="68"/>
  <c r="B8" i="68"/>
  <c r="D7" i="68"/>
  <c r="C7" i="68"/>
  <c r="B7" i="68"/>
  <c r="D6" i="68"/>
  <c r="C6" i="68"/>
  <c r="B6" i="68"/>
  <c r="D5" i="68"/>
  <c r="C5" i="68"/>
  <c r="B5" i="68"/>
  <c r="F13" i="99" l="1"/>
  <c r="F12" i="99"/>
  <c r="F11" i="99"/>
  <c r="F10" i="99"/>
  <c r="F9" i="99"/>
  <c r="F8" i="99"/>
  <c r="F7" i="99"/>
  <c r="F6" i="99"/>
  <c r="F5" i="99"/>
  <c r="F22" i="96"/>
  <c r="F21" i="96"/>
  <c r="F20" i="96"/>
  <c r="F19" i="96"/>
  <c r="F18" i="96"/>
  <c r="F17" i="96"/>
  <c r="F16" i="96"/>
  <c r="F12" i="96"/>
  <c r="F11" i="96"/>
  <c r="F10" i="96"/>
  <c r="F9" i="96"/>
  <c r="F8" i="96"/>
  <c r="F7" i="96"/>
  <c r="F6" i="96"/>
  <c r="F5" i="96"/>
  <c r="F23" i="95"/>
  <c r="F22" i="95"/>
  <c r="F21" i="95"/>
  <c r="F20" i="95"/>
  <c r="F19" i="95"/>
  <c r="F18" i="95"/>
  <c r="F17" i="95"/>
  <c r="F16" i="95"/>
  <c r="F12" i="95"/>
  <c r="F11" i="95"/>
  <c r="F10" i="95"/>
  <c r="F9" i="95"/>
  <c r="F8" i="95"/>
  <c r="F7" i="95"/>
  <c r="F6" i="95"/>
  <c r="F5" i="95"/>
  <c r="F37" i="92"/>
  <c r="F36" i="92"/>
  <c r="F35" i="92"/>
  <c r="F34" i="92"/>
  <c r="F33" i="92"/>
  <c r="F32" i="92"/>
  <c r="F31" i="92"/>
  <c r="F30" i="92"/>
  <c r="F29" i="92"/>
  <c r="F25" i="92"/>
  <c r="F24" i="92"/>
  <c r="F23" i="92"/>
  <c r="F22" i="92"/>
  <c r="F21" i="92"/>
  <c r="F20" i="92"/>
  <c r="F19" i="92"/>
  <c r="F18" i="92"/>
  <c r="F17" i="92"/>
  <c r="F13" i="92"/>
  <c r="F12" i="92"/>
  <c r="F11" i="92"/>
  <c r="F10" i="92"/>
  <c r="F9" i="92"/>
  <c r="F8" i="92"/>
  <c r="F7" i="92"/>
  <c r="F6" i="92"/>
  <c r="F5" i="92"/>
  <c r="F64" i="91"/>
  <c r="F63" i="91"/>
  <c r="F62" i="91"/>
  <c r="F61" i="91"/>
  <c r="F60" i="91"/>
  <c r="F59" i="91"/>
  <c r="F58" i="91"/>
  <c r="F57" i="91"/>
  <c r="F56" i="91"/>
  <c r="F52" i="91"/>
  <c r="F51" i="91"/>
  <c r="F50" i="91"/>
  <c r="F49" i="91"/>
  <c r="F48" i="91"/>
  <c r="F47" i="91"/>
  <c r="F46" i="91"/>
  <c r="F45" i="91"/>
  <c r="F44" i="91"/>
  <c r="F40" i="91"/>
  <c r="F39" i="91"/>
  <c r="F38" i="91"/>
  <c r="F37" i="91"/>
  <c r="F36" i="91"/>
  <c r="F35" i="91"/>
  <c r="F34" i="91"/>
  <c r="F33" i="91"/>
  <c r="F32" i="91"/>
  <c r="F31" i="91"/>
  <c r="F27" i="91"/>
  <c r="F26" i="91"/>
  <c r="F25" i="91"/>
  <c r="F24" i="91"/>
  <c r="F23" i="91"/>
  <c r="F22" i="91"/>
  <c r="F21" i="91"/>
  <c r="F20" i="91"/>
  <c r="F19" i="91"/>
  <c r="F18" i="91"/>
  <c r="F14" i="91"/>
  <c r="F13" i="91"/>
  <c r="F12" i="91"/>
  <c r="F11" i="91"/>
  <c r="F10" i="91"/>
  <c r="F9" i="91"/>
  <c r="F8" i="91"/>
  <c r="F7" i="91"/>
  <c r="F6" i="91"/>
  <c r="F5" i="91"/>
  <c r="F11" i="90"/>
  <c r="F10" i="90"/>
  <c r="F9" i="90"/>
  <c r="F8" i="90"/>
  <c r="F7" i="90"/>
  <c r="F6" i="90"/>
  <c r="F5" i="90"/>
  <c r="F66" i="83"/>
  <c r="F65" i="83"/>
  <c r="F64" i="83"/>
  <c r="F63" i="83"/>
  <c r="F62" i="83"/>
  <c r="F61" i="83"/>
  <c r="F60" i="83"/>
  <c r="F59" i="83"/>
  <c r="F58" i="83"/>
  <c r="F57" i="83"/>
  <c r="F53" i="83"/>
  <c r="F52" i="83"/>
  <c r="F51" i="83"/>
  <c r="F50" i="83"/>
  <c r="F49" i="83"/>
  <c r="F48" i="83"/>
  <c r="F47" i="83"/>
  <c r="F46" i="83"/>
  <c r="F45" i="83"/>
  <c r="F44" i="83"/>
  <c r="F40" i="83"/>
  <c r="F39" i="83"/>
  <c r="F38" i="83"/>
  <c r="F37" i="83"/>
  <c r="F36" i="83"/>
  <c r="F35" i="83"/>
  <c r="F34" i="83"/>
  <c r="F33" i="83"/>
  <c r="F32" i="83"/>
  <c r="F31" i="83"/>
  <c r="F27" i="83"/>
  <c r="F26" i="83"/>
  <c r="F25" i="83"/>
  <c r="F24" i="83"/>
  <c r="F23" i="83"/>
  <c r="F22" i="83"/>
  <c r="F21" i="83"/>
  <c r="F20" i="83"/>
  <c r="F19" i="83"/>
  <c r="F18" i="83"/>
  <c r="F14" i="83"/>
  <c r="F13" i="83"/>
  <c r="F12" i="83"/>
  <c r="F11" i="83"/>
  <c r="F10" i="83"/>
  <c r="F9" i="83"/>
  <c r="F8" i="83"/>
  <c r="F7" i="83"/>
  <c r="F6" i="83"/>
  <c r="F5" i="83"/>
  <c r="F10" i="82"/>
  <c r="F9" i="82"/>
  <c r="F8" i="82"/>
  <c r="F7" i="82"/>
  <c r="F6" i="82"/>
  <c r="F5" i="82"/>
  <c r="F34" i="79"/>
  <c r="F33" i="79"/>
  <c r="F32" i="79"/>
  <c r="F31" i="79"/>
  <c r="F30" i="79"/>
  <c r="F29" i="79"/>
  <c r="F28" i="79"/>
  <c r="F27" i="79"/>
  <c r="F23" i="79"/>
  <c r="F22" i="79"/>
  <c r="F21" i="79"/>
  <c r="F20" i="79"/>
  <c r="F19" i="79"/>
  <c r="F18" i="79"/>
  <c r="F17" i="79"/>
  <c r="F16" i="79"/>
  <c r="F12" i="79"/>
  <c r="F11" i="79"/>
  <c r="F10" i="79"/>
  <c r="F9" i="79"/>
  <c r="F8" i="79"/>
  <c r="F7" i="79"/>
  <c r="F6" i="79"/>
  <c r="F5" i="79"/>
  <c r="F21" i="77"/>
  <c r="F20" i="77"/>
  <c r="F19" i="77"/>
  <c r="F18" i="77"/>
  <c r="F17" i="77"/>
  <c r="F16" i="77"/>
  <c r="F15" i="77"/>
  <c r="F11" i="77"/>
  <c r="F10" i="77"/>
  <c r="F9" i="77"/>
  <c r="F8" i="77"/>
  <c r="F7" i="77"/>
  <c r="F6" i="77"/>
  <c r="F5" i="77"/>
  <c r="F10" i="75"/>
  <c r="F9" i="75"/>
  <c r="F8" i="75"/>
  <c r="F7" i="75"/>
  <c r="F6" i="75"/>
  <c r="F5" i="75"/>
  <c r="H12" i="71"/>
  <c r="H11" i="71"/>
  <c r="H10" i="71"/>
  <c r="H9" i="71"/>
  <c r="H8" i="71"/>
  <c r="H7" i="71"/>
  <c r="H6" i="71"/>
  <c r="H5" i="71"/>
  <c r="H5" i="43"/>
  <c r="F5" i="50" l="1"/>
  <c r="F5" i="48"/>
  <c r="H5" i="42"/>
  <c r="F5" i="41"/>
  <c r="G5" i="38"/>
  <c r="F5" i="33"/>
  <c r="F7" i="32"/>
  <c r="F6" i="32"/>
  <c r="F5" i="32"/>
  <c r="F5" i="31"/>
  <c r="G5" i="30"/>
  <c r="F7" i="20"/>
  <c r="F6" i="20"/>
  <c r="F5" i="20"/>
  <c r="F4" i="20" s="1"/>
  <c r="F5" i="19"/>
  <c r="F5" i="15"/>
  <c r="F5" i="13"/>
  <c r="F4" i="32" l="1"/>
</calcChain>
</file>

<file path=xl/sharedStrings.xml><?xml version="1.0" encoding="utf-8"?>
<sst xmlns="http://schemas.openxmlformats.org/spreadsheetml/2006/main" count="6371" uniqueCount="1535">
  <si>
    <t>Division One</t>
  </si>
  <si>
    <t>Name</t>
  </si>
  <si>
    <t>Club</t>
  </si>
  <si>
    <t>Scr</t>
  </si>
  <si>
    <t>Pts</t>
  </si>
  <si>
    <t>Agg</t>
  </si>
  <si>
    <t>Tot</t>
  </si>
  <si>
    <t>Shot</t>
  </si>
  <si>
    <t>Won</t>
  </si>
  <si>
    <t>Drw</t>
  </si>
  <si>
    <t>Lst</t>
  </si>
  <si>
    <t>Pnt</t>
  </si>
  <si>
    <t>10M Air Pistol - Teams</t>
  </si>
  <si>
    <t>10M Air Rifle - Teams</t>
  </si>
  <si>
    <t>6 Yards Air Pistol - Individuals</t>
  </si>
  <si>
    <t>Gallery Rifle Any Sights - Individuals</t>
  </si>
  <si>
    <t>Gallery Rifle Iron Sights - Individuals</t>
  </si>
  <si>
    <t>Muzzle Loading Revolver - Individuals</t>
  </si>
  <si>
    <t>Rapid Fire Rifle - Individuals</t>
  </si>
  <si>
    <t>22 Rifle Short Range - Individuals</t>
  </si>
  <si>
    <t>Sport Rifle - Individuals</t>
  </si>
  <si>
    <t>Sport Rifle - Teams</t>
  </si>
  <si>
    <t>10M Air Pistol - Individuals</t>
  </si>
  <si>
    <t>20 Yards Pistol - Teams</t>
  </si>
  <si>
    <t>22 Rifle Short Range - Teams</t>
  </si>
  <si>
    <t>Issue date:</t>
  </si>
  <si>
    <t>Short Range Standard Pistol - Individuals</t>
  </si>
  <si>
    <t>Long Range Any Sights 100 Yards - Individuals</t>
  </si>
  <si>
    <t>10M Air Rifle - Individuals</t>
  </si>
  <si>
    <t>20 Yards Pistol - Individuals</t>
  </si>
  <si>
    <t>Rapid Fire Air Pistol - Individuals</t>
  </si>
  <si>
    <t>Long Barrelled Pistol - Individuals</t>
  </si>
  <si>
    <t>Short Range Benchrest A/S (Air Rifle) - Teams</t>
  </si>
  <si>
    <t>Short Range Benchrest A/S (Air Rifle) - Individuals</t>
  </si>
  <si>
    <t>Muzzle Loading Pistol - Individuals</t>
  </si>
  <si>
    <t>Short Range Benchrest A/S (Rimfire) - Individuals</t>
  </si>
  <si>
    <t>Short Range Benchrest A/S (Rimfire) - Teams</t>
  </si>
  <si>
    <t xml:space="preserve">  Scorer: </t>
  </si>
  <si>
    <t xml:space="preserve">  Challenges must be sent to the scorer and received by:</t>
  </si>
  <si>
    <t xml:space="preserve">  Scorer:</t>
  </si>
  <si>
    <t>Muzzle Loading Nitro - Individuals</t>
  </si>
  <si>
    <t>50m/y Benchrest A/S - Teams</t>
  </si>
  <si>
    <t>50m/y Benchrest A/S - Individuals</t>
  </si>
  <si>
    <t>100yds Benchrest - Individuals</t>
  </si>
  <si>
    <t>100yds Benchrest - Teams</t>
  </si>
  <si>
    <t>Long Barrelled Revolver Any Sights - Individuals</t>
  </si>
  <si>
    <t>Long Barrelled Revolver Iron Sights - Individuals</t>
  </si>
  <si>
    <t>Long Range Rifle Dewar Course - Individuals</t>
  </si>
  <si>
    <t>Long Range Rifle Dewar Course - Teams</t>
  </si>
  <si>
    <t>Long Range Any Sights 100 Yards - Teams</t>
  </si>
  <si>
    <t>Long Range Iron Sights 50m/y - Individuals</t>
  </si>
  <si>
    <t>Long Range Iron Sights 50m/y - Teams</t>
  </si>
  <si>
    <t>10M Air Pistol (Supported rest) - Teams</t>
  </si>
  <si>
    <t>10M Air Pistol (Supported rest) - Individuals</t>
  </si>
  <si>
    <t>10M Air Rifle (Supported rest) - Individuals</t>
  </si>
  <si>
    <t>6 Yards Air Rifle - Individuals</t>
  </si>
  <si>
    <t>J. Baker</t>
  </si>
  <si>
    <t>G. Lees</t>
  </si>
  <si>
    <t>Callander</t>
  </si>
  <si>
    <t>A. Walker</t>
  </si>
  <si>
    <t>Balerno &amp; Currie</t>
  </si>
  <si>
    <t>H. McDonald</t>
  </si>
  <si>
    <t>S. Finnie</t>
  </si>
  <si>
    <t>Harpenden</t>
  </si>
  <si>
    <t>P. Hair</t>
  </si>
  <si>
    <t>Dumfries</t>
  </si>
  <si>
    <t>J. Wegg</t>
  </si>
  <si>
    <t>Norwich City</t>
  </si>
  <si>
    <t>R. Tector</t>
  </si>
  <si>
    <t>D. Bailey</t>
  </si>
  <si>
    <t>H. Graham</t>
  </si>
  <si>
    <t>Dumbarton</t>
  </si>
  <si>
    <t>Crewe</t>
  </si>
  <si>
    <t>Avg of declared Avgs: 189.7</t>
  </si>
  <si>
    <t>Division Two</t>
  </si>
  <si>
    <t>J. Wilkinson</t>
  </si>
  <si>
    <t>Altrincham</t>
  </si>
  <si>
    <t>V. Vivekanandan Min</t>
  </si>
  <si>
    <t>R. Young</t>
  </si>
  <si>
    <t>Deddington</t>
  </si>
  <si>
    <t>A. Speight</t>
  </si>
  <si>
    <t>Wigan</t>
  </si>
  <si>
    <t>V. Tripney</t>
  </si>
  <si>
    <t>St Austell</t>
  </si>
  <si>
    <t>K. Russell</t>
  </si>
  <si>
    <t>Alloa</t>
  </si>
  <si>
    <t>J. Cooper</t>
  </si>
  <si>
    <t>Leek</t>
  </si>
  <si>
    <t>A. McDonald</t>
  </si>
  <si>
    <t>K. Rafiq</t>
  </si>
  <si>
    <t>A. Williams</t>
  </si>
  <si>
    <t>Avg of declared Avgs: 180.6</t>
  </si>
  <si>
    <t>Division Three</t>
  </si>
  <si>
    <t>B. Woolley</t>
  </si>
  <si>
    <t>C. Dixon</t>
  </si>
  <si>
    <t>P. Sambells</t>
  </si>
  <si>
    <t>City of Truro</t>
  </si>
  <si>
    <t>T. Sambells</t>
  </si>
  <si>
    <t>N. Dyer</t>
  </si>
  <si>
    <t>M. Linacre</t>
  </si>
  <si>
    <t>Comber</t>
  </si>
  <si>
    <t>D. Kirk</t>
  </si>
  <si>
    <t>Telepost</t>
  </si>
  <si>
    <t>J. Aldous</t>
  </si>
  <si>
    <t>D. Stocks</t>
  </si>
  <si>
    <t>Sutton Coldfield</t>
  </si>
  <si>
    <t>R. A. Shaw</t>
  </si>
  <si>
    <t>Vickers</t>
  </si>
  <si>
    <t>Avg of declared Avgs: 175.9</t>
  </si>
  <si>
    <t>Division Four</t>
  </si>
  <si>
    <t>K. Gardner</t>
  </si>
  <si>
    <t>St Giles</t>
  </si>
  <si>
    <t>J. Hough</t>
  </si>
  <si>
    <t>A. Wilson</t>
  </si>
  <si>
    <t>K. Carson</t>
  </si>
  <si>
    <t>D. Hall</t>
  </si>
  <si>
    <t>G. Minko</t>
  </si>
  <si>
    <t>Blackpool</t>
  </si>
  <si>
    <t>A. Jackson</t>
  </si>
  <si>
    <t>S. Reeves</t>
  </si>
  <si>
    <t>K. Johnson</t>
  </si>
  <si>
    <t>M. Johnson</t>
  </si>
  <si>
    <t>Avg of declared Avgs: 174.0</t>
  </si>
  <si>
    <t>Division Five</t>
  </si>
  <si>
    <t>P. Stokes</t>
  </si>
  <si>
    <t>K. Wilton</t>
  </si>
  <si>
    <t>T. Dimmock</t>
  </si>
  <si>
    <t>G. Wheeler</t>
  </si>
  <si>
    <t>A. Simpson</t>
  </si>
  <si>
    <t>T. Wilson</t>
  </si>
  <si>
    <t>G. Mees</t>
  </si>
  <si>
    <t>T. Holt</t>
  </si>
  <si>
    <t>A. Boothroyd</t>
  </si>
  <si>
    <t>Down Hatherley</t>
  </si>
  <si>
    <t>C. Battye</t>
  </si>
  <si>
    <t>Avg of declared Avgs: 172.2</t>
  </si>
  <si>
    <t>Division Six</t>
  </si>
  <si>
    <t>D. Strachan</t>
  </si>
  <si>
    <t>Dunfermline</t>
  </si>
  <si>
    <t>M. Holovchuk</t>
  </si>
  <si>
    <t>A. Kirkham</t>
  </si>
  <si>
    <t>Preston Grasshoppers</t>
  </si>
  <si>
    <t>A. Mikuleviciute</t>
  </si>
  <si>
    <t>M. Howard</t>
  </si>
  <si>
    <t>Seeco</t>
  </si>
  <si>
    <t>P. Field</t>
  </si>
  <si>
    <t>S. Trevithick</t>
  </si>
  <si>
    <t>Penzance</t>
  </si>
  <si>
    <t>R. Petrie</t>
  </si>
  <si>
    <t>I. Jones</t>
  </si>
  <si>
    <t>D. Gilbert-Harris</t>
  </si>
  <si>
    <t>Avg of declared Avgs: 169.5</t>
  </si>
  <si>
    <t>Division Seven</t>
  </si>
  <si>
    <t>T. Lumley</t>
  </si>
  <si>
    <t>Cumb News</t>
  </si>
  <si>
    <t>A. Baxter</t>
  </si>
  <si>
    <t>G. Standley</t>
  </si>
  <si>
    <t>Wellington</t>
  </si>
  <si>
    <t>M. Humphrey</t>
  </si>
  <si>
    <t>S. Raven</t>
  </si>
  <si>
    <t>D. Watkin</t>
  </si>
  <si>
    <t>Penrhiwpal</t>
  </si>
  <si>
    <t>D. White</t>
  </si>
  <si>
    <t>N. Booker</t>
  </si>
  <si>
    <t>M. Pedley</t>
  </si>
  <si>
    <t>T. Osborne</t>
  </si>
  <si>
    <t>Avg of declared Avgs: 166.8</t>
  </si>
  <si>
    <t>Division Eight</t>
  </si>
  <si>
    <t>O. Wedderkopp</t>
  </si>
  <si>
    <t>R. Kitt</t>
  </si>
  <si>
    <t>S. Young</t>
  </si>
  <si>
    <t>A. Tew</t>
  </si>
  <si>
    <t>M. Wedderkopp</t>
  </si>
  <si>
    <t>L. McFarland</t>
  </si>
  <si>
    <t>R. Scott-Ward</t>
  </si>
  <si>
    <t>R. Hair</t>
  </si>
  <si>
    <t>M. Jupp</t>
  </si>
  <si>
    <t>N. Dixon</t>
  </si>
  <si>
    <t>Portishead</t>
  </si>
  <si>
    <t>Avg of declared Avgs: 164.2</t>
  </si>
  <si>
    <t>Division Nine</t>
  </si>
  <si>
    <t>T. Mooney</t>
  </si>
  <si>
    <t>S. Beech</t>
  </si>
  <si>
    <t>Goodyear</t>
  </si>
  <si>
    <t>M. Cornthwaite</t>
  </si>
  <si>
    <t>E. Jerstice</t>
  </si>
  <si>
    <t>P. Ward</t>
  </si>
  <si>
    <t>O. J. Spence</t>
  </si>
  <si>
    <t>A. Dart</t>
  </si>
  <si>
    <t>Little Clacton</t>
  </si>
  <si>
    <t>E. Lawry</t>
  </si>
  <si>
    <t>P. Baxter</t>
  </si>
  <si>
    <t>A. Hopkins</t>
  </si>
  <si>
    <t>Avg of declared Avgs: 161.8</t>
  </si>
  <si>
    <t>Division Ten</t>
  </si>
  <si>
    <t>C. Hunter</t>
  </si>
  <si>
    <t>J. Brown</t>
  </si>
  <si>
    <t>S. Harris</t>
  </si>
  <si>
    <t>C. Thomas</t>
  </si>
  <si>
    <t>A. Dolling</t>
  </si>
  <si>
    <t>R. Collins</t>
  </si>
  <si>
    <t>A. Hunton</t>
  </si>
  <si>
    <t>J. Skinner</t>
  </si>
  <si>
    <t>P. McKelvey</t>
  </si>
  <si>
    <t>Blackburn</t>
  </si>
  <si>
    <t>G. Appleby</t>
  </si>
  <si>
    <t>Keswick</t>
  </si>
  <si>
    <t>Avg of declared Avgs: 159.4</t>
  </si>
  <si>
    <t>Round Zero</t>
  </si>
  <si>
    <t>Division Eleven</t>
  </si>
  <si>
    <t>H. Dart</t>
  </si>
  <si>
    <t>H. Hills</t>
  </si>
  <si>
    <t>P. Garrett</t>
  </si>
  <si>
    <t>P. Warwick</t>
  </si>
  <si>
    <t>A. Kinson</t>
  </si>
  <si>
    <t>A. Reed</t>
  </si>
  <si>
    <t>C. Kellet</t>
  </si>
  <si>
    <t>C. Bowes</t>
  </si>
  <si>
    <t>R. Miller</t>
  </si>
  <si>
    <t>B. Gaulyte</t>
  </si>
  <si>
    <t>Avg of declared Avgs: 156.3</t>
  </si>
  <si>
    <t>Division Twelve</t>
  </si>
  <si>
    <t>D. C. J. Poxon</t>
  </si>
  <si>
    <t>Leicester</t>
  </si>
  <si>
    <t>Harper Kearey</t>
  </si>
  <si>
    <t>Holly Kearey</t>
  </si>
  <si>
    <t>W. Snaith</t>
  </si>
  <si>
    <t>M. J. A. Arnstein</t>
  </si>
  <si>
    <t>R. Desai</t>
  </si>
  <si>
    <t>D. Grocott</t>
  </si>
  <si>
    <t>N. Carter</t>
  </si>
  <si>
    <t>N. Holovchuk</t>
  </si>
  <si>
    <t>Avg of declared Avgs: 154.8</t>
  </si>
  <si>
    <t>Division Thirteen</t>
  </si>
  <si>
    <t>P. May</t>
  </si>
  <si>
    <t>T. McGregor</t>
  </si>
  <si>
    <t>D. Platt</t>
  </si>
  <si>
    <t>J. Pye</t>
  </si>
  <si>
    <t>A. Lundberg</t>
  </si>
  <si>
    <t>K. Mackie</t>
  </si>
  <si>
    <t>M. Jahandari</t>
  </si>
  <si>
    <t>M. Lang</t>
  </si>
  <si>
    <t>T. Somerton</t>
  </si>
  <si>
    <t>Avg of declared Avgs: 152.5</t>
  </si>
  <si>
    <t>Division Fourteen</t>
  </si>
  <si>
    <t>D. Ellsmore</t>
  </si>
  <si>
    <t>R. Ninnis</t>
  </si>
  <si>
    <t>St Just</t>
  </si>
  <si>
    <t>T. Purcell</t>
  </si>
  <si>
    <t>N. Bishop</t>
  </si>
  <si>
    <t>J. Machin</t>
  </si>
  <si>
    <t>D. Howard</t>
  </si>
  <si>
    <t>K. Hopkins</t>
  </si>
  <si>
    <t>A. Gilsenan</t>
  </si>
  <si>
    <t>M. Fellows</t>
  </si>
  <si>
    <t>Avg of declared Avgs: 147.6</t>
  </si>
  <si>
    <t>Division Fifteen</t>
  </si>
  <si>
    <t>A. W. Thomas</t>
  </si>
  <si>
    <t>M. Savage</t>
  </si>
  <si>
    <t>A. Salt</t>
  </si>
  <si>
    <t>I. Johnstone</t>
  </si>
  <si>
    <t>L. Grundy</t>
  </si>
  <si>
    <t>M. Peacock</t>
  </si>
  <si>
    <t>A. Debnam</t>
  </si>
  <si>
    <t>A. Spearman</t>
  </si>
  <si>
    <t>M. Athersmith</t>
  </si>
  <si>
    <t>Avg of declared Avgs: 142.9</t>
  </si>
  <si>
    <t>Division Sixteen</t>
  </si>
  <si>
    <t>R. Holden</t>
  </si>
  <si>
    <t>Colne</t>
  </si>
  <si>
    <t>A. Slater</t>
  </si>
  <si>
    <t>Z. Walton</t>
  </si>
  <si>
    <t>F. Braganza</t>
  </si>
  <si>
    <t>A. Hodgson</t>
  </si>
  <si>
    <t>Market Drayton</t>
  </si>
  <si>
    <t>D. Pavanello</t>
  </si>
  <si>
    <t>A. Walton</t>
  </si>
  <si>
    <t>T. West</t>
  </si>
  <si>
    <t>L. Pavenello</t>
  </si>
  <si>
    <t>Avg of declared Avgs: 125.5</t>
  </si>
  <si>
    <t>Juniors</t>
  </si>
  <si>
    <t>Avg of declared Avgs: 170.1</t>
  </si>
  <si>
    <t>Seniors</t>
  </si>
  <si>
    <t>Avg of declared Avgs: 176.3</t>
  </si>
  <si>
    <t>Avg of declared Avgs: 168.3</t>
  </si>
  <si>
    <t>Avg of declared Avgs: 160.1</t>
  </si>
  <si>
    <t>1 Alloa</t>
  </si>
  <si>
    <t>2 Balerno &amp; Currie A</t>
  </si>
  <si>
    <t>3 Crewe A</t>
  </si>
  <si>
    <t>4 Crewe B</t>
  </si>
  <si>
    <t>5 St Austell</t>
  </si>
  <si>
    <t>6 Bogey533</t>
  </si>
  <si>
    <t>v</t>
  </si>
  <si>
    <t>Avg of declared Avgs: 542.3</t>
  </si>
  <si>
    <t>1 Crewe C</t>
  </si>
  <si>
    <t>2 Leek</t>
  </si>
  <si>
    <t>3 Sutton Coldfield</t>
  </si>
  <si>
    <t>4 Vickers A</t>
  </si>
  <si>
    <t>5 Bogey510</t>
  </si>
  <si>
    <t>6 Bogey515</t>
  </si>
  <si>
    <t>Avg of declared Avgs: 510.8</t>
  </si>
  <si>
    <t>1 Balerno &amp; Currie B</t>
  </si>
  <si>
    <t>2 Dumbarton</t>
  </si>
  <si>
    <t>3 Penzance A</t>
  </si>
  <si>
    <t>4 St Giles</t>
  </si>
  <si>
    <t>5 Bogey490</t>
  </si>
  <si>
    <t>6 Bogey495</t>
  </si>
  <si>
    <t>Avg of declared Avgs: 494.5</t>
  </si>
  <si>
    <t>1 Balerno &amp; Currie C</t>
  </si>
  <si>
    <t>2 Keswick</t>
  </si>
  <si>
    <t>3 Penzance B</t>
  </si>
  <si>
    <t>4 Vickers B</t>
  </si>
  <si>
    <t>5 Bogey465</t>
  </si>
  <si>
    <t>6 Bogey470</t>
  </si>
  <si>
    <t>Avg of declared Avgs: 466.8</t>
  </si>
  <si>
    <t>C. Burn</t>
  </si>
  <si>
    <t>J. Ward</t>
  </si>
  <si>
    <t>Glevum</t>
  </si>
  <si>
    <t>C. Roads</t>
  </si>
  <si>
    <t>B. Moat</t>
  </si>
  <si>
    <t>K. Boaden</t>
  </si>
  <si>
    <t>Llantrisant &amp; Cardiff</t>
  </si>
  <si>
    <t>C. Hendry</t>
  </si>
  <si>
    <t>JSPC</t>
  </si>
  <si>
    <t>S. Davis</t>
  </si>
  <si>
    <t>Old Silhillians</t>
  </si>
  <si>
    <t>N. Hayes</t>
  </si>
  <si>
    <t>P. Pay</t>
  </si>
  <si>
    <t>Avg of declared Avgs: 186.7</t>
  </si>
  <si>
    <t>D. Wilkins</t>
  </si>
  <si>
    <t>V. Meade</t>
  </si>
  <si>
    <t>I. Fletcher</t>
  </si>
  <si>
    <t>East Antrim</t>
  </si>
  <si>
    <t>D. Boyton</t>
  </si>
  <si>
    <t>Court Riverside</t>
  </si>
  <si>
    <t>A. Trueick</t>
  </si>
  <si>
    <t>T. Freeman</t>
  </si>
  <si>
    <t>G. Cox</t>
  </si>
  <si>
    <t>C. Jefferies</t>
  </si>
  <si>
    <t>Avg of declared Avgs: 176.8</t>
  </si>
  <si>
    <t>M. Bowen</t>
  </si>
  <si>
    <t>E. Hatcher</t>
  </si>
  <si>
    <t>P. Seville</t>
  </si>
  <si>
    <t>J. List</t>
  </si>
  <si>
    <t>J. Vocking</t>
  </si>
  <si>
    <t>R. Hanmer</t>
  </si>
  <si>
    <t>G. Beak</t>
  </si>
  <si>
    <t>N. Hill</t>
  </si>
  <si>
    <t>Avg of declared Avgs: 168.5</t>
  </si>
  <si>
    <t>G. Sowerby</t>
  </si>
  <si>
    <t>W. F. Hamilton</t>
  </si>
  <si>
    <t>P. Webb</t>
  </si>
  <si>
    <t>G. Law</t>
  </si>
  <si>
    <t>W. Wells</t>
  </si>
  <si>
    <t>J. McCallum</t>
  </si>
  <si>
    <t>C. Milford</t>
  </si>
  <si>
    <t>M. Bailey</t>
  </si>
  <si>
    <t>Avg of declared Avgs: 154.6</t>
  </si>
  <si>
    <t>Avg of declared Avgs: 177.5</t>
  </si>
  <si>
    <t>D. Ross</t>
  </si>
  <si>
    <t>Avg of declared Avgs: 157.6</t>
  </si>
  <si>
    <t>R. Townsend</t>
  </si>
  <si>
    <t>T. Aldous</t>
  </si>
  <si>
    <t>R. Lambert</t>
  </si>
  <si>
    <t>D. M. Carter</t>
  </si>
  <si>
    <t>C. Peyton</t>
  </si>
  <si>
    <t>R. Law</t>
  </si>
  <si>
    <t>A. Dalton</t>
  </si>
  <si>
    <t>Avg of declared Avgs: 187.3</t>
  </si>
  <si>
    <t>P. Barker</t>
  </si>
  <si>
    <t>M. Tamosauskaite</t>
  </si>
  <si>
    <t>C. Gunns</t>
  </si>
  <si>
    <t>P. Boothroyd</t>
  </si>
  <si>
    <t>K. Philip</t>
  </si>
  <si>
    <t>L. Philip</t>
  </si>
  <si>
    <t>K. Eagling</t>
  </si>
  <si>
    <t>S. Bayley</t>
  </si>
  <si>
    <t>A. Brookes</t>
  </si>
  <si>
    <t>Avg of declared Avgs: 173.3</t>
  </si>
  <si>
    <t>Jingyu Cui</t>
  </si>
  <si>
    <t>I. Richards</t>
  </si>
  <si>
    <t>Jimmy Cui</t>
  </si>
  <si>
    <t>A. McFarlane</t>
  </si>
  <si>
    <t>T. Eddison</t>
  </si>
  <si>
    <t>A. Millar</t>
  </si>
  <si>
    <t>R. Robertson</t>
  </si>
  <si>
    <t>Dechmont</t>
  </si>
  <si>
    <t>K. Pickett</t>
  </si>
  <si>
    <t>A. Di Domenico</t>
  </si>
  <si>
    <t>Avg of declared Avgs: 161.3</t>
  </si>
  <si>
    <t>J. Gardner</t>
  </si>
  <si>
    <t>E. Bentley</t>
  </si>
  <si>
    <t>K. Robinson</t>
  </si>
  <si>
    <t>J. Bennett</t>
  </si>
  <si>
    <t>N. Avis</t>
  </si>
  <si>
    <t>S. Adams Lewis</t>
  </si>
  <si>
    <t>J. Stevens</t>
  </si>
  <si>
    <t>Avg of declared Avgs: 152.1</t>
  </si>
  <si>
    <t>C. Shannon</t>
  </si>
  <si>
    <t>A. Ford</t>
  </si>
  <si>
    <t>Mid Argyll</t>
  </si>
  <si>
    <t>C. Jones</t>
  </si>
  <si>
    <t>D. Blakemore</t>
  </si>
  <si>
    <t>Avg of declared Avgs: 137.9</t>
  </si>
  <si>
    <t>J. A. C. Cursley</t>
  </si>
  <si>
    <t>D. Canning</t>
  </si>
  <si>
    <t>E. Battye</t>
  </si>
  <si>
    <t>D. Holovchuk</t>
  </si>
  <si>
    <t>W. Millar</t>
  </si>
  <si>
    <t>C. Theopharides</t>
  </si>
  <si>
    <t>D. Ivanchenko</t>
  </si>
  <si>
    <t>Avg of declared Avgs: 113.6</t>
  </si>
  <si>
    <t>Avg of declared Avgs: 175.8</t>
  </si>
  <si>
    <t>Avg of declared Avgs: 136.8</t>
  </si>
  <si>
    <t>Avg of declared Avgs: 170.7</t>
  </si>
  <si>
    <t>Avg of declared Avgs: 138.3</t>
  </si>
  <si>
    <t>1 Balerno &amp; Currie</t>
  </si>
  <si>
    <t>2 St Austell A</t>
  </si>
  <si>
    <t>3 St Austell B</t>
  </si>
  <si>
    <t>5 Sutton Coldfield A</t>
  </si>
  <si>
    <t>6 Sutton Coldfield B</t>
  </si>
  <si>
    <t>Avg of declared Avgs: 475.2</t>
  </si>
  <si>
    <t>J. Hasthorpe</t>
  </si>
  <si>
    <t>R. Whinnett</t>
  </si>
  <si>
    <t>S. Moruzzi</t>
  </si>
  <si>
    <t>Avg of declared Avgs: 185.6</t>
  </si>
  <si>
    <t>R. Darwin</t>
  </si>
  <si>
    <t>J. Cogger</t>
  </si>
  <si>
    <t>G. Noden</t>
  </si>
  <si>
    <t>B. C. Pont</t>
  </si>
  <si>
    <t>A. Benskin</t>
  </si>
  <si>
    <t>M. Nash</t>
  </si>
  <si>
    <t>Avg of declared Avgs: 151.9</t>
  </si>
  <si>
    <t>Avg of declared Avgs: 182.0</t>
  </si>
  <si>
    <t>Avg of declared Avgs: 171.7</t>
  </si>
  <si>
    <t>P. Cox</t>
  </si>
  <si>
    <t>Avg of declared Avgs: 156.5</t>
  </si>
  <si>
    <t>J. Stanley</t>
  </si>
  <si>
    <t>R. Herringshaw</t>
  </si>
  <si>
    <t>C. Walker</t>
  </si>
  <si>
    <t>M. Mcgoldrick</t>
  </si>
  <si>
    <t>Avg of declared Avgs: 139.7</t>
  </si>
  <si>
    <t>L. Thomas</t>
  </si>
  <si>
    <t>J. Elliott</t>
  </si>
  <si>
    <t>D. Gurney</t>
  </si>
  <si>
    <t>R. Price</t>
  </si>
  <si>
    <t>Avg of declared Avgs: 114.3</t>
  </si>
  <si>
    <t>Avg of declared Avgs: 165.8</t>
  </si>
  <si>
    <t>G. Green</t>
  </si>
  <si>
    <t>Bideford</t>
  </si>
  <si>
    <t>D. Wells</t>
  </si>
  <si>
    <t>Morecambe</t>
  </si>
  <si>
    <t>N. Pilling</t>
  </si>
  <si>
    <t>N. Veitch</t>
  </si>
  <si>
    <t>D. Worthington</t>
  </si>
  <si>
    <t>J. Sinclair</t>
  </si>
  <si>
    <t>Derby</t>
  </si>
  <si>
    <t>K. Mepham</t>
  </si>
  <si>
    <t>Sunderland</t>
  </si>
  <si>
    <t>Avg of declared Avgs: 198.8</t>
  </si>
  <si>
    <t>I. Scott</t>
  </si>
  <si>
    <t>P. Tyler</t>
  </si>
  <si>
    <t>S. Hutchins</t>
  </si>
  <si>
    <t>S. Thomas</t>
  </si>
  <si>
    <t>S. Anderson</t>
  </si>
  <si>
    <t>S. Walker</t>
  </si>
  <si>
    <t>Felton</t>
  </si>
  <si>
    <t>T. Davies</t>
  </si>
  <si>
    <t>GEC Coventry</t>
  </si>
  <si>
    <t>D. Philips</t>
  </si>
  <si>
    <t>R. Cantello</t>
  </si>
  <si>
    <t>K. Petrie</t>
  </si>
  <si>
    <t>Avg of declared Avgs: 197.6</t>
  </si>
  <si>
    <t>J. Field</t>
  </si>
  <si>
    <t>M. Eyles</t>
  </si>
  <si>
    <t>N. Cudworth</t>
  </si>
  <si>
    <t>I. Beattie</t>
  </si>
  <si>
    <t>K. Stockham</t>
  </si>
  <si>
    <t>J. Parkes</t>
  </si>
  <si>
    <t>D. Caffrey</t>
  </si>
  <si>
    <t>S. Glen</t>
  </si>
  <si>
    <t>R. Birchall</t>
  </si>
  <si>
    <t>Hensall</t>
  </si>
  <si>
    <t>Avg of declared Avgs: 196.7</t>
  </si>
  <si>
    <t>K. Hancock</t>
  </si>
  <si>
    <t>A. Carson</t>
  </si>
  <si>
    <t>G. Turner</t>
  </si>
  <si>
    <t>D. Love</t>
  </si>
  <si>
    <t>Penarth</t>
  </si>
  <si>
    <t>D. Ford</t>
  </si>
  <si>
    <t>D. Wiseman</t>
  </si>
  <si>
    <t>A. Craythorne</t>
  </si>
  <si>
    <t>D. Brown</t>
  </si>
  <si>
    <t>W. Faulkner</t>
  </si>
  <si>
    <t>Avg of declared Avgs: 195.8</t>
  </si>
  <si>
    <t>H. Ayre</t>
  </si>
  <si>
    <t>A. Duncan</t>
  </si>
  <si>
    <t>Ballymena</t>
  </si>
  <si>
    <t>D. Mohan</t>
  </si>
  <si>
    <t>J. McLaughlin</t>
  </si>
  <si>
    <t>T. Errington</t>
  </si>
  <si>
    <t>S. Jordan</t>
  </si>
  <si>
    <t>A. Higgins</t>
  </si>
  <si>
    <t>K. Knowles</t>
  </si>
  <si>
    <t>R. Jones</t>
  </si>
  <si>
    <t>M. Phillips</t>
  </si>
  <si>
    <t>Ross on Wye</t>
  </si>
  <si>
    <t>Avg of declared Avgs: 194.5</t>
  </si>
  <si>
    <t xml:space="preserve">  Decimals are the X-bull counts.</t>
  </si>
  <si>
    <t>J. Wigley</t>
  </si>
  <si>
    <t>A. Twilley</t>
  </si>
  <si>
    <t>A. Germain</t>
  </si>
  <si>
    <t>C. Williams</t>
  </si>
  <si>
    <t>I. Langford</t>
  </si>
  <si>
    <t>C. McCaffrey</t>
  </si>
  <si>
    <t>T. Langford</t>
  </si>
  <si>
    <t>C. McCaughey</t>
  </si>
  <si>
    <t>N. Twilley</t>
  </si>
  <si>
    <t>P. Kilpin</t>
  </si>
  <si>
    <t>Avg of declared Avgs: 192.2</t>
  </si>
  <si>
    <t>B. Thomas</t>
  </si>
  <si>
    <t>P. Ross</t>
  </si>
  <si>
    <t>J. Bulmer</t>
  </si>
  <si>
    <t>P. Kelly</t>
  </si>
  <si>
    <t>S. George</t>
  </si>
  <si>
    <t>M. Greenwood</t>
  </si>
  <si>
    <t>D. Luker</t>
  </si>
  <si>
    <t>R. Randall</t>
  </si>
  <si>
    <t>S. Garnham</t>
  </si>
  <si>
    <t>R. Ward</t>
  </si>
  <si>
    <t>Avg of declared Avgs: 188.7</t>
  </si>
  <si>
    <t>K. Smith</t>
  </si>
  <si>
    <t>R. Davies</t>
  </si>
  <si>
    <t>F. Stallard</t>
  </si>
  <si>
    <t>K. Garnham</t>
  </si>
  <si>
    <t>T. McCaffrey</t>
  </si>
  <si>
    <t>I. Braithwaite</t>
  </si>
  <si>
    <t>A. Kendall</t>
  </si>
  <si>
    <t>J. Randall</t>
  </si>
  <si>
    <t>N. Roche</t>
  </si>
  <si>
    <t>D. Madley</t>
  </si>
  <si>
    <t>Avg of declared Avgs: 176.7</t>
  </si>
  <si>
    <t>Avg of declared Avgs: 198.2</t>
  </si>
  <si>
    <t>Avg of declared Avgs: 192.6</t>
  </si>
  <si>
    <t>1 Bideford</t>
  </si>
  <si>
    <t>2 GEC Coventry</t>
  </si>
  <si>
    <t>3 Penrhiwpal A</t>
  </si>
  <si>
    <t>4 Portishead A</t>
  </si>
  <si>
    <t>5 Sunderland A</t>
  </si>
  <si>
    <t>6 Sunderland B</t>
  </si>
  <si>
    <t>S. Worthington</t>
  </si>
  <si>
    <t>Avg of declared Avgs: 591.5</t>
  </si>
  <si>
    <t>1 Comber</t>
  </si>
  <si>
    <t>2 Penrhiwpal B</t>
  </si>
  <si>
    <t>3 Penrhiwpal C</t>
  </si>
  <si>
    <t>4 Penrhiwpal D</t>
  </si>
  <si>
    <t>5 Portishead B</t>
  </si>
  <si>
    <t>6 Sunderland C</t>
  </si>
  <si>
    <t>N. Ramsey</t>
  </si>
  <si>
    <t>Avg of declared Avgs: 576.7</t>
  </si>
  <si>
    <t>Avg of declared Avgs: 196.9</t>
  </si>
  <si>
    <t>M. Carter</t>
  </si>
  <si>
    <t>A. Blake</t>
  </si>
  <si>
    <t>York RI</t>
  </si>
  <si>
    <t>J. Belt</t>
  </si>
  <si>
    <t>W. Jenkins</t>
  </si>
  <si>
    <t>I. Waghorn</t>
  </si>
  <si>
    <t>A. Robertson</t>
  </si>
  <si>
    <t>M. Bell</t>
  </si>
  <si>
    <t>S. Slevin</t>
  </si>
  <si>
    <t>P. Watson</t>
  </si>
  <si>
    <t>N. Allatt</t>
  </si>
  <si>
    <t>M. Mallinson</t>
  </si>
  <si>
    <t>Avg of declared Avgs: 192.4</t>
  </si>
  <si>
    <t>A. Ashworth</t>
  </si>
  <si>
    <t>A. Ward</t>
  </si>
  <si>
    <t>D. Thompson</t>
  </si>
  <si>
    <t>M. Felton</t>
  </si>
  <si>
    <t>A. Green</t>
  </si>
  <si>
    <t>J. Richardson</t>
  </si>
  <si>
    <t>Avg of declared Avgs: 189.9</t>
  </si>
  <si>
    <t>A. Cooper</t>
  </si>
  <si>
    <t>M. Bensberg</t>
  </si>
  <si>
    <t>B. Gillatt</t>
  </si>
  <si>
    <t>D. Williams</t>
  </si>
  <si>
    <t>B. Gilbey</t>
  </si>
  <si>
    <t>Avg of declared Avgs: 187.8</t>
  </si>
  <si>
    <t>I. Bruce</t>
  </si>
  <si>
    <t>B. Blake</t>
  </si>
  <si>
    <t>N. Bylo</t>
  </si>
  <si>
    <t>Avg of declared Avgs: 195.9</t>
  </si>
  <si>
    <t>Avg of declared Avgs: 191.5</t>
  </si>
  <si>
    <t>Avg of declared Avgs: 186.0</t>
  </si>
  <si>
    <t>1 GEC Coventry</t>
  </si>
  <si>
    <t>2 Portishead</t>
  </si>
  <si>
    <t>3 Sunderland A</t>
  </si>
  <si>
    <t>4 Sunderland B</t>
  </si>
  <si>
    <t>5 York RI A</t>
  </si>
  <si>
    <t>6 Bogey588</t>
  </si>
  <si>
    <t>Avg of declared Avgs: 587.2</t>
  </si>
  <si>
    <t>1 York RI B</t>
  </si>
  <si>
    <t>2 York RI C</t>
  </si>
  <si>
    <t>3 York RI D</t>
  </si>
  <si>
    <t>4 York RI E</t>
  </si>
  <si>
    <t>5 York RI F</t>
  </si>
  <si>
    <t>6 Bogey560</t>
  </si>
  <si>
    <t>Avg of declared Avgs: 566.3</t>
  </si>
  <si>
    <t>T. Gallagher</t>
  </si>
  <si>
    <t>J. Perrins</t>
  </si>
  <si>
    <t>W. Taylor</t>
  </si>
  <si>
    <t>M. Garbett</t>
  </si>
  <si>
    <t>S. Shepherd</t>
  </si>
  <si>
    <t>H. Angelinetta</t>
  </si>
  <si>
    <t>Shebbear</t>
  </si>
  <si>
    <t>G. Munce</t>
  </si>
  <si>
    <t>A. Rogers</t>
  </si>
  <si>
    <t>Bury</t>
  </si>
  <si>
    <t>A. Fawcett</t>
  </si>
  <si>
    <t>Avg of declared Avgs: 199.1</t>
  </si>
  <si>
    <t>A. Small</t>
  </si>
  <si>
    <t>A. Rigg</t>
  </si>
  <si>
    <t>A. Kitching</t>
  </si>
  <si>
    <t>Phil Sambells</t>
  </si>
  <si>
    <t>S. Found</t>
  </si>
  <si>
    <t>Paige Sambells</t>
  </si>
  <si>
    <t>D. Mair</t>
  </si>
  <si>
    <t>G. Troman</t>
  </si>
  <si>
    <t>C. Found</t>
  </si>
  <si>
    <t>M. Gleaves</t>
  </si>
  <si>
    <t>S. Hamilton</t>
  </si>
  <si>
    <t>Bedlay</t>
  </si>
  <si>
    <t>K. Powers</t>
  </si>
  <si>
    <t>P. Medlin</t>
  </si>
  <si>
    <t>B. Cassell</t>
  </si>
  <si>
    <t>D. Ramshead</t>
  </si>
  <si>
    <t>Avg of declared Avgs: 197.1</t>
  </si>
  <si>
    <t>G. Waddell</t>
  </si>
  <si>
    <t>P. Dewhurst</t>
  </si>
  <si>
    <t>K. Morley</t>
  </si>
  <si>
    <t>A. Anderson</t>
  </si>
  <si>
    <t>A. Roberts</t>
  </si>
  <si>
    <t>G. Boyer</t>
  </si>
  <si>
    <t>S. Holmes</t>
  </si>
  <si>
    <t>A. Dewsnip</t>
  </si>
  <si>
    <t>C. L. Beardsley</t>
  </si>
  <si>
    <t>Avg of declared Avgs: 196.2</t>
  </si>
  <si>
    <t>N. Webster</t>
  </si>
  <si>
    <t>M. Jones</t>
  </si>
  <si>
    <t>Golden Valley</t>
  </si>
  <si>
    <t>W. Williams</t>
  </si>
  <si>
    <t>J. Pearson</t>
  </si>
  <si>
    <t>H. Webber</t>
  </si>
  <si>
    <t>E. Morgan</t>
  </si>
  <si>
    <t>L. Cassell</t>
  </si>
  <si>
    <t>J. Cooke</t>
  </si>
  <si>
    <t>P. Swift</t>
  </si>
  <si>
    <t>Avg of declared Avgs: 195.3</t>
  </si>
  <si>
    <t>M. Whting</t>
  </si>
  <si>
    <t>T. Foch Gattrell</t>
  </si>
  <si>
    <t>P. Stafford</t>
  </si>
  <si>
    <t>T. Halpin</t>
  </si>
  <si>
    <t>S. James</t>
  </si>
  <si>
    <t>O. Worthington</t>
  </si>
  <si>
    <t>P. Wilkinson</t>
  </si>
  <si>
    <t>Avg of declared Avgs: 193.9</t>
  </si>
  <si>
    <t>H. Holland</t>
  </si>
  <si>
    <t>M. Sanderson</t>
  </si>
  <si>
    <t>S. Absolom</t>
  </si>
  <si>
    <t>P. Cole</t>
  </si>
  <si>
    <t>N. Steele</t>
  </si>
  <si>
    <t>Lanark</t>
  </si>
  <si>
    <t>K. Perrins</t>
  </si>
  <si>
    <t>P. Turner</t>
  </si>
  <si>
    <t>D. Mellor</t>
  </si>
  <si>
    <t>Furness Marksmen</t>
  </si>
  <si>
    <t>Avg of declared Avgs: 192.5</t>
  </si>
  <si>
    <t>G. Dunn</t>
  </si>
  <si>
    <t>S. Tinker</t>
  </si>
  <si>
    <t>A. Nokes</t>
  </si>
  <si>
    <t>S. Hancock</t>
  </si>
  <si>
    <t>D. Squires</t>
  </si>
  <si>
    <t>C. Stafford</t>
  </si>
  <si>
    <t>Avg of declared Avgs: 191.2</t>
  </si>
  <si>
    <t>R. Bird</t>
  </si>
  <si>
    <t>M. A. Burns</t>
  </si>
  <si>
    <t>M. Stanley</t>
  </si>
  <si>
    <t>M. Pearson</t>
  </si>
  <si>
    <t>S. Almond</t>
  </si>
  <si>
    <t>N. Wood</t>
  </si>
  <si>
    <t>M. Freeman</t>
  </si>
  <si>
    <t>S. Duckworth</t>
  </si>
  <si>
    <t>R. Richardson</t>
  </si>
  <si>
    <t>B. Elliott</t>
  </si>
  <si>
    <t>Z. Green</t>
  </si>
  <si>
    <t>M. R. Burns</t>
  </si>
  <si>
    <t>M. Wilkinson</t>
  </si>
  <si>
    <t>G. O'Hara</t>
  </si>
  <si>
    <t>R. Stone</t>
  </si>
  <si>
    <t>J. Watson</t>
  </si>
  <si>
    <t>Avg of declared Avgs: 186.8</t>
  </si>
  <si>
    <t>P. Vanparys</t>
  </si>
  <si>
    <t>J. Omara</t>
  </si>
  <si>
    <t>D. Martins</t>
  </si>
  <si>
    <t>D. Evans</t>
  </si>
  <si>
    <t>D. Mills</t>
  </si>
  <si>
    <t>M. Newbold</t>
  </si>
  <si>
    <t>Avg of declared Avgs: 185.1</t>
  </si>
  <si>
    <t>T. Ward</t>
  </si>
  <si>
    <t>K. Hutchinson</t>
  </si>
  <si>
    <t>M. Leese</t>
  </si>
  <si>
    <t>B. Leese</t>
  </si>
  <si>
    <t>M. Dixon</t>
  </si>
  <si>
    <t>D. Smith</t>
  </si>
  <si>
    <t>R. MacAleese</t>
  </si>
  <si>
    <t>T. Horsfall</t>
  </si>
  <si>
    <t>Avg of declared Avgs: 181.9</t>
  </si>
  <si>
    <t>C. Beardsley</t>
  </si>
  <si>
    <t>R. Allen</t>
  </si>
  <si>
    <t>A. Fellerman</t>
  </si>
  <si>
    <t>I. Johnston</t>
  </si>
  <si>
    <t>A. Simpkin</t>
  </si>
  <si>
    <t>J. Dale</t>
  </si>
  <si>
    <t>J. Bernardes</t>
  </si>
  <si>
    <t>R. Gough</t>
  </si>
  <si>
    <t>J. Blackwell</t>
  </si>
  <si>
    <t>Wantage</t>
  </si>
  <si>
    <t>M. Rogers</t>
  </si>
  <si>
    <t>I. Berridge</t>
  </si>
  <si>
    <t>J. Hill</t>
  </si>
  <si>
    <t>G. Marr</t>
  </si>
  <si>
    <t>D. Green</t>
  </si>
  <si>
    <t>A. Wong</t>
  </si>
  <si>
    <t>B. Ingram</t>
  </si>
  <si>
    <t>Worplesdon</t>
  </si>
  <si>
    <t>Avg of declared Avgs: 164.8</t>
  </si>
  <si>
    <t>Avg of declared Avgs: 198.7</t>
  </si>
  <si>
    <t>Avg of declared Avgs: 196.6</t>
  </si>
  <si>
    <t>Avg of declared Avgs: 194.1</t>
  </si>
  <si>
    <t>Avg of declared Avgs: 188.0</t>
  </si>
  <si>
    <t>Avg of declared Avgs: 177.9</t>
  </si>
  <si>
    <t>1 Leicester</t>
  </si>
  <si>
    <t>2 Sunderland A</t>
  </si>
  <si>
    <t>3 Sutton Coldfield A</t>
  </si>
  <si>
    <t>4 Sutton Coldfield B</t>
  </si>
  <si>
    <t>5 York RI</t>
  </si>
  <si>
    <t>6 Bogey592</t>
  </si>
  <si>
    <t>Avg of declared Avgs: 592.2</t>
  </si>
  <si>
    <t>1 Bury</t>
  </si>
  <si>
    <t>2 Golden Valley</t>
  </si>
  <si>
    <t>3 Goodyear</t>
  </si>
  <si>
    <t>5 Bogey579</t>
  </si>
  <si>
    <t>6 Bogey581</t>
  </si>
  <si>
    <t>Avg of declared Avgs: 580.3</t>
  </si>
  <si>
    <t>1 Colne A</t>
  </si>
  <si>
    <t>2 Colne B</t>
  </si>
  <si>
    <t>3 Sunderland C</t>
  </si>
  <si>
    <t>4 Sunderland D</t>
  </si>
  <si>
    <t>5 Bogey538</t>
  </si>
  <si>
    <t>6 Bogey542</t>
  </si>
  <si>
    <t>Avg of declared Avgs: 551.3</t>
  </si>
  <si>
    <t>G. Meadows</t>
  </si>
  <si>
    <t>R. Bushill</t>
  </si>
  <si>
    <t>R. Anderson</t>
  </si>
  <si>
    <t>J. Mayson</t>
  </si>
  <si>
    <t>G. Travers</t>
  </si>
  <si>
    <t>Avg of declared Avgs: 199.6</t>
  </si>
  <si>
    <t>P. Mitchell</t>
  </si>
  <si>
    <t>G. Nock</t>
  </si>
  <si>
    <t>M. Hrynim</t>
  </si>
  <si>
    <t>K. McCluskey</t>
  </si>
  <si>
    <t>P. Lawrence</t>
  </si>
  <si>
    <t>S. Wigham</t>
  </si>
  <si>
    <t>I. Henderson</t>
  </si>
  <si>
    <t>Avg of declared Avgs: 199.0</t>
  </si>
  <si>
    <t>M. Kanes</t>
  </si>
  <si>
    <t>M. Ruberry</t>
  </si>
  <si>
    <t>S. McLaughlin</t>
  </si>
  <si>
    <t>I. Devoy</t>
  </si>
  <si>
    <t>J. Morris</t>
  </si>
  <si>
    <t>G. Stewart</t>
  </si>
  <si>
    <t>Bolton</t>
  </si>
  <si>
    <t>K. Pay</t>
  </si>
  <si>
    <t>Avg of declared Avgs: 198.5</t>
  </si>
  <si>
    <t>I. Kemp</t>
  </si>
  <si>
    <t>I. MacFarlane</t>
  </si>
  <si>
    <t>B. Glass</t>
  </si>
  <si>
    <t>P. Burton</t>
  </si>
  <si>
    <t>A. Cook</t>
  </si>
  <si>
    <t>D. Henderson</t>
  </si>
  <si>
    <t>R. Cliffe</t>
  </si>
  <si>
    <t>P. Shawcross</t>
  </si>
  <si>
    <t>R. Williams</t>
  </si>
  <si>
    <t>Avg of declared Avgs: 198.1</t>
  </si>
  <si>
    <t>J. Callis</t>
  </si>
  <si>
    <t>G. Chapman</t>
  </si>
  <si>
    <t>Avg of declared Avgs: 197.5</t>
  </si>
  <si>
    <t>W. Thomson</t>
  </si>
  <si>
    <t>C. Crouch</t>
  </si>
  <si>
    <t>B. Rayner</t>
  </si>
  <si>
    <t>A. Beck</t>
  </si>
  <si>
    <t>S. Marsland</t>
  </si>
  <si>
    <t>M. Jamison</t>
  </si>
  <si>
    <t>Avg of declared Avgs: 197.0</t>
  </si>
  <si>
    <t>M. Valentine</t>
  </si>
  <si>
    <t>C. Simpson</t>
  </si>
  <si>
    <t>M. Sisson</t>
  </si>
  <si>
    <t>P. Sewell</t>
  </si>
  <si>
    <t>A. Ritson</t>
  </si>
  <si>
    <t>R. Ford</t>
  </si>
  <si>
    <t>J. Ashdown</t>
  </si>
  <si>
    <t>T. Cooper</t>
  </si>
  <si>
    <t>D. Gordon</t>
  </si>
  <si>
    <t>J. Bryce</t>
  </si>
  <si>
    <t>J. Ogden</t>
  </si>
  <si>
    <t>C. Harris</t>
  </si>
  <si>
    <t>J. Harris</t>
  </si>
  <si>
    <t>R. Mingo</t>
  </si>
  <si>
    <t>P. Kolazinski</t>
  </si>
  <si>
    <t>Avg of declared Avgs: 196.3</t>
  </si>
  <si>
    <t>C. Armstrong</t>
  </si>
  <si>
    <t>E. Coats</t>
  </si>
  <si>
    <t>J. Moore</t>
  </si>
  <si>
    <t>E. Purcell</t>
  </si>
  <si>
    <t>O. Bamforth</t>
  </si>
  <si>
    <t>Avg of declared Avgs: 196.0</t>
  </si>
  <si>
    <t>M. Griffiths</t>
  </si>
  <si>
    <t>W. Ferris</t>
  </si>
  <si>
    <t>J. Wood</t>
  </si>
  <si>
    <t>J. McDowall</t>
  </si>
  <si>
    <t>P. Harrison</t>
  </si>
  <si>
    <t>A. Mason</t>
  </si>
  <si>
    <t>M. Walsh</t>
  </si>
  <si>
    <t>A. Barnard</t>
  </si>
  <si>
    <t>C. Tawse</t>
  </si>
  <si>
    <t>Avg of declared Avgs: 195.7</t>
  </si>
  <si>
    <t>C. Parratt</t>
  </si>
  <si>
    <t>D. Stafford</t>
  </si>
  <si>
    <t>Z. Overend</t>
  </si>
  <si>
    <t>R. Treggiden</t>
  </si>
  <si>
    <t>M. Harlow</t>
  </si>
  <si>
    <t>B. Chappell</t>
  </si>
  <si>
    <t>A. Ashford</t>
  </si>
  <si>
    <t>J. Goddard</t>
  </si>
  <si>
    <t>A. McCusker</t>
  </si>
  <si>
    <t>C. Stapleton</t>
  </si>
  <si>
    <t>T. Spratt</t>
  </si>
  <si>
    <t>C. Kill</t>
  </si>
  <si>
    <t>Avg of declared Avgs: 194.9</t>
  </si>
  <si>
    <t>J. Meintjies</t>
  </si>
  <si>
    <t>S. Russell</t>
  </si>
  <si>
    <t>R. Aitken</t>
  </si>
  <si>
    <t>A. Foy</t>
  </si>
  <si>
    <t>H. Murray</t>
  </si>
  <si>
    <t>A. Kill</t>
  </si>
  <si>
    <t>R. Kennedy</t>
  </si>
  <si>
    <t>Avg of declared Avgs: 194.7</t>
  </si>
  <si>
    <t>N. Sennett</t>
  </si>
  <si>
    <t>C. Murnin</t>
  </si>
  <si>
    <t>J. Cook</t>
  </si>
  <si>
    <t>R. Shadbolt</t>
  </si>
  <si>
    <t>L. Hamar</t>
  </si>
  <si>
    <t>A. Coleman</t>
  </si>
  <si>
    <t>D. Elgar</t>
  </si>
  <si>
    <t>R. Parkinson</t>
  </si>
  <si>
    <t>G. Harris</t>
  </si>
  <si>
    <t>G. Sund</t>
  </si>
  <si>
    <t>A. Mercer</t>
  </si>
  <si>
    <t>O. Dimech</t>
  </si>
  <si>
    <t>R. Oliphant</t>
  </si>
  <si>
    <t>Avg of declared Avgs: 193.8</t>
  </si>
  <si>
    <t>I. Ash</t>
  </si>
  <si>
    <t>G. Carson</t>
  </si>
  <si>
    <t>M. Saunderson</t>
  </si>
  <si>
    <t>L. Valentine</t>
  </si>
  <si>
    <t>W. Doyle</t>
  </si>
  <si>
    <t>T. Stovold</t>
  </si>
  <si>
    <t>I. Dean</t>
  </si>
  <si>
    <t>Avg of declared Avgs: 193.4</t>
  </si>
  <si>
    <t>Division Seventeen</t>
  </si>
  <si>
    <t>S. Johnson</t>
  </si>
  <si>
    <t>S. Vincent</t>
  </si>
  <si>
    <t>S. Cushing</t>
  </si>
  <si>
    <t>K. Pritchard</t>
  </si>
  <si>
    <t>J. Allen</t>
  </si>
  <si>
    <t>R. Hall</t>
  </si>
  <si>
    <t>D. McLaughlin</t>
  </si>
  <si>
    <t>Kendal</t>
  </si>
  <si>
    <t>T. Dimech</t>
  </si>
  <si>
    <t>P. McCusker</t>
  </si>
  <si>
    <t>Division Eighteen</t>
  </si>
  <si>
    <t>L. Donnely</t>
  </si>
  <si>
    <t>L. Roasace</t>
  </si>
  <si>
    <t>R. Kolazinski</t>
  </si>
  <si>
    <t>S. Alexander</t>
  </si>
  <si>
    <t>S. Brady</t>
  </si>
  <si>
    <t>S. Valentine</t>
  </si>
  <si>
    <t>Avg of declared Avgs: 191.8</t>
  </si>
  <si>
    <t>Division Nineteen</t>
  </si>
  <si>
    <t>T. Martin</t>
  </si>
  <si>
    <t>M. Richards</t>
  </si>
  <si>
    <t>J. du Heaume</t>
  </si>
  <si>
    <t>P. Entwistle</t>
  </si>
  <si>
    <t>A. Steele</t>
  </si>
  <si>
    <t>K. Blackmore</t>
  </si>
  <si>
    <t>P. Holland</t>
  </si>
  <si>
    <t>K. Hayes</t>
  </si>
  <si>
    <t>D. Eccleston</t>
  </si>
  <si>
    <t>Avg of declared Avgs: 191.3</t>
  </si>
  <si>
    <t>Division Twenty</t>
  </si>
  <si>
    <t>G. Upton</t>
  </si>
  <si>
    <t>A. Monks</t>
  </si>
  <si>
    <t>J. Smith</t>
  </si>
  <si>
    <t>D. Monk</t>
  </si>
  <si>
    <t>H. Marshall</t>
  </si>
  <si>
    <t>A. Horsfall</t>
  </si>
  <si>
    <t>J. Jerstice</t>
  </si>
  <si>
    <t>G. Humpston</t>
  </si>
  <si>
    <t>A. J. Williams</t>
  </si>
  <si>
    <t>Avg of declared Avgs: 190.6</t>
  </si>
  <si>
    <t>Division Twentyone</t>
  </si>
  <si>
    <t>H. Burley</t>
  </si>
  <si>
    <t>B. Carson</t>
  </si>
  <si>
    <t>K. Browne</t>
  </si>
  <si>
    <t>T. Baker</t>
  </si>
  <si>
    <t>J. Fisher</t>
  </si>
  <si>
    <t>M. Duckworth</t>
  </si>
  <si>
    <t>D. Harlow</t>
  </si>
  <si>
    <t>M. Wilcox</t>
  </si>
  <si>
    <t>C. Amos</t>
  </si>
  <si>
    <t>Division Twentytwo</t>
  </si>
  <si>
    <t>B. Riley</t>
  </si>
  <si>
    <t>B. Cocks</t>
  </si>
  <si>
    <t>B. Skelton</t>
  </si>
  <si>
    <t>N. Cowdrey</t>
  </si>
  <si>
    <t>G. Elliot</t>
  </si>
  <si>
    <t>M. Telford</t>
  </si>
  <si>
    <t>J. Jablonski</t>
  </si>
  <si>
    <t>Avg of declared Avgs: 188.5</t>
  </si>
  <si>
    <t>Division Twentythree</t>
  </si>
  <si>
    <t>M. Cain</t>
  </si>
  <si>
    <t>M. Phokou</t>
  </si>
  <si>
    <t>R. Knowles</t>
  </si>
  <si>
    <t>J. Ambrus</t>
  </si>
  <si>
    <t>S. Morris</t>
  </si>
  <si>
    <t>P. Bailey</t>
  </si>
  <si>
    <t>R. Doggart</t>
  </si>
  <si>
    <t>Avg of declared Avgs: 187.0</t>
  </si>
  <si>
    <t>Division Twentyfour</t>
  </si>
  <si>
    <t>C. Livingstone</t>
  </si>
  <si>
    <t>P. Hopkinson</t>
  </si>
  <si>
    <t>M. Clegg</t>
  </si>
  <si>
    <t>S. Smith</t>
  </si>
  <si>
    <t>I. Dawson</t>
  </si>
  <si>
    <t>B. Kelly</t>
  </si>
  <si>
    <t>J. Ewans</t>
  </si>
  <si>
    <t>M. Turnbull</t>
  </si>
  <si>
    <t>S. Bridge</t>
  </si>
  <si>
    <t>Avg of declared Avgs: 184.6</t>
  </si>
  <si>
    <t>Division Twentyfive</t>
  </si>
  <si>
    <t>R. Pickering</t>
  </si>
  <si>
    <t>J. Cloke</t>
  </si>
  <si>
    <t>H. Farnworth</t>
  </si>
  <si>
    <t>T. Blair</t>
  </si>
  <si>
    <t>C. Pickering</t>
  </si>
  <si>
    <t>J. Twigger</t>
  </si>
  <si>
    <t>S. Cloke</t>
  </si>
  <si>
    <t>W. Baston</t>
  </si>
  <si>
    <t>Avg of declared Avgs: 181.0</t>
  </si>
  <si>
    <t>Division Twentysix</t>
  </si>
  <si>
    <t>D. Curtis</t>
  </si>
  <si>
    <t>J. Lytollis</t>
  </si>
  <si>
    <t>D. Mattinson</t>
  </si>
  <si>
    <t>J. Kerr</t>
  </si>
  <si>
    <t>G. Kirrage</t>
  </si>
  <si>
    <t>I. Bradshaw</t>
  </si>
  <si>
    <t>R. Wellsted</t>
  </si>
  <si>
    <t>Avg of declared Avgs: 171.5</t>
  </si>
  <si>
    <t>Avg of declared Avgs: 199.4</t>
  </si>
  <si>
    <t>Avg of declared Avgs: 197.9</t>
  </si>
  <si>
    <t>Avg of declared Avgs: 192.3</t>
  </si>
  <si>
    <t>Avg of declared Avgs: 180.4</t>
  </si>
  <si>
    <t>1 Altrincham A</t>
  </si>
  <si>
    <t>2 Felton A</t>
  </si>
  <si>
    <t>3 GEC Coventry A</t>
  </si>
  <si>
    <t>4 Lanark A</t>
  </si>
  <si>
    <t>5 Morecambe</t>
  </si>
  <si>
    <t>6 Penarth A</t>
  </si>
  <si>
    <t>Avg of declared Avgs: 595.5</t>
  </si>
  <si>
    <t>1 Bury A</t>
  </si>
  <si>
    <t>2 Crewe</t>
  </si>
  <si>
    <t>3 GEC Coventry B</t>
  </si>
  <si>
    <t>4 Lanark B</t>
  </si>
  <si>
    <t>Avg of declared Avgs: 590.5</t>
  </si>
  <si>
    <t>1 Altrincham B</t>
  </si>
  <si>
    <t>2 Bideford</t>
  </si>
  <si>
    <t>3 Derby A</t>
  </si>
  <si>
    <t>4 Golden Valley A</t>
  </si>
  <si>
    <t>5 Lanark C</t>
  </si>
  <si>
    <t>6 Penarth B</t>
  </si>
  <si>
    <t>Avg of declared Avgs: 585.2</t>
  </si>
  <si>
    <t>1 Lanark D</t>
  </si>
  <si>
    <t>2 Lanark E</t>
  </si>
  <si>
    <t>3 Penarth C</t>
  </si>
  <si>
    <t>4 Penrhiwpal</t>
  </si>
  <si>
    <t>6 Bogey580</t>
  </si>
  <si>
    <t>Avg of declared Avgs: 580.5</t>
  </si>
  <si>
    <t>1 Felton B</t>
  </si>
  <si>
    <t>2 Golden Valley B</t>
  </si>
  <si>
    <t>4 Lanark F</t>
  </si>
  <si>
    <t>5 Penarth D</t>
  </si>
  <si>
    <t>6 Bogey570</t>
  </si>
  <si>
    <t>Avg of declared Avgs: 571.8</t>
  </si>
  <si>
    <t>1 Bury B</t>
  </si>
  <si>
    <t>2 Bury C</t>
  </si>
  <si>
    <t>3 Derby B</t>
  </si>
  <si>
    <t>4 Penarth E</t>
  </si>
  <si>
    <t>5 York RI B</t>
  </si>
  <si>
    <t>6 Bogey550</t>
  </si>
  <si>
    <t>Avg of declared Avgs: 560.5</t>
  </si>
  <si>
    <t>A. Jones</t>
  </si>
  <si>
    <t>G. Collins</t>
  </si>
  <si>
    <t>R. Marchall</t>
  </si>
  <si>
    <t>Rotherham Chantry</t>
  </si>
  <si>
    <t>J. Shine</t>
  </si>
  <si>
    <t>W. Pow</t>
  </si>
  <si>
    <t>A. Michalski</t>
  </si>
  <si>
    <t>M. Warriner</t>
  </si>
  <si>
    <t>J. Jarvis</t>
  </si>
  <si>
    <t>A. Body</t>
  </si>
  <si>
    <t>M. Scott</t>
  </si>
  <si>
    <t>A. Holmes</t>
  </si>
  <si>
    <t>D. Roberts</t>
  </si>
  <si>
    <t>D. Cook</t>
  </si>
  <si>
    <t>S. G. Thomas</t>
  </si>
  <si>
    <t>M. Loader</t>
  </si>
  <si>
    <t>S. Edis</t>
  </si>
  <si>
    <t>A. Tennant</t>
  </si>
  <si>
    <t>C. Blyth</t>
  </si>
  <si>
    <t>Avg of declared Avgs: 188.8</t>
  </si>
  <si>
    <t>D. Crawford</t>
  </si>
  <si>
    <t>R. Plant</t>
  </si>
  <si>
    <t>P. Dean</t>
  </si>
  <si>
    <t>V. Parfitt</t>
  </si>
  <si>
    <t>A. Loundes</t>
  </si>
  <si>
    <t>S. Logan</t>
  </si>
  <si>
    <t>O. Duke</t>
  </si>
  <si>
    <t>R. Powditch</t>
  </si>
  <si>
    <t>A. Wyatt</t>
  </si>
  <si>
    <t>Avg of declared Avgs: 183.6</t>
  </si>
  <si>
    <t>P. Hancock</t>
  </si>
  <si>
    <t>S. Littlewood</t>
  </si>
  <si>
    <t>Carshalton</t>
  </si>
  <si>
    <t>T. Coggins</t>
  </si>
  <si>
    <t>A. Greenlees</t>
  </si>
  <si>
    <t>Mayfair</t>
  </si>
  <si>
    <t>S. Sands</t>
  </si>
  <si>
    <t>K. Meek</t>
  </si>
  <si>
    <t>Avg of declared Avgs: 178.9</t>
  </si>
  <si>
    <t>H. Daley</t>
  </si>
  <si>
    <t>G. Jackson</t>
  </si>
  <si>
    <t>Claymore</t>
  </si>
  <si>
    <t>C. Gilmore</t>
  </si>
  <si>
    <t>J. Scarlett</t>
  </si>
  <si>
    <t>K. Reilly</t>
  </si>
  <si>
    <t>Avg of declared Avgs: 166.5</t>
  </si>
  <si>
    <t xml:space="preserve">  Shooters MUST write on each card what calibre was used.</t>
  </si>
  <si>
    <t xml:space="preserve">  If that is not done a 2 point penalty will be applied (P0.18).</t>
  </si>
  <si>
    <t>Avg of declared Avgs: 184.7</t>
  </si>
  <si>
    <t>C. Thompson</t>
  </si>
  <si>
    <t>D. Ingham</t>
  </si>
  <si>
    <t>A. Berner</t>
  </si>
  <si>
    <t>D. Rees</t>
  </si>
  <si>
    <t>Avg of declared Avgs: 192.0</t>
  </si>
  <si>
    <t>A. Dimech</t>
  </si>
  <si>
    <t>B. Roberts</t>
  </si>
  <si>
    <t>J. Chouler</t>
  </si>
  <si>
    <t>Avg of declared Avgs: 187.9</t>
  </si>
  <si>
    <t>G. Newsholme</t>
  </si>
  <si>
    <t>Warrington</t>
  </si>
  <si>
    <t>R. Toothill</t>
  </si>
  <si>
    <t>F. Wigley</t>
  </si>
  <si>
    <t>A. Danby</t>
  </si>
  <si>
    <t>R. Ker</t>
  </si>
  <si>
    <t>Avg of declared Avgs: 184.4</t>
  </si>
  <si>
    <t>R. Campbell</t>
  </si>
  <si>
    <t>P. Bracegirdle</t>
  </si>
  <si>
    <t>N. Andrews</t>
  </si>
  <si>
    <t>G. Rees</t>
  </si>
  <si>
    <t>M. Walker</t>
  </si>
  <si>
    <t>A. Cliff</t>
  </si>
  <si>
    <t>Avg of declared Avgs: 181.1</t>
  </si>
  <si>
    <t>M. Richardson</t>
  </si>
  <si>
    <t>K. Upton</t>
  </si>
  <si>
    <t>R. Lightfoot</t>
  </si>
  <si>
    <t>B. Knight-Simpson</t>
  </si>
  <si>
    <t>A. Dodd</t>
  </si>
  <si>
    <t>K. Davidson</t>
  </si>
  <si>
    <t>Avg of declared Avgs: 175.7</t>
  </si>
  <si>
    <t>P. Slator</t>
  </si>
  <si>
    <t>D. Morris</t>
  </si>
  <si>
    <t>V. Little</t>
  </si>
  <si>
    <t>C. Wright</t>
  </si>
  <si>
    <t>S. Vincett</t>
  </si>
  <si>
    <t>A. Nixon</t>
  </si>
  <si>
    <t>J. Knight-Simpson</t>
  </si>
  <si>
    <t>Avg of declared Avgs: 172.1</t>
  </si>
  <si>
    <t>M. Staniforth</t>
  </si>
  <si>
    <t>P. Hurcumb</t>
  </si>
  <si>
    <t>E. Thurley</t>
  </si>
  <si>
    <t>A. Campbell</t>
  </si>
  <si>
    <t>A. Napoleon</t>
  </si>
  <si>
    <t>I. Balshaw</t>
  </si>
  <si>
    <t>J. Boulton</t>
  </si>
  <si>
    <t>Avg of declared Avgs: 164.9</t>
  </si>
  <si>
    <t>Avg of declared Avgs: 175.6</t>
  </si>
  <si>
    <t>R. Marshall</t>
  </si>
  <si>
    <t>Avg of declared Avgs: 172.7</t>
  </si>
  <si>
    <t>I. Nuckley</t>
  </si>
  <si>
    <t>M. Leishman</t>
  </si>
  <si>
    <t>CSSC (Rosyth)</t>
  </si>
  <si>
    <t>Avg of declared Avgs: 174.8</t>
  </si>
  <si>
    <t>N. Fox</t>
  </si>
  <si>
    <t>Avg of declared Avgs: 141.5</t>
  </si>
  <si>
    <t>R. Singleton</t>
  </si>
  <si>
    <t>N. Gray</t>
  </si>
  <si>
    <t>G. Greenwood</t>
  </si>
  <si>
    <t>Avg of declared Avgs: 82.6</t>
  </si>
  <si>
    <t>C. Lockwood</t>
  </si>
  <si>
    <t>D. Owen</t>
  </si>
  <si>
    <t>R. Cornthwaite</t>
  </si>
  <si>
    <t>D. Paul</t>
  </si>
  <si>
    <t>Avg of declared Avgs: 87.9</t>
  </si>
  <si>
    <t>P. Qinn</t>
  </si>
  <si>
    <t>M. Longbottom</t>
  </si>
  <si>
    <t>Avg of declared Avgs: 75.4</t>
  </si>
  <si>
    <t>Avg of declared Avgs: 85.2</t>
  </si>
  <si>
    <t>T. Byrne</t>
  </si>
  <si>
    <t>P. E. Harrison</t>
  </si>
  <si>
    <t>J. Wright</t>
  </si>
  <si>
    <t>P. Ellis</t>
  </si>
  <si>
    <t>G. Crowther</t>
  </si>
  <si>
    <t>Avg of declared Avgs: 75.9</t>
  </si>
  <si>
    <t>Avg of declared Avgs: 77.2</t>
  </si>
  <si>
    <t>Avg of declared Avgs: 185.2</t>
  </si>
  <si>
    <t>R. Ogle</t>
  </si>
  <si>
    <t>S. Moss</t>
  </si>
  <si>
    <t>S. Rees</t>
  </si>
  <si>
    <t>M. Osborne</t>
  </si>
  <si>
    <t>P. Robinson</t>
  </si>
  <si>
    <t>D. Wheatley</t>
  </si>
  <si>
    <t>Avg of declared Avgs: 169.1</t>
  </si>
  <si>
    <t>G. Dutton</t>
  </si>
  <si>
    <t>S. Hutchinson</t>
  </si>
  <si>
    <t>Avg of declared Avgs: 145.5</t>
  </si>
  <si>
    <t>Avg of declared Avgs: 173.5</t>
  </si>
  <si>
    <t>F. Brown</t>
  </si>
  <si>
    <t>F. Calder</t>
  </si>
  <si>
    <t>D. Parfitt</t>
  </si>
  <si>
    <t>L. Webster</t>
  </si>
  <si>
    <t>Avg of declared Avgs: 193.2</t>
  </si>
  <si>
    <t>K. Barrett</t>
  </si>
  <si>
    <t>J. Wells</t>
  </si>
  <si>
    <t>C. John-Driscoll</t>
  </si>
  <si>
    <t>A. Tyler</t>
  </si>
  <si>
    <t>Avg of declared Avgs: 183.5</t>
  </si>
  <si>
    <t>W. Phelps</t>
  </si>
  <si>
    <t>I. Thomas</t>
  </si>
  <si>
    <t>P. Hawkins</t>
  </si>
  <si>
    <t>Avg of declared Avgs: 186.6</t>
  </si>
  <si>
    <t>D. Spencer</t>
  </si>
  <si>
    <t>A. Noble</t>
  </si>
  <si>
    <t>Avg of declared Avgs: 160.4</t>
  </si>
  <si>
    <t>The RCO or Witness must make an appropriate note on any target that has fewer than 5 shots on it.</t>
  </si>
  <si>
    <t>.</t>
  </si>
  <si>
    <t>B. Docherty</t>
  </si>
  <si>
    <t>Dean Houston</t>
  </si>
  <si>
    <t>Avg of declared Avgs: 263.8</t>
  </si>
  <si>
    <t>P. Tumilson</t>
  </si>
  <si>
    <t>P. Chilman</t>
  </si>
  <si>
    <t>R. Carter</t>
  </si>
  <si>
    <t>H. Dalgleish</t>
  </si>
  <si>
    <t>W. Clements</t>
  </si>
  <si>
    <t>David Houston</t>
  </si>
  <si>
    <t>J. Bartlam</t>
  </si>
  <si>
    <t>Avg of declared Avgs: 249.0</t>
  </si>
  <si>
    <t>M. Power</t>
  </si>
  <si>
    <t>A. Hirst</t>
  </si>
  <si>
    <t>Z. Lines</t>
  </si>
  <si>
    <t>K. Aitken</t>
  </si>
  <si>
    <t>D. McKane</t>
  </si>
  <si>
    <t>Avg of declared Avgs: 229.4</t>
  </si>
  <si>
    <t>The RCO or Witness must make an appropriate note on any target that has fewer than 10 shots on it.</t>
  </si>
  <si>
    <t>S. Stafford</t>
  </si>
  <si>
    <t>R. Ellsmore</t>
  </si>
  <si>
    <t>J. Beardsley</t>
  </si>
  <si>
    <t>M. Stafford</t>
  </si>
  <si>
    <t>J. Bazin</t>
  </si>
  <si>
    <t>C. Taylor</t>
  </si>
  <si>
    <t>Avg of declared Avgs: 95.2</t>
  </si>
  <si>
    <t>A. McGrugan</t>
  </si>
  <si>
    <t>L. Holden</t>
  </si>
  <si>
    <t>K. Bathers</t>
  </si>
  <si>
    <t>Avg of declared Avgs: 93.2</t>
  </si>
  <si>
    <t>T. Yates</t>
  </si>
  <si>
    <t>R. Shaw</t>
  </si>
  <si>
    <t>D. Nowell</t>
  </si>
  <si>
    <t>J. Heyworth</t>
  </si>
  <si>
    <t>R. Gascoyne</t>
  </si>
  <si>
    <t>D. Bromley</t>
  </si>
  <si>
    <t>R. Shepherd</t>
  </si>
  <si>
    <t>Avg of declared Avgs: 92.0</t>
  </si>
  <si>
    <t>B. Wells</t>
  </si>
  <si>
    <t>P. Howarth</t>
  </si>
  <si>
    <t>R. Clarke</t>
  </si>
  <si>
    <t>Avg of declared Avgs: 90.5</t>
  </si>
  <si>
    <t>S. Fairless</t>
  </si>
  <si>
    <t>S. Gardner</t>
  </si>
  <si>
    <t>G. Hopkins</t>
  </si>
  <si>
    <t>N. Thompson</t>
  </si>
  <si>
    <t>A. Bathers</t>
  </si>
  <si>
    <t>S. Cybaniak</t>
  </si>
  <si>
    <t>Avg of declared Avgs: 89.4</t>
  </si>
  <si>
    <t>T. Clayton</t>
  </si>
  <si>
    <t>S. Taylforth</t>
  </si>
  <si>
    <t>N. Littlewood</t>
  </si>
  <si>
    <t>G. Franks</t>
  </si>
  <si>
    <t>Avg of declared Avgs: 87.7</t>
  </si>
  <si>
    <t>S. Steele</t>
  </si>
  <si>
    <t>Avg of declared Avgs: 86.9</t>
  </si>
  <si>
    <t>L. Claydon</t>
  </si>
  <si>
    <t>S. Dodds</t>
  </si>
  <si>
    <t>Scotton &amp; Farnham</t>
  </si>
  <si>
    <t>K. Tait</t>
  </si>
  <si>
    <t>Avg of declared Avgs: 86.1</t>
  </si>
  <si>
    <t>J. Rogers</t>
  </si>
  <si>
    <t>S. Bury</t>
  </si>
  <si>
    <t>J. Stibbs</t>
  </si>
  <si>
    <t>Avg of declared Avgs: 85.5</t>
  </si>
  <si>
    <t>W. Coutts</t>
  </si>
  <si>
    <t>C. R. Bullock</t>
  </si>
  <si>
    <t>T. Morton</t>
  </si>
  <si>
    <t>B. Perry</t>
  </si>
  <si>
    <t>B. Edwards</t>
  </si>
  <si>
    <t>Avg of declared Avgs: 84.6</t>
  </si>
  <si>
    <t>E. Davies</t>
  </si>
  <si>
    <t>K. Robson</t>
  </si>
  <si>
    <t>J. Bray</t>
  </si>
  <si>
    <t>J. Voisey</t>
  </si>
  <si>
    <t>D. Nelson</t>
  </si>
  <si>
    <t>Avg of declared Avgs: 83.6</t>
  </si>
  <si>
    <t>H. Strowger</t>
  </si>
  <si>
    <t>E. Swain</t>
  </si>
  <si>
    <t>G. Garrett</t>
  </si>
  <si>
    <t>P. Bowles</t>
  </si>
  <si>
    <t>J. Shaw</t>
  </si>
  <si>
    <t>Avg of declared Avgs: 82.3</t>
  </si>
  <si>
    <t>P. Goldthorpe</t>
  </si>
  <si>
    <t>T. Thomas</t>
  </si>
  <si>
    <t>B. Thompson</t>
  </si>
  <si>
    <t>R. Wilson</t>
  </si>
  <si>
    <t>P. Mateer</t>
  </si>
  <si>
    <t>J. Coutts</t>
  </si>
  <si>
    <t>G. Andrew</t>
  </si>
  <si>
    <t>Avg of declared Avgs: 80.9</t>
  </si>
  <si>
    <t>G. Wright</t>
  </si>
  <si>
    <t>G. Crosby</t>
  </si>
  <si>
    <t>G. Smith</t>
  </si>
  <si>
    <t>B. Sowerbutt</t>
  </si>
  <si>
    <t>J. McCall</t>
  </si>
  <si>
    <t>Avg of declared Avgs: 78.1</t>
  </si>
  <si>
    <t>M. K. Boom</t>
  </si>
  <si>
    <t>S. Bullock</t>
  </si>
  <si>
    <t>P. Waters</t>
  </si>
  <si>
    <t>S. Hayman</t>
  </si>
  <si>
    <t>A. Riddell</t>
  </si>
  <si>
    <t>Avg of declared Avgs: 75.1</t>
  </si>
  <si>
    <t>S. Collins</t>
  </si>
  <si>
    <t>E. Ferguson</t>
  </si>
  <si>
    <t>M. Edmondson</t>
  </si>
  <si>
    <t>S. Farrant</t>
  </si>
  <si>
    <t>Avg of declared Avgs: 66.3</t>
  </si>
  <si>
    <t>Avg of declared Avgs: 90.9</t>
  </si>
  <si>
    <t>Avg of declared Avgs: 85.4</t>
  </si>
  <si>
    <t>Avg of declared Avgs: 81.1</t>
  </si>
  <si>
    <t>Avg of declared Avgs: 72.1</t>
  </si>
  <si>
    <t>1 Comber A</t>
  </si>
  <si>
    <t>2 Felton</t>
  </si>
  <si>
    <t>4 Sunderland A</t>
  </si>
  <si>
    <t>5 Vickers A</t>
  </si>
  <si>
    <t>6 Warrington</t>
  </si>
  <si>
    <t>Avg of declared Avgs: 555.7</t>
  </si>
  <si>
    <t>1 Altrincham</t>
  </si>
  <si>
    <t>2 Derby</t>
  </si>
  <si>
    <t>3 Penarth A</t>
  </si>
  <si>
    <t>5 Sunderland C</t>
  </si>
  <si>
    <t>6 Sutton Coldfield</t>
  </si>
  <si>
    <t>Avg of declared Avgs: 532.0</t>
  </si>
  <si>
    <t>1 Comber B</t>
  </si>
  <si>
    <t>2 Comber C</t>
  </si>
  <si>
    <t>3 Leek</t>
  </si>
  <si>
    <t>4 Penarth B</t>
  </si>
  <si>
    <t>5 Penzance B</t>
  </si>
  <si>
    <t>6 Vickers B</t>
  </si>
  <si>
    <t>P. Galway</t>
  </si>
  <si>
    <t>Avg of declared Avgs: 495.7</t>
  </si>
  <si>
    <t>J. Godsell</t>
  </si>
  <si>
    <t>C. Stirling</t>
  </si>
  <si>
    <t>M. Newman</t>
  </si>
  <si>
    <t>A. Warren</t>
  </si>
  <si>
    <t>N. Georgeson</t>
  </si>
  <si>
    <t>S. Ashdown</t>
  </si>
  <si>
    <t>J. Bradfield</t>
  </si>
  <si>
    <t>Avg of declared Avgs: 97.9</t>
  </si>
  <si>
    <t>C. Coxon</t>
  </si>
  <si>
    <t>G. Walker</t>
  </si>
  <si>
    <t>S. Nobile</t>
  </si>
  <si>
    <t>J. P. Stevens</t>
  </si>
  <si>
    <t>S. Kay</t>
  </si>
  <si>
    <t>A. Wallace</t>
  </si>
  <si>
    <t>H. Bramwell</t>
  </si>
  <si>
    <t>M. Baeron</t>
  </si>
  <si>
    <t>Avg of declared Avgs: 96.2</t>
  </si>
  <si>
    <t>A. Henson</t>
  </si>
  <si>
    <t>Wilmslow</t>
  </si>
  <si>
    <t>T. C. Chittenden</t>
  </si>
  <si>
    <t>Workington</t>
  </si>
  <si>
    <t>T. McFarland</t>
  </si>
  <si>
    <t>E. Thorn</t>
  </si>
  <si>
    <t>A. Angus</t>
  </si>
  <si>
    <t>M. Shaw</t>
  </si>
  <si>
    <t>K. Revell</t>
  </si>
  <si>
    <t>Avg of declared Avgs: 95.5</t>
  </si>
  <si>
    <t>A. Ross</t>
  </si>
  <si>
    <t>S. Robertson</t>
  </si>
  <si>
    <t>J. Whittaker</t>
  </si>
  <si>
    <t>N. L. Morewood</t>
  </si>
  <si>
    <t>J. Jackson</t>
  </si>
  <si>
    <t>N. Harcus</t>
  </si>
  <si>
    <t>I. Harrop</t>
  </si>
  <si>
    <t>W. Parry</t>
  </si>
  <si>
    <t>Avg of declared Avgs: 94.7</t>
  </si>
  <si>
    <t>K. L. Dinkel</t>
  </si>
  <si>
    <t>P. Kolazinki</t>
  </si>
  <si>
    <t>R. Derricott</t>
  </si>
  <si>
    <t>P. Dodds</t>
  </si>
  <si>
    <t>K. King</t>
  </si>
  <si>
    <t>P. Ager</t>
  </si>
  <si>
    <t>T. Bryan</t>
  </si>
  <si>
    <t>Avg of declared Avgs: 94.0</t>
  </si>
  <si>
    <t>G. Butler</t>
  </si>
  <si>
    <t>A. Parsons</t>
  </si>
  <si>
    <t>N. Sallie</t>
  </si>
  <si>
    <t>S. Nicklin</t>
  </si>
  <si>
    <t>M. Whitehead</t>
  </si>
  <si>
    <t>B. Adamson</t>
  </si>
  <si>
    <t>S. Turton</t>
  </si>
  <si>
    <t>Jaguar</t>
  </si>
  <si>
    <t>S. Yuille</t>
  </si>
  <si>
    <t>Avg of declared Avgs: 93.1</t>
  </si>
  <si>
    <t>S. Thorne</t>
  </si>
  <si>
    <t>D. McCulley</t>
  </si>
  <si>
    <t>E. Matthews</t>
  </si>
  <si>
    <t>A. Mead</t>
  </si>
  <si>
    <t>M. Johnstone</t>
  </si>
  <si>
    <t>M. Cookson</t>
  </si>
  <si>
    <t>P. Ayre</t>
  </si>
  <si>
    <t>G. Adams</t>
  </si>
  <si>
    <t>Avg of declared Avgs: 92.4</t>
  </si>
  <si>
    <t>A. Ashdown</t>
  </si>
  <si>
    <t>M. Caton</t>
  </si>
  <si>
    <t>M. Gardner</t>
  </si>
  <si>
    <t>Darlington</t>
  </si>
  <si>
    <t>P. Shone</t>
  </si>
  <si>
    <t>J. Totton</t>
  </si>
  <si>
    <t>M. Rathbone</t>
  </si>
  <si>
    <t>Avg of declared Avgs: 91.3</t>
  </si>
  <si>
    <t>T. Lloyd</t>
  </si>
  <si>
    <t>Barry Plastics</t>
  </si>
  <si>
    <t>P. Besant</t>
  </si>
  <si>
    <t>J. Hall</t>
  </si>
  <si>
    <t>J. Wilding</t>
  </si>
  <si>
    <t>T. Bindra</t>
  </si>
  <si>
    <t>A. Tottom</t>
  </si>
  <si>
    <t>A. Rathbone</t>
  </si>
  <si>
    <t>A. Edgar</t>
  </si>
  <si>
    <t>J. Hankin</t>
  </si>
  <si>
    <t>P. G. Barnett</t>
  </si>
  <si>
    <t>Avg of declared Avgs: 90.0</t>
  </si>
  <si>
    <t>S. Ewence</t>
  </si>
  <si>
    <t>S. Clarke</t>
  </si>
  <si>
    <t>A. Cirovic</t>
  </si>
  <si>
    <t>K. Karle</t>
  </si>
  <si>
    <t>A. Bramwell</t>
  </si>
  <si>
    <t>L. Payne</t>
  </si>
  <si>
    <t>D. Lee</t>
  </si>
  <si>
    <t>G. Sedgwick</t>
  </si>
  <si>
    <t>S. Gray</t>
  </si>
  <si>
    <t>Avg of declared Avgs: 89.0</t>
  </si>
  <si>
    <t>W. Houghton</t>
  </si>
  <si>
    <t>G. A. Smith</t>
  </si>
  <si>
    <t>A. Mylles</t>
  </si>
  <si>
    <t>S. King</t>
  </si>
  <si>
    <t>P. Leviston</t>
  </si>
  <si>
    <t>M. Frobisher</t>
  </si>
  <si>
    <t>J. Maher</t>
  </si>
  <si>
    <t>W. Kennedy</t>
  </si>
  <si>
    <t>K. B. McCrindle</t>
  </si>
  <si>
    <t>B. Fletcher</t>
  </si>
  <si>
    <t>Avg of declared Avgs: 87.5</t>
  </si>
  <si>
    <t>J. Barr</t>
  </si>
  <si>
    <t>A. Ryles</t>
  </si>
  <si>
    <t>J. Johnson</t>
  </si>
  <si>
    <t>W. Phin</t>
  </si>
  <si>
    <t>D. Phin</t>
  </si>
  <si>
    <t>M. Janicki</t>
  </si>
  <si>
    <t>L. Armstrong</t>
  </si>
  <si>
    <t>C. Short</t>
  </si>
  <si>
    <t>Avg of declared Avgs: 83.9</t>
  </si>
  <si>
    <t>Avg of declared Avgs: 94.9</t>
  </si>
  <si>
    <t>1 Balerno &amp; Currie A</t>
  </si>
  <si>
    <t>2 Dumfries A</t>
  </si>
  <si>
    <t>3 Dunfermline A</t>
  </si>
  <si>
    <t>4 Dunfermline B</t>
  </si>
  <si>
    <t>5 Penarth</t>
  </si>
  <si>
    <t>6 Sunderland A</t>
  </si>
  <si>
    <t>R. Bain</t>
  </si>
  <si>
    <t>J. G. Shedden</t>
  </si>
  <si>
    <t>F. Shedden</t>
  </si>
  <si>
    <t>Avg of declared Avgs: 581.5</t>
  </si>
  <si>
    <t>3 Felton</t>
  </si>
  <si>
    <t>4 Golden Valley</t>
  </si>
  <si>
    <t>5 Kendal</t>
  </si>
  <si>
    <t>Avg of declared Avgs: 568.2</t>
  </si>
  <si>
    <t>2 Dumfries B</t>
  </si>
  <si>
    <t>3 Dunfermline C</t>
  </si>
  <si>
    <t>4 Portishead</t>
  </si>
  <si>
    <t>6 Bogey557</t>
  </si>
  <si>
    <t>G. Thomas</t>
  </si>
  <si>
    <t>C. G. De Jonckheere</t>
  </si>
  <si>
    <t>Avg of declared Avgs: 557.7</t>
  </si>
  <si>
    <t>2 Dunfermline D</t>
  </si>
  <si>
    <t>3 Jaguar A</t>
  </si>
  <si>
    <t>4 Jaguar B</t>
  </si>
  <si>
    <t>5 Workington</t>
  </si>
  <si>
    <t>6 Bogey528</t>
  </si>
  <si>
    <t>Avg of declared Avgs: 538.0</t>
  </si>
  <si>
    <t>Avg of declared Avgs: 258.6</t>
  </si>
  <si>
    <t>D. Mawhinney</t>
  </si>
  <si>
    <t>C. Carson</t>
  </si>
  <si>
    <t>Avg of declared Avgs: 219.2</t>
  </si>
  <si>
    <t>Cumbria &amp; Northumbria Target Shooting Association Results</t>
  </si>
  <si>
    <t>Winter 2026-27</t>
  </si>
  <si>
    <t>Links to all Sheets and Divisions in the Results file</t>
  </si>
  <si>
    <t>10m Air Pistol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</si>
  <si>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</si>
  <si>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</si>
  <si>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</si>
  <si>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</si>
  <si>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</si>
  <si>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</si>
  <si>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</si>
  <si>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</si>
  <si>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</si>
  <si>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</si>
  <si>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á</t>
  </si>
  <si>
    <t>D11</t>
  </si>
  <si>
    <t>D12</t>
  </si>
  <si>
    <t>D13</t>
  </si>
  <si>
    <t>D14</t>
  </si>
  <si>
    <t>D15</t>
  </si>
  <si>
    <t>D16</t>
  </si>
  <si>
    <t>10m Air Pistol Jun</t>
  </si>
  <si>
    <t>10m Air Pistol Sen</t>
  </si>
  <si>
    <t>10m Air Pistol Team</t>
  </si>
  <si>
    <t>10m Air Pistol (Supp rest)</t>
  </si>
  <si>
    <t>10m Air Pistol (Supp rest) Sen</t>
  </si>
  <si>
    <t>6Yd Air Pistol</t>
  </si>
  <si>
    <t>10m Air Rifle</t>
  </si>
  <si>
    <t>10m Air Rifle Jun</t>
  </si>
  <si>
    <t>10m Air Rifle Sen</t>
  </si>
  <si>
    <t>10m Air Rifle Team</t>
  </si>
  <si>
    <t>10m Air Rifle (Supp rest)</t>
  </si>
  <si>
    <t>10m Air Rifle (Supp rest) Sen</t>
  </si>
  <si>
    <t>20Yd Pistol</t>
  </si>
  <si>
    <t>20Yd Pistol Sen</t>
  </si>
  <si>
    <t>Bench 50m</t>
  </si>
  <si>
    <t>Bench 50m Sen</t>
  </si>
  <si>
    <t>Bench 50m Team</t>
  </si>
  <si>
    <t>Bench 100yd</t>
  </si>
  <si>
    <t>Bench 100yd Sen</t>
  </si>
  <si>
    <t>Bench 100yd Team</t>
  </si>
  <si>
    <t>Bench SR (Air)</t>
  </si>
  <si>
    <t>Bench SR (Air) Jun</t>
  </si>
  <si>
    <t>Bench SR (Air) Sen</t>
  </si>
  <si>
    <t>Bench SR (Air) Team</t>
  </si>
  <si>
    <t>Bench SR (Rim)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</si>
  <si>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</si>
  <si>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</si>
  <si>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</si>
  <si>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</si>
  <si>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</si>
  <si>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</si>
  <si>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</si>
  <si>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</si>
  <si>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</si>
  <si>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</si>
  <si>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Bench SR (Rim) Jun</t>
  </si>
  <si>
    <t>Bench SR (Rim) Sen</t>
  </si>
  <si>
    <t>Bench SR (Rim) Team</t>
  </si>
  <si>
    <t>Gallery Rifle Any</t>
  </si>
  <si>
    <t>Gallery Rifle Any Sen</t>
  </si>
  <si>
    <t>Gallery Rifle Iron</t>
  </si>
  <si>
    <t>Gallery Rifle Iron Sen</t>
  </si>
  <si>
    <t>Long Barrelled Pistol</t>
  </si>
  <si>
    <t>Long Barrelled Pistol Sen</t>
  </si>
  <si>
    <t>L-Barrelled Revolver Any</t>
  </si>
  <si>
    <t>L-Barrelled Revolver Iron</t>
  </si>
  <si>
    <t>LR Rifle 100 Any</t>
  </si>
  <si>
    <t>LR Rifle 50 Iron</t>
  </si>
  <si>
    <t>Muzzle-loading Pistol</t>
  </si>
  <si>
    <t>Muzzle-loading Pistol Sen</t>
  </si>
  <si>
    <t>Muzzle-loading Revolver</t>
  </si>
  <si>
    <t>Muzzle-loading Revolver Sen</t>
  </si>
  <si>
    <t>Muzzle-loading Nitro</t>
  </si>
  <si>
    <t>Rapid Fire Air Pistol</t>
  </si>
  <si>
    <t>Rapid Fire Rifle</t>
  </si>
  <si>
    <t>Short Range Rifle</t>
  </si>
  <si>
    <t>Short Range Rifle Jun</t>
  </si>
  <si>
    <t>Short Range Rifle Sen</t>
  </si>
  <si>
    <t>Short Range Rifle Team</t>
  </si>
  <si>
    <t>Sport Rifle</t>
  </si>
  <si>
    <t>Sport Rifle Sen</t>
  </si>
  <si>
    <t>Sport Rifle Team</t>
  </si>
  <si>
    <t>SR Standard Pistol</t>
  </si>
  <si>
    <t>To return to this sheet from any result sheet, hit the blue arrow at the top left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</si>
</sst>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_);[Red]\(#,##0.0\)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z val="10"/>
      <name val="Times New Roman"/>
      <family val="1"/>
    </font>
    <font>
      <sz val="10"/>
      <name val="Verdana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0"/>
      <color theme="0"/>
      <name val="Trebuchet MS"/>
      <family val="2"/>
    </font>
    <font>
      <b/>
      <sz val="13"/>
      <color theme="0"/>
      <name val="Trebuchet MS"/>
      <family val="2"/>
    </font>
    <font>
      <sz val="13"/>
      <color theme="0"/>
      <name val="Trebuchet MS"/>
      <family val="2"/>
    </font>
    <font>
      <b/>
      <u/>
      <sz val="12"/>
      <name val="Trebuchet MS"/>
      <family val="2"/>
    </font>
    <font>
      <sz val="14"/>
      <name val="Trebuchet MS"/>
      <family val="2"/>
    </font>
    <font>
      <b/>
      <sz val="14"/>
      <name val="Trebuchet MS"/>
      <family val="2"/>
    </font>
    <font>
      <sz val="11"/>
      <color theme="1"/>
      <name val="Calibri"/>
      <family val="2"/>
      <scheme val="minor"/>
    </font>
    <font>
      <sz val="8"/>
      <name val="Trebuchet MS"/>
      <family val="2"/>
    </font>
    <font>
      <b/>
      <u/>
      <sz val="13"/>
      <name val="Trebuchet MS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9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2"/>
      <name val="Trebuchet MS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4"/>
      <color rgb="FF0000FF"/>
      <name val="Wingdings 3"/>
      <family val="1"/>
      <charset val="2"/>
    </font>
  </fonts>
  <fills count="3">
    <fill>
      <patternFill patternType="none"/>
    </fill>
    <fill>
      <patternFill patternType="gray125"/>
    </fill>
    <fill>
      <patternFill patternType="darkVertical"/>
    </fill>
  </fills>
  <borders count="4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Protection="0">
      <alignment vertical="top" wrapText="1"/>
    </xf>
    <xf numFmtId="0" fontId="2" fillId="0" borderId="0"/>
    <xf numFmtId="0" fontId="3" fillId="0" borderId="0"/>
    <xf numFmtId="0" fontId="26" fillId="0" borderId="0" applyNumberFormat="0" applyFill="0" applyBorder="0" applyAlignment="0" applyProtection="0"/>
  </cellStyleXfs>
  <cellXfs count="215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1" xfId="2" applyFont="1" applyBorder="1"/>
    <xf numFmtId="0" fontId="5" fillId="0" borderId="2" xfId="2" applyFont="1" applyBorder="1" applyAlignment="1">
      <alignment horizontal="right"/>
    </xf>
    <xf numFmtId="0" fontId="5" fillId="0" borderId="2" xfId="2" applyFont="1" applyBorder="1"/>
    <xf numFmtId="0" fontId="5" fillId="0" borderId="2" xfId="0" applyFont="1" applyBorder="1"/>
    <xf numFmtId="0" fontId="5" fillId="0" borderId="0" xfId="0" applyFont="1"/>
    <xf numFmtId="15" fontId="5" fillId="0" borderId="0" xfId="2" applyNumberFormat="1" applyFont="1" applyAlignment="1">
      <alignment horizontal="left"/>
    </xf>
    <xf numFmtId="0" fontId="5" fillId="0" borderId="3" xfId="2" applyFont="1" applyBorder="1"/>
    <xf numFmtId="0" fontId="5" fillId="0" borderId="4" xfId="2" applyFont="1" applyBorder="1"/>
    <xf numFmtId="1" fontId="5" fillId="0" borderId="4" xfId="2" applyNumberFormat="1" applyFont="1" applyBorder="1"/>
    <xf numFmtId="0" fontId="5" fillId="0" borderId="5" xfId="2" applyFont="1" applyBorder="1" applyAlignment="1">
      <alignment horizontal="right"/>
    </xf>
    <xf numFmtId="0" fontId="5" fillId="0" borderId="6" xfId="2" applyFont="1" applyBorder="1"/>
    <xf numFmtId="0" fontId="5" fillId="0" borderId="7" xfId="2" applyFont="1" applyBorder="1"/>
    <xf numFmtId="0" fontId="5" fillId="0" borderId="8" xfId="2" applyFont="1" applyBorder="1"/>
    <xf numFmtId="0" fontId="5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0" fontId="5" fillId="0" borderId="12" xfId="2" applyFont="1" applyBorder="1"/>
    <xf numFmtId="0" fontId="5" fillId="0" borderId="13" xfId="2" applyFont="1" applyBorder="1"/>
    <xf numFmtId="164" fontId="5" fillId="0" borderId="0" xfId="2" applyNumberFormat="1" applyFont="1"/>
    <xf numFmtId="0" fontId="5" fillId="0" borderId="14" xfId="0" applyFont="1" applyBorder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5" fillId="0" borderId="15" xfId="2" applyFont="1" applyBorder="1"/>
    <xf numFmtId="0" fontId="5" fillId="0" borderId="16" xfId="2" applyFont="1" applyBorder="1"/>
    <xf numFmtId="0" fontId="5" fillId="0" borderId="17" xfId="2" applyFont="1" applyBorder="1"/>
    <xf numFmtId="0" fontId="5" fillId="0" borderId="0" xfId="0" applyFont="1" applyAlignment="1">
      <alignment horizontal="left"/>
    </xf>
    <xf numFmtId="0" fontId="5" fillId="0" borderId="18" xfId="2" applyFont="1" applyBorder="1"/>
    <xf numFmtId="0" fontId="5" fillId="0" borderId="19" xfId="2" applyFont="1" applyBorder="1"/>
    <xf numFmtId="0" fontId="5" fillId="0" borderId="20" xfId="2" applyFont="1" applyBorder="1"/>
    <xf numFmtId="0" fontId="5" fillId="0" borderId="21" xfId="2" applyFont="1" applyBorder="1"/>
    <xf numFmtId="0" fontId="5" fillId="0" borderId="22" xfId="2" applyFont="1" applyBorder="1"/>
    <xf numFmtId="0" fontId="5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/>
    <xf numFmtId="0" fontId="5" fillId="0" borderId="23" xfId="1" applyFont="1" applyFill="1" applyBorder="1" applyAlignment="1">
      <alignment horizontal="center"/>
    </xf>
    <xf numFmtId="1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0" fontId="5" fillId="0" borderId="0" xfId="1" applyNumberFormat="1" applyFont="1" applyFill="1" applyAlignment="1"/>
    <xf numFmtId="0" fontId="5" fillId="0" borderId="0" xfId="1" applyFont="1" applyFill="1" applyBorder="1" applyAlignment="1">
      <alignment horizontal="center"/>
    </xf>
    <xf numFmtId="0" fontId="4" fillId="0" borderId="0" xfId="1" applyNumberFormat="1" applyFont="1" applyFill="1" applyBorder="1" applyAlignment="1"/>
    <xf numFmtId="0" fontId="5" fillId="0" borderId="0" xfId="3" applyFont="1" applyAlignment="1">
      <alignment horizontal="center"/>
    </xf>
    <xf numFmtId="0" fontId="5" fillId="0" borderId="7" xfId="0" applyFont="1" applyBorder="1"/>
    <xf numFmtId="0" fontId="5" fillId="0" borderId="24" xfId="2" applyFont="1" applyBorder="1"/>
    <xf numFmtId="0" fontId="5" fillId="0" borderId="25" xfId="2" applyFont="1" applyBorder="1" applyAlignment="1">
      <alignment horizontal="right"/>
    </xf>
    <xf numFmtId="0" fontId="5" fillId="0" borderId="26" xfId="2" applyFont="1" applyBorder="1" applyAlignment="1">
      <alignment horizontal="right"/>
    </xf>
    <xf numFmtId="0" fontId="5" fillId="0" borderId="27" xfId="2" applyFont="1" applyBorder="1" applyAlignment="1">
      <alignment horizontal="center"/>
    </xf>
    <xf numFmtId="0" fontId="5" fillId="0" borderId="28" xfId="2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8" xfId="0" applyFont="1" applyBorder="1"/>
    <xf numFmtId="0" fontId="5" fillId="0" borderId="7" xfId="0" applyFont="1" applyBorder="1" applyAlignment="1">
      <alignment horizontal="right"/>
    </xf>
    <xf numFmtId="0" fontId="5" fillId="0" borderId="25" xfId="3" applyFont="1" applyBorder="1" applyAlignment="1">
      <alignment horizontal="right"/>
    </xf>
    <xf numFmtId="0" fontId="5" fillId="0" borderId="26" xfId="3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0" fontId="4" fillId="0" borderId="23" xfId="1" applyFont="1" applyFill="1" applyBorder="1" applyAlignment="1">
      <alignment horizontal="center"/>
    </xf>
    <xf numFmtId="0" fontId="4" fillId="0" borderId="0" xfId="1" applyFont="1" applyFill="1" applyBorder="1" applyAlignment="1"/>
    <xf numFmtId="0" fontId="5" fillId="0" borderId="30" xfId="2" applyFont="1" applyBorder="1"/>
    <xf numFmtId="0" fontId="5" fillId="0" borderId="29" xfId="2" applyFont="1" applyBorder="1"/>
    <xf numFmtId="0" fontId="5" fillId="0" borderId="31" xfId="2" applyFont="1" applyBorder="1"/>
    <xf numFmtId="0" fontId="5" fillId="0" borderId="32" xfId="2" applyFont="1" applyBorder="1"/>
    <xf numFmtId="0" fontId="5" fillId="0" borderId="4" xfId="2" applyFont="1" applyBorder="1" applyAlignment="1">
      <alignment horizontal="right"/>
    </xf>
    <xf numFmtId="0" fontId="5" fillId="0" borderId="24" xfId="2" applyFont="1" applyBorder="1" applyAlignment="1">
      <alignment horizontal="right"/>
    </xf>
    <xf numFmtId="0" fontId="5" fillId="0" borderId="33" xfId="2" applyFont="1" applyBorder="1"/>
    <xf numFmtId="0" fontId="5" fillId="0" borderId="27" xfId="0" applyFont="1" applyBorder="1" applyAlignment="1">
      <alignment horizontal="left"/>
    </xf>
    <xf numFmtId="166" fontId="5" fillId="0" borderId="7" xfId="2" applyNumberFormat="1" applyFont="1" applyBorder="1"/>
    <xf numFmtId="166" fontId="5" fillId="0" borderId="0" xfId="2" applyNumberFormat="1" applyFont="1"/>
    <xf numFmtId="166" fontId="5" fillId="0" borderId="0" xfId="0" applyNumberFormat="1" applyFont="1"/>
    <xf numFmtId="166" fontId="5" fillId="0" borderId="5" xfId="2" applyNumberFormat="1" applyFont="1" applyBorder="1" applyAlignment="1">
      <alignment horizontal="right"/>
    </xf>
    <xf numFmtId="166" fontId="5" fillId="0" borderId="8" xfId="2" applyNumberFormat="1" applyFont="1" applyBorder="1"/>
    <xf numFmtId="166" fontId="5" fillId="0" borderId="10" xfId="2" applyNumberFormat="1" applyFont="1" applyBorder="1"/>
    <xf numFmtId="166" fontId="5" fillId="0" borderId="13" xfId="2" applyNumberFormat="1" applyFont="1" applyBorder="1"/>
    <xf numFmtId="0" fontId="5" fillId="0" borderId="34" xfId="2" applyFont="1" applyBorder="1"/>
    <xf numFmtId="166" fontId="5" fillId="0" borderId="28" xfId="2" applyNumberFormat="1" applyFont="1" applyBorder="1"/>
    <xf numFmtId="166" fontId="5" fillId="0" borderId="29" xfId="2" applyNumberFormat="1" applyFont="1" applyBorder="1"/>
    <xf numFmtId="166" fontId="5" fillId="0" borderId="35" xfId="2" applyNumberFormat="1" applyFont="1" applyBorder="1"/>
    <xf numFmtId="166" fontId="5" fillId="0" borderId="36" xfId="2" applyNumberFormat="1" applyFont="1" applyBorder="1"/>
    <xf numFmtId="166" fontId="5" fillId="0" borderId="12" xfId="2" applyNumberFormat="1" applyFont="1" applyBorder="1"/>
    <xf numFmtId="0" fontId="6" fillId="0" borderId="0" xfId="3" applyFont="1" applyAlignment="1">
      <alignment horizontal="center"/>
    </xf>
    <xf numFmtId="0" fontId="6" fillId="0" borderId="0" xfId="3" applyFont="1"/>
    <xf numFmtId="0" fontId="6" fillId="0" borderId="0" xfId="0" applyFont="1"/>
    <xf numFmtId="0" fontId="6" fillId="0" borderId="37" xfId="1" applyNumberFormat="1" applyFont="1" applyFill="1" applyBorder="1" applyAlignment="1"/>
    <xf numFmtId="0" fontId="6" fillId="0" borderId="0" xfId="1" applyNumberFormat="1" applyFont="1" applyFill="1" applyBorder="1" applyAlignment="1"/>
    <xf numFmtId="0" fontId="6" fillId="0" borderId="0" xfId="2" applyFont="1"/>
    <xf numFmtId="0" fontId="6" fillId="0" borderId="37" xfId="1" applyFont="1" applyFill="1" applyBorder="1" applyAlignment="1">
      <alignment horizontal="center"/>
    </xf>
    <xf numFmtId="0" fontId="6" fillId="0" borderId="38" xfId="1" applyNumberFormat="1" applyFont="1" applyFill="1" applyBorder="1" applyAlignment="1"/>
    <xf numFmtId="1" fontId="6" fillId="0" borderId="38" xfId="1" applyNumberFormat="1" applyFont="1" applyFill="1" applyBorder="1" applyAlignment="1"/>
    <xf numFmtId="0" fontId="7" fillId="0" borderId="0" xfId="0" applyFont="1"/>
    <xf numFmtId="0" fontId="6" fillId="0" borderId="0" xfId="2" applyFont="1" applyAlignment="1">
      <alignment horizontal="center"/>
    </xf>
    <xf numFmtId="0" fontId="7" fillId="0" borderId="0" xfId="2" applyFont="1"/>
    <xf numFmtId="0" fontId="6" fillId="0" borderId="0" xfId="0" applyFont="1" applyAlignment="1">
      <alignment horizontal="center"/>
    </xf>
    <xf numFmtId="15" fontId="5" fillId="0" borderId="0" xfId="2" applyNumberFormat="1" applyFont="1" applyAlignment="1">
      <alignment horizontal="right"/>
    </xf>
    <xf numFmtId="15" fontId="5" fillId="0" borderId="0" xfId="2" applyNumberFormat="1" applyFont="1" applyAlignment="1">
      <alignment horizontal="center"/>
    </xf>
    <xf numFmtId="0" fontId="8" fillId="0" borderId="39" xfId="2" applyFont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5" fillId="0" borderId="7" xfId="2" applyFont="1" applyBorder="1" applyAlignment="1">
      <alignment horizontal="left"/>
    </xf>
    <xf numFmtId="0" fontId="5" fillId="0" borderId="0" xfId="2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0" xfId="0" applyFont="1"/>
    <xf numFmtId="0" fontId="13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3" applyFont="1" applyAlignment="1">
      <alignment vertical="center"/>
    </xf>
    <xf numFmtId="0" fontId="6" fillId="0" borderId="0" xfId="2" applyFont="1" applyAlignment="1">
      <alignment horizontal="center" vertical="center"/>
    </xf>
    <xf numFmtId="0" fontId="15" fillId="0" borderId="0" xfId="2" applyFont="1"/>
    <xf numFmtId="165" fontId="5" fillId="0" borderId="2" xfId="0" applyNumberFormat="1" applyFont="1" applyBorder="1" applyAlignment="1">
      <alignment horizontal="left"/>
    </xf>
    <xf numFmtId="0" fontId="5" fillId="0" borderId="2" xfId="2" applyFont="1" applyBorder="1" applyAlignment="1">
      <alignment horizontal="left"/>
    </xf>
    <xf numFmtId="0" fontId="5" fillId="0" borderId="9" xfId="2" applyFont="1" applyBorder="1" applyAlignment="1">
      <alignment horizontal="center"/>
    </xf>
    <xf numFmtId="0" fontId="5" fillId="0" borderId="10" xfId="0" applyFont="1" applyBorder="1"/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left"/>
    </xf>
    <xf numFmtId="0" fontId="5" fillId="0" borderId="6" xfId="2" applyFont="1" applyBorder="1" applyAlignment="1">
      <alignment horizontal="center"/>
    </xf>
    <xf numFmtId="165" fontId="5" fillId="0" borderId="7" xfId="0" applyNumberFormat="1" applyFont="1" applyBorder="1" applyAlignment="1">
      <alignment horizontal="left"/>
    </xf>
    <xf numFmtId="0" fontId="8" fillId="0" borderId="33" xfId="2" applyFont="1" applyBorder="1" applyAlignment="1">
      <alignment horizontal="center"/>
    </xf>
    <xf numFmtId="0" fontId="5" fillId="0" borderId="25" xfId="2" applyFont="1" applyBorder="1"/>
    <xf numFmtId="15" fontId="5" fillId="0" borderId="2" xfId="2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18" fillId="0" borderId="2" xfId="0" applyFont="1" applyBorder="1" applyAlignment="1">
      <alignment horizontal="left"/>
    </xf>
    <xf numFmtId="0" fontId="18" fillId="0" borderId="2" xfId="0" applyFont="1" applyBorder="1"/>
    <xf numFmtId="0" fontId="18" fillId="0" borderId="9" xfId="0" applyFont="1" applyBorder="1" applyAlignment="1">
      <alignment horizontal="center"/>
    </xf>
    <xf numFmtId="0" fontId="18" fillId="0" borderId="10" xfId="0" applyFont="1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18" fillId="0" borderId="12" xfId="0" applyFont="1" applyBorder="1"/>
    <xf numFmtId="0" fontId="18" fillId="0" borderId="13" xfId="0" applyFont="1" applyBorder="1"/>
    <xf numFmtId="0" fontId="5" fillId="0" borderId="2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" fontId="8" fillId="0" borderId="4" xfId="2" applyNumberFormat="1" applyFont="1" applyBorder="1"/>
    <xf numFmtId="0" fontId="8" fillId="0" borderId="0" xfId="2" applyFont="1"/>
    <xf numFmtId="0" fontId="5" fillId="2" borderId="0" xfId="2" applyFont="1" applyFill="1"/>
    <xf numFmtId="0" fontId="5" fillId="2" borderId="0" xfId="2" applyFont="1" applyFill="1" applyAlignment="1">
      <alignment horizontal="center"/>
    </xf>
    <xf numFmtId="0" fontId="18" fillId="0" borderId="9" xfId="0" applyFont="1" applyBorder="1"/>
    <xf numFmtId="0" fontId="18" fillId="0" borderId="11" xfId="0" applyFont="1" applyBorder="1"/>
    <xf numFmtId="0" fontId="18" fillId="0" borderId="6" xfId="0" applyFont="1" applyBorder="1"/>
    <xf numFmtId="0" fontId="18" fillId="0" borderId="7" xfId="0" applyFont="1" applyBorder="1"/>
    <xf numFmtId="0" fontId="18" fillId="0" borderId="8" xfId="0" applyFont="1" applyBorder="1"/>
    <xf numFmtId="0" fontId="8" fillId="0" borderId="0" xfId="0" applyFont="1"/>
    <xf numFmtId="0" fontId="18" fillId="0" borderId="0" xfId="0" applyFont="1" applyAlignment="1">
      <alignment horizontal="center"/>
    </xf>
    <xf numFmtId="0" fontId="5" fillId="0" borderId="40" xfId="2" applyFont="1" applyBorder="1"/>
    <xf numFmtId="166" fontId="5" fillId="0" borderId="7" xfId="2" applyNumberFormat="1" applyFont="1" applyBorder="1" applyAlignment="1">
      <alignment horizontal="right"/>
    </xf>
    <xf numFmtId="166" fontId="5" fillId="0" borderId="2" xfId="2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12" xfId="2" applyNumberFormat="1" applyFont="1" applyBorder="1" applyAlignment="1">
      <alignment horizontal="right"/>
    </xf>
    <xf numFmtId="166" fontId="18" fillId="0" borderId="2" xfId="0" applyNumberFormat="1" applyFont="1" applyBorder="1" applyAlignment="1">
      <alignment horizontal="right"/>
    </xf>
    <xf numFmtId="166" fontId="18" fillId="0" borderId="12" xfId="0" applyNumberFormat="1" applyFont="1" applyBorder="1" applyAlignment="1">
      <alignment horizontal="right"/>
    </xf>
    <xf numFmtId="164" fontId="5" fillId="0" borderId="9" xfId="2" applyNumberFormat="1" applyFont="1" applyBorder="1"/>
    <xf numFmtId="164" fontId="5" fillId="0" borderId="11" xfId="2" applyNumberFormat="1" applyFont="1" applyBorder="1"/>
    <xf numFmtId="166" fontId="5" fillId="0" borderId="7" xfId="0" applyNumberFormat="1" applyFont="1" applyBorder="1"/>
    <xf numFmtId="164" fontId="5" fillId="0" borderId="0" xfId="2" applyNumberFormat="1" applyFont="1" applyAlignment="1">
      <alignment horizontal="center"/>
    </xf>
    <xf numFmtId="164" fontId="5" fillId="0" borderId="6" xfId="2" applyNumberFormat="1" applyFont="1" applyBorder="1"/>
    <xf numFmtId="164" fontId="8" fillId="0" borderId="0" xfId="2" applyNumberFormat="1" applyFont="1"/>
    <xf numFmtId="0" fontId="5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19" fillId="0" borderId="0" xfId="2" applyFont="1"/>
    <xf numFmtId="0" fontId="20" fillId="0" borderId="0" xfId="0" applyFont="1"/>
    <xf numFmtId="0" fontId="21" fillId="0" borderId="0" xfId="0" applyFont="1"/>
    <xf numFmtId="0" fontId="15" fillId="0" borderId="0" xfId="3" applyFont="1"/>
    <xf numFmtId="0" fontId="5" fillId="0" borderId="7" xfId="3" applyFont="1" applyBorder="1" applyAlignment="1">
      <alignment horizontal="left"/>
    </xf>
    <xf numFmtId="0" fontId="5" fillId="0" borderId="7" xfId="3" applyFont="1" applyBorder="1"/>
    <xf numFmtId="0" fontId="5" fillId="0" borderId="2" xfId="3" applyFont="1" applyBorder="1"/>
    <xf numFmtId="0" fontId="5" fillId="0" borderId="2" xfId="3" applyFont="1" applyBorder="1" applyAlignment="1">
      <alignment horizontal="left"/>
    </xf>
    <xf numFmtId="0" fontId="5" fillId="0" borderId="9" xfId="3" applyFont="1" applyBorder="1" applyAlignment="1">
      <alignment horizontal="center"/>
    </xf>
    <xf numFmtId="0" fontId="5" fillId="0" borderId="10" xfId="3" applyFont="1" applyBorder="1"/>
    <xf numFmtId="0" fontId="5" fillId="0" borderId="11" xfId="3" applyFont="1" applyBorder="1" applyAlignment="1">
      <alignment horizontal="center"/>
    </xf>
    <xf numFmtId="0" fontId="5" fillId="0" borderId="12" xfId="3" applyFont="1" applyBorder="1" applyAlignment="1">
      <alignment horizontal="left"/>
    </xf>
    <xf numFmtId="0" fontId="5" fillId="0" borderId="12" xfId="3" applyFont="1" applyBorder="1"/>
    <xf numFmtId="0" fontId="5" fillId="0" borderId="13" xfId="3" applyFont="1" applyBorder="1"/>
    <xf numFmtId="0" fontId="5" fillId="0" borderId="6" xfId="3" applyFont="1" applyBorder="1" applyAlignment="1">
      <alignment horizontal="center"/>
    </xf>
    <xf numFmtId="0" fontId="5" fillId="0" borderId="25" xfId="3" applyFont="1" applyBorder="1"/>
    <xf numFmtId="0" fontId="19" fillId="0" borderId="0" xfId="3" applyFont="1"/>
    <xf numFmtId="0" fontId="22" fillId="0" borderId="0" xfId="2" applyFont="1" applyAlignment="1">
      <alignment horizontal="right"/>
    </xf>
    <xf numFmtId="1" fontId="15" fillId="0" borderId="0" xfId="1" applyNumberFormat="1" applyFont="1" applyFill="1" applyBorder="1" applyAlignment="1"/>
    <xf numFmtId="0" fontId="15" fillId="0" borderId="0" xfId="1" applyFont="1" applyFill="1" applyBorder="1" applyAlignment="1"/>
    <xf numFmtId="0" fontId="5" fillId="0" borderId="2" xfId="1" applyNumberFormat="1" applyFont="1" applyFill="1" applyBorder="1" applyAlignment="1"/>
    <xf numFmtId="0" fontId="5" fillId="0" borderId="2" xfId="1" applyNumberFormat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9" xfId="1" applyNumberFormat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NumberFormat="1" applyFont="1" applyFill="1" applyBorder="1" applyAlignment="1"/>
    <xf numFmtId="0" fontId="5" fillId="0" borderId="11" xfId="1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6" xfId="1" applyNumberFormat="1" applyFont="1" applyFill="1" applyBorder="1" applyAlignment="1">
      <alignment horizontal="center"/>
    </xf>
    <xf numFmtId="0" fontId="5" fillId="0" borderId="7" xfId="1" applyNumberFormat="1" applyFont="1" applyFill="1" applyBorder="1" applyAlignment="1">
      <alignment horizontal="left"/>
    </xf>
    <xf numFmtId="0" fontId="5" fillId="0" borderId="7" xfId="1" applyNumberFormat="1" applyFont="1" applyFill="1" applyBorder="1" applyAlignment="1"/>
    <xf numFmtId="0" fontId="5" fillId="0" borderId="25" xfId="1" applyNumberFormat="1" applyFont="1" applyFill="1" applyBorder="1" applyAlignment="1"/>
    <xf numFmtId="0" fontId="5" fillId="0" borderId="25" xfId="1" applyNumberFormat="1" applyFont="1" applyFill="1" applyBorder="1" applyAlignment="1">
      <alignment horizontal="right"/>
    </xf>
    <xf numFmtId="0" fontId="5" fillId="0" borderId="26" xfId="1" applyNumberFormat="1" applyFont="1" applyFill="1" applyBorder="1" applyAlignment="1">
      <alignment horizontal="right"/>
    </xf>
    <xf numFmtId="0" fontId="5" fillId="0" borderId="11" xfId="1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2" fillId="0" borderId="0" xfId="3" applyFont="1" applyAlignment="1">
      <alignment horizontal="right"/>
    </xf>
    <xf numFmtId="0" fontId="27" fillId="0" borderId="0" xfId="4" applyFont="1"/>
    <xf numFmtId="0" fontId="28" fillId="0" borderId="0" xfId="4" applyFont="1" applyAlignment="1" applyProtection="1">
      <alignment horizontal="left"/>
      <protection locked="0"/>
    </xf>
    <xf numFmtId="1" fontId="28" fillId="0" borderId="0" xfId="4" applyNumberFormat="1" applyFont="1" applyFill="1" applyBorder="1" applyAlignment="1" applyProtection="1">
      <alignment horizontal="left"/>
      <protection locked="0"/>
    </xf>
    <xf numFmtId="0" fontId="14" fillId="0" borderId="41" xfId="0" applyFont="1" applyBorder="1"/>
    <xf numFmtId="0" fontId="14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2" applyFont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6" fillId="0" borderId="0" xfId="1" applyFont="1" applyFill="1" applyBorder="1" applyAlignment="1">
      <alignment horizontal="right"/>
    </xf>
    <xf numFmtId="0" fontId="16" fillId="0" borderId="0" xfId="3" applyFont="1" applyAlignment="1">
      <alignment horizontal="right"/>
    </xf>
  </cellXfs>
  <cellStyles count="5">
    <cellStyle name="Hyperlink" xfId="4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FF505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8B0-DB79-4C27-B4F1-2BDDAA635C93}">
  <sheetPr>
    <pageSetUpPr fitToPage="1"/>
  </sheetPr>
  <dimension ref="B1:Y37"/>
  <sheetViews>
    <sheetView showGridLines="0" showRowColHeaders="0" tabSelected="1" workbookViewId="0">
      <selection activeCell="A3" sqref="A3"/>
    </sheetView>
  </sheetViews>
  <sheetFormatPr defaultRowHeight="15" x14ac:dyDescent="0.25"/>
  <cols>
    <col min="1" max="1" width="2.7109375" customWidth="1"/>
    <col min="2" max="2" width="27.7109375" customWidth="1"/>
    <col min="3" max="12" width="5" customWidth="1"/>
    <col min="13" max="14" width="1.42578125" customWidth="1"/>
    <col min="15" max="15" width="27.7109375" customWidth="1"/>
    <col min="16" max="25" width="5" customWidth="1"/>
  </cols>
  <sheetData>
    <row r="1" spans="2:25" ht="21" x14ac:dyDescent="0.35">
      <c r="B1" s="206" t="s">
        <v>1450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</row>
    <row r="2" spans="2:25" ht="18.75" x14ac:dyDescent="0.3">
      <c r="B2" s="207" t="s">
        <v>1451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</row>
    <row r="3" spans="2:25" ht="15.75" x14ac:dyDescent="0.25">
      <c r="B3" s="208" t="s">
        <v>1452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</row>
    <row r="5" spans="2:25" x14ac:dyDescent="0.25">
      <c r="B5" s="201" t="s">
        <v>1453</v>
      </c>
      <c r="C5" s="201" t="s">
        <v>1454</v>
      </c>
      <c r="D5" s="201" t="s">
        <v>1455</v>
      </c>
      <c r="E5" s="201" t="s">
        <v>1456</v>
      </c>
      <c r="F5" s="201" t="s">
        <v>1457</v>
      </c>
      <c r="G5" s="201" t="s">
        <v>1458</v>
      </c>
      <c r="H5" s="201" t="s">
        <v>1459</v>
      </c>
      <c r="I5" s="201" t="s">
        <v>1460</v>
      </c>
      <c r="J5" s="201" t="s">
        <v>1461</v>
      </c>
      <c r="K5" s="201" t="s">
        <v>1462</v>
      </c>
      <c r="L5" s="201" t="s">
        <v>1463</v>
      </c>
      <c r="M5" s="204"/>
      <c r="N5" s="205"/>
      <c r="O5" s="201" t="s">
        <v>1506</v>
      </c>
      <c r="P5" s="201" t="s">
        <v>1454</v>
      </c>
      <c r="Q5" s="205"/>
      <c r="R5" s="205"/>
      <c r="S5" s="205"/>
      <c r="T5" s="205"/>
      <c r="U5" s="205"/>
      <c r="V5" s="205"/>
      <c r="W5" s="205"/>
      <c r="X5" s="205"/>
      <c r="Y5" s="205"/>
    </row>
    <row r="6" spans="2:25" x14ac:dyDescent="0.25">
      <c r="B6" s="205"/>
      <c r="C6" s="201" t="s">
        <v>1465</v>
      </c>
      <c r="D6" s="201" t="s">
        <v>1466</v>
      </c>
      <c r="E6" s="201" t="s">
        <v>1467</v>
      </c>
      <c r="F6" s="201" t="s">
        <v>1468</v>
      </c>
      <c r="G6" s="201" t="s">
        <v>1469</v>
      </c>
      <c r="H6" s="201" t="s">
        <v>1470</v>
      </c>
      <c r="I6" s="205"/>
      <c r="J6" s="205"/>
      <c r="K6" s="205"/>
      <c r="L6" s="205"/>
      <c r="M6" s="204"/>
      <c r="N6" s="205"/>
      <c r="O6" s="201" t="s">
        <v>1507</v>
      </c>
      <c r="P6" s="201" t="s">
        <v>1454</v>
      </c>
      <c r="Q6" s="201" t="s">
        <v>1455</v>
      </c>
      <c r="R6" s="201" t="s">
        <v>1456</v>
      </c>
      <c r="S6" s="201" t="s">
        <v>1457</v>
      </c>
      <c r="T6" s="201" t="s">
        <v>1458</v>
      </c>
      <c r="U6" s="201" t="s">
        <v>1459</v>
      </c>
      <c r="V6" s="201" t="s">
        <v>1460</v>
      </c>
      <c r="W6" s="201" t="s">
        <v>1461</v>
      </c>
      <c r="X6" s="205"/>
      <c r="Y6" s="205"/>
    </row>
    <row r="7" spans="2:25" x14ac:dyDescent="0.25">
      <c r="B7" s="201" t="s">
        <v>1471</v>
      </c>
      <c r="C7" s="201" t="s">
        <v>1454</v>
      </c>
      <c r="D7" s="205"/>
      <c r="E7" s="205"/>
      <c r="F7" s="205"/>
      <c r="G7" s="205"/>
      <c r="H7" s="205"/>
      <c r="I7" s="205"/>
      <c r="J7" s="205"/>
      <c r="K7" s="205"/>
      <c r="L7" s="205"/>
      <c r="M7" s="204"/>
      <c r="N7" s="205"/>
      <c r="O7" s="201" t="s">
        <v>1508</v>
      </c>
      <c r="P7" s="201" t="s">
        <v>1454</v>
      </c>
      <c r="Q7" s="201" t="s">
        <v>1455</v>
      </c>
      <c r="R7" s="201" t="s">
        <v>1456</v>
      </c>
      <c r="S7" s="201" t="s">
        <v>1457</v>
      </c>
      <c r="T7" s="201" t="s">
        <v>1458</v>
      </c>
      <c r="U7" s="201" t="s">
        <v>1459</v>
      </c>
      <c r="V7" s="205"/>
      <c r="W7" s="205"/>
      <c r="X7" s="205"/>
      <c r="Y7" s="205"/>
    </row>
    <row r="8" spans="2:25" x14ac:dyDescent="0.25">
      <c r="B8" s="201" t="s">
        <v>1472</v>
      </c>
      <c r="C8" s="201" t="s">
        <v>1454</v>
      </c>
      <c r="D8" s="201" t="s">
        <v>1455</v>
      </c>
      <c r="E8" s="201" t="s">
        <v>1456</v>
      </c>
      <c r="F8" s="201" t="s">
        <v>1457</v>
      </c>
      <c r="G8" s="205"/>
      <c r="H8" s="205"/>
      <c r="I8" s="205"/>
      <c r="J8" s="205"/>
      <c r="K8" s="205"/>
      <c r="L8" s="205"/>
      <c r="M8" s="204"/>
      <c r="N8" s="205"/>
      <c r="O8" s="201" t="s">
        <v>1509</v>
      </c>
      <c r="P8" s="201" t="s">
        <v>1454</v>
      </c>
      <c r="Q8" s="201" t="s">
        <v>1455</v>
      </c>
      <c r="R8" s="201" t="s">
        <v>1456</v>
      </c>
      <c r="S8" s="201" t="s">
        <v>1457</v>
      </c>
      <c r="T8" s="201" t="s">
        <v>1458</v>
      </c>
      <c r="U8" s="201" t="s">
        <v>1459</v>
      </c>
      <c r="V8" s="201" t="s">
        <v>1460</v>
      </c>
      <c r="W8" s="205"/>
      <c r="X8" s="205"/>
      <c r="Y8" s="205"/>
    </row>
    <row r="9" spans="2:25" x14ac:dyDescent="0.25">
      <c r="B9" s="201" t="s">
        <v>1473</v>
      </c>
      <c r="C9" s="201" t="s">
        <v>1454</v>
      </c>
      <c r="D9" s="201" t="s">
        <v>1455</v>
      </c>
      <c r="E9" s="201" t="s">
        <v>1456</v>
      </c>
      <c r="F9" s="201" t="s">
        <v>1457</v>
      </c>
      <c r="G9" s="205"/>
      <c r="H9" s="205"/>
      <c r="I9" s="205"/>
      <c r="J9" s="205"/>
      <c r="K9" s="205"/>
      <c r="L9" s="205"/>
      <c r="M9" s="204"/>
      <c r="N9" s="205"/>
      <c r="O9" s="201" t="s">
        <v>1510</v>
      </c>
      <c r="P9" s="201" t="s">
        <v>1454</v>
      </c>
      <c r="Q9" s="201" t="s">
        <v>1455</v>
      </c>
      <c r="R9" s="205"/>
      <c r="S9" s="205"/>
      <c r="T9" s="205"/>
      <c r="U9" s="205"/>
      <c r="V9" s="205"/>
      <c r="W9" s="205"/>
      <c r="X9" s="205"/>
      <c r="Y9" s="205"/>
    </row>
    <row r="10" spans="2:25" x14ac:dyDescent="0.25">
      <c r="B10" s="201" t="s">
        <v>1474</v>
      </c>
      <c r="C10" s="201" t="s">
        <v>1454</v>
      </c>
      <c r="D10" s="201" t="s">
        <v>1455</v>
      </c>
      <c r="E10" s="201" t="s">
        <v>1456</v>
      </c>
      <c r="F10" s="201" t="s">
        <v>1457</v>
      </c>
      <c r="G10" s="205"/>
      <c r="H10" s="205"/>
      <c r="I10" s="205"/>
      <c r="J10" s="205"/>
      <c r="K10" s="205"/>
      <c r="L10" s="205"/>
      <c r="M10" s="204"/>
      <c r="N10" s="205"/>
      <c r="O10" s="201" t="s">
        <v>1511</v>
      </c>
      <c r="P10" s="201" t="s">
        <v>1454</v>
      </c>
      <c r="Q10" s="201" t="s">
        <v>1455</v>
      </c>
      <c r="R10" s="201" t="s">
        <v>1456</v>
      </c>
      <c r="S10" s="201" t="s">
        <v>1457</v>
      </c>
      <c r="T10" s="201" t="s">
        <v>1458</v>
      </c>
      <c r="U10" s="201" t="s">
        <v>1459</v>
      </c>
      <c r="V10" s="201" t="s">
        <v>1460</v>
      </c>
      <c r="W10" s="205"/>
      <c r="X10" s="205"/>
      <c r="Y10" s="205"/>
    </row>
    <row r="11" spans="2:25" x14ac:dyDescent="0.25">
      <c r="B11" s="201" t="s">
        <v>1475</v>
      </c>
      <c r="C11" s="201" t="s">
        <v>1454</v>
      </c>
      <c r="D11" s="205"/>
      <c r="E11" s="205"/>
      <c r="F11" s="205"/>
      <c r="G11" s="205"/>
      <c r="H11" s="205"/>
      <c r="I11" s="205"/>
      <c r="J11" s="205"/>
      <c r="K11" s="205"/>
      <c r="L11" s="205"/>
      <c r="M11" s="204"/>
      <c r="N11" s="205"/>
      <c r="O11" s="201" t="s">
        <v>1512</v>
      </c>
      <c r="P11" s="201" t="s">
        <v>1454</v>
      </c>
      <c r="Q11" s="201" t="s">
        <v>1455</v>
      </c>
      <c r="R11" s="205"/>
      <c r="S11" s="205"/>
      <c r="T11" s="205"/>
      <c r="U11" s="205"/>
      <c r="V11" s="205"/>
      <c r="W11" s="205"/>
      <c r="X11" s="205"/>
      <c r="Y11" s="205"/>
    </row>
    <row r="12" spans="2:25" x14ac:dyDescent="0.25">
      <c r="B12" s="201" t="s">
        <v>1476</v>
      </c>
      <c r="C12" s="201" t="s">
        <v>1454</v>
      </c>
      <c r="D12" s="205"/>
      <c r="E12" s="205"/>
      <c r="F12" s="205"/>
      <c r="G12" s="205"/>
      <c r="H12" s="205"/>
      <c r="I12" s="205"/>
      <c r="J12" s="205"/>
      <c r="K12" s="205"/>
      <c r="L12" s="205"/>
      <c r="M12" s="204"/>
      <c r="N12" s="205"/>
      <c r="O12" s="201" t="s">
        <v>1513</v>
      </c>
      <c r="P12" s="201" t="s">
        <v>1454</v>
      </c>
      <c r="Q12" s="201" t="s">
        <v>1455</v>
      </c>
      <c r="R12" s="201" t="s">
        <v>1456</v>
      </c>
      <c r="S12" s="201" t="s">
        <v>1457</v>
      </c>
      <c r="T12" s="205"/>
      <c r="U12" s="205"/>
      <c r="V12" s="205"/>
      <c r="W12" s="205"/>
      <c r="X12" s="205"/>
      <c r="Y12" s="205"/>
    </row>
    <row r="13" spans="2:25" x14ac:dyDescent="0.25">
      <c r="B13" s="201" t="s">
        <v>1477</v>
      </c>
      <c r="C13" s="201" t="s">
        <v>1454</v>
      </c>
      <c r="D13" s="201" t="s">
        <v>1455</v>
      </c>
      <c r="E13" s="201" t="s">
        <v>1456</v>
      </c>
      <c r="F13" s="201" t="s">
        <v>1457</v>
      </c>
      <c r="G13" s="201" t="s">
        <v>1458</v>
      </c>
      <c r="H13" s="201" t="s">
        <v>1459</v>
      </c>
      <c r="I13" s="205"/>
      <c r="J13" s="205"/>
      <c r="K13" s="205"/>
      <c r="L13" s="205"/>
      <c r="M13" s="204"/>
      <c r="N13" s="205"/>
      <c r="O13" s="201" t="s">
        <v>1514</v>
      </c>
      <c r="P13" s="201" t="s">
        <v>1454</v>
      </c>
      <c r="Q13" s="205"/>
      <c r="R13" s="205"/>
      <c r="S13" s="205"/>
      <c r="T13" s="205"/>
      <c r="U13" s="205"/>
      <c r="V13" s="205"/>
      <c r="W13" s="205"/>
      <c r="X13" s="205"/>
      <c r="Y13" s="205"/>
    </row>
    <row r="14" spans="2:25" x14ac:dyDescent="0.25">
      <c r="B14" s="201" t="s">
        <v>1478</v>
      </c>
      <c r="C14" s="201" t="s">
        <v>1454</v>
      </c>
      <c r="D14" s="201" t="s">
        <v>1455</v>
      </c>
      <c r="E14" s="205"/>
      <c r="F14" s="205"/>
      <c r="G14" s="205"/>
      <c r="H14" s="205"/>
      <c r="I14" s="205"/>
      <c r="J14" s="205"/>
      <c r="K14" s="205"/>
      <c r="L14" s="205"/>
      <c r="M14" s="204"/>
      <c r="N14" s="205"/>
      <c r="O14" s="201" t="s">
        <v>1515</v>
      </c>
      <c r="P14" s="201" t="s">
        <v>1454</v>
      </c>
      <c r="Q14" s="205"/>
      <c r="R14" s="205"/>
      <c r="S14" s="205"/>
      <c r="T14" s="205"/>
      <c r="U14" s="205"/>
      <c r="V14" s="205"/>
      <c r="W14" s="205"/>
      <c r="X14" s="205"/>
      <c r="Y14" s="205"/>
    </row>
    <row r="15" spans="2:25" x14ac:dyDescent="0.25">
      <c r="B15" s="201" t="s">
        <v>1479</v>
      </c>
      <c r="C15" s="201" t="s">
        <v>1454</v>
      </c>
      <c r="D15" s="201" t="s">
        <v>1455</v>
      </c>
      <c r="E15" s="205"/>
      <c r="F15" s="205"/>
      <c r="G15" s="205"/>
      <c r="H15" s="205"/>
      <c r="I15" s="205"/>
      <c r="J15" s="205"/>
      <c r="K15" s="205"/>
      <c r="L15" s="205"/>
      <c r="M15" s="204"/>
      <c r="N15" s="205"/>
      <c r="O15" s="201" t="s">
        <v>1516</v>
      </c>
      <c r="P15" s="201" t="s">
        <v>1454</v>
      </c>
      <c r="Q15" s="201" t="s">
        <v>1455</v>
      </c>
      <c r="R15" s="205"/>
      <c r="S15" s="205"/>
      <c r="T15" s="205"/>
      <c r="U15" s="205"/>
      <c r="V15" s="205"/>
      <c r="W15" s="205"/>
      <c r="X15" s="205"/>
      <c r="Y15" s="205"/>
    </row>
    <row r="16" spans="2:25" x14ac:dyDescent="0.25">
      <c r="B16" s="201" t="s">
        <v>1480</v>
      </c>
      <c r="C16" s="201" t="s">
        <v>1454</v>
      </c>
      <c r="D16" s="205"/>
      <c r="E16" s="205"/>
      <c r="F16" s="205"/>
      <c r="G16" s="205"/>
      <c r="H16" s="205"/>
      <c r="I16" s="205"/>
      <c r="J16" s="205"/>
      <c r="K16" s="205"/>
      <c r="L16" s="205"/>
      <c r="M16" s="204"/>
      <c r="N16" s="205"/>
      <c r="O16" s="201" t="s">
        <v>1517</v>
      </c>
      <c r="P16" s="201" t="s">
        <v>1454</v>
      </c>
      <c r="Q16" s="205"/>
      <c r="R16" s="205"/>
      <c r="S16" s="205"/>
      <c r="T16" s="205"/>
      <c r="U16" s="205"/>
      <c r="V16" s="205"/>
      <c r="W16" s="205"/>
      <c r="X16" s="205"/>
      <c r="Y16" s="205"/>
    </row>
    <row r="17" spans="2:25" x14ac:dyDescent="0.25">
      <c r="B17" s="201" t="s">
        <v>1481</v>
      </c>
      <c r="C17" s="201" t="s">
        <v>1454</v>
      </c>
      <c r="D17" s="201" t="s">
        <v>1455</v>
      </c>
      <c r="E17" s="205"/>
      <c r="F17" s="205"/>
      <c r="G17" s="205"/>
      <c r="H17" s="205"/>
      <c r="I17" s="205"/>
      <c r="J17" s="205"/>
      <c r="K17" s="205"/>
      <c r="L17" s="205"/>
      <c r="M17" s="204"/>
      <c r="N17" s="205"/>
      <c r="O17" s="201" t="s">
        <v>1518</v>
      </c>
      <c r="P17" s="201" t="s">
        <v>1454</v>
      </c>
      <c r="Q17" s="201" t="s">
        <v>1455</v>
      </c>
      <c r="R17" s="205"/>
      <c r="S17" s="205"/>
      <c r="T17" s="205"/>
      <c r="U17" s="205"/>
      <c r="V17" s="205"/>
      <c r="W17" s="205"/>
      <c r="X17" s="205"/>
      <c r="Y17" s="205"/>
    </row>
    <row r="18" spans="2:25" x14ac:dyDescent="0.25">
      <c r="B18" s="201" t="s">
        <v>1482</v>
      </c>
      <c r="C18" s="201" t="s">
        <v>1454</v>
      </c>
      <c r="D18" s="205"/>
      <c r="E18" s="205"/>
      <c r="F18" s="205"/>
      <c r="G18" s="205"/>
      <c r="H18" s="205"/>
      <c r="I18" s="205"/>
      <c r="J18" s="205"/>
      <c r="K18" s="205"/>
      <c r="L18" s="205"/>
      <c r="M18" s="204"/>
      <c r="N18" s="205"/>
      <c r="O18" s="201" t="s">
        <v>1519</v>
      </c>
      <c r="P18" s="201" t="s">
        <v>1454</v>
      </c>
      <c r="Q18" s="201" t="s">
        <v>1455</v>
      </c>
      <c r="R18" s="205"/>
      <c r="S18" s="205"/>
      <c r="T18" s="205"/>
      <c r="U18" s="205"/>
      <c r="V18" s="205"/>
      <c r="W18" s="205"/>
      <c r="X18" s="205"/>
      <c r="Y18" s="205"/>
    </row>
    <row r="19" spans="2:25" x14ac:dyDescent="0.25">
      <c r="B19" s="201" t="s">
        <v>1483</v>
      </c>
      <c r="C19" s="201" t="s">
        <v>1454</v>
      </c>
      <c r="D19" s="201" t="s">
        <v>1455</v>
      </c>
      <c r="E19" s="201" t="s">
        <v>1456</v>
      </c>
      <c r="F19" s="201" t="s">
        <v>1457</v>
      </c>
      <c r="G19" s="205"/>
      <c r="H19" s="205"/>
      <c r="I19" s="205"/>
      <c r="J19" s="205"/>
      <c r="K19" s="205"/>
      <c r="L19" s="205"/>
      <c r="M19" s="204"/>
      <c r="N19" s="205"/>
      <c r="O19" s="201" t="s">
        <v>1520</v>
      </c>
      <c r="P19" s="201" t="s">
        <v>1454</v>
      </c>
      <c r="Q19" s="205"/>
      <c r="R19" s="205"/>
      <c r="S19" s="205"/>
      <c r="T19" s="205"/>
      <c r="U19" s="205"/>
      <c r="V19" s="205"/>
      <c r="W19" s="205"/>
      <c r="X19" s="205"/>
      <c r="Y19" s="205"/>
    </row>
    <row r="20" spans="2:25" x14ac:dyDescent="0.25">
      <c r="B20" s="201" t="s">
        <v>1484</v>
      </c>
      <c r="C20" s="201" t="s">
        <v>1454</v>
      </c>
      <c r="D20" s="205"/>
      <c r="E20" s="205"/>
      <c r="F20" s="205"/>
      <c r="G20" s="205"/>
      <c r="H20" s="205"/>
      <c r="I20" s="205"/>
      <c r="J20" s="205"/>
      <c r="K20" s="205"/>
      <c r="L20" s="205"/>
      <c r="M20" s="204"/>
      <c r="N20" s="205"/>
      <c r="O20" s="201" t="s">
        <v>1521</v>
      </c>
      <c r="P20" s="201" t="s">
        <v>1454</v>
      </c>
      <c r="Q20" s="205"/>
      <c r="R20" s="205"/>
      <c r="S20" s="205"/>
      <c r="T20" s="205"/>
      <c r="U20" s="205"/>
      <c r="V20" s="205"/>
      <c r="W20" s="205"/>
      <c r="X20" s="205"/>
      <c r="Y20" s="205"/>
    </row>
    <row r="21" spans="2:25" x14ac:dyDescent="0.25">
      <c r="B21" s="201" t="s">
        <v>1485</v>
      </c>
      <c r="C21" s="201" t="s">
        <v>1454</v>
      </c>
      <c r="D21" s="201" t="s">
        <v>1455</v>
      </c>
      <c r="E21" s="201" t="s">
        <v>1456</v>
      </c>
      <c r="F21" s="201" t="s">
        <v>1457</v>
      </c>
      <c r="G21" s="201" t="s">
        <v>1458</v>
      </c>
      <c r="H21" s="201" t="s">
        <v>1459</v>
      </c>
      <c r="I21" s="201" t="s">
        <v>1460</v>
      </c>
      <c r="J21" s="201" t="s">
        <v>1461</v>
      </c>
      <c r="K21" s="205"/>
      <c r="L21" s="205"/>
      <c r="M21" s="204"/>
      <c r="N21" s="205"/>
      <c r="O21" s="201" t="s">
        <v>1522</v>
      </c>
      <c r="P21" s="201" t="s">
        <v>1454</v>
      </c>
      <c r="Q21" s="205"/>
      <c r="R21" s="205"/>
      <c r="S21" s="205"/>
      <c r="T21" s="205"/>
      <c r="U21" s="205"/>
      <c r="V21" s="205"/>
      <c r="W21" s="205"/>
      <c r="X21" s="205"/>
      <c r="Y21" s="205"/>
    </row>
    <row r="22" spans="2:25" x14ac:dyDescent="0.25">
      <c r="B22" s="201" t="s">
        <v>1486</v>
      </c>
      <c r="C22" s="201" t="s">
        <v>1454</v>
      </c>
      <c r="D22" s="201" t="s">
        <v>1455</v>
      </c>
      <c r="E22" s="205"/>
      <c r="F22" s="205"/>
      <c r="G22" s="205"/>
      <c r="H22" s="205"/>
      <c r="I22" s="205"/>
      <c r="J22" s="205"/>
      <c r="K22" s="205"/>
      <c r="L22" s="205"/>
      <c r="M22" s="204"/>
      <c r="N22" s="205"/>
      <c r="O22" s="201" t="s">
        <v>1523</v>
      </c>
      <c r="P22" s="201" t="s">
        <v>1454</v>
      </c>
      <c r="Q22" s="205"/>
      <c r="R22" s="205"/>
      <c r="S22" s="205"/>
      <c r="T22" s="205"/>
      <c r="U22" s="205"/>
      <c r="V22" s="205"/>
      <c r="W22" s="205"/>
      <c r="X22" s="205"/>
      <c r="Y22" s="205"/>
    </row>
    <row r="23" spans="2:25" x14ac:dyDescent="0.25">
      <c r="B23" s="201" t="s">
        <v>1487</v>
      </c>
      <c r="C23" s="201" t="s">
        <v>1454</v>
      </c>
      <c r="D23" s="201" t="s">
        <v>1455</v>
      </c>
      <c r="E23" s="205"/>
      <c r="F23" s="205"/>
      <c r="G23" s="205"/>
      <c r="H23" s="205"/>
      <c r="I23" s="205"/>
      <c r="J23" s="205"/>
      <c r="K23" s="205"/>
      <c r="L23" s="205"/>
      <c r="M23" s="204"/>
      <c r="N23" s="205"/>
      <c r="O23" s="201" t="s">
        <v>1524</v>
      </c>
      <c r="P23" s="201" t="s">
        <v>1454</v>
      </c>
      <c r="Q23" s="205"/>
      <c r="R23" s="205"/>
      <c r="S23" s="205"/>
      <c r="T23" s="205"/>
      <c r="U23" s="205"/>
      <c r="V23" s="205"/>
      <c r="W23" s="205"/>
      <c r="X23" s="205"/>
      <c r="Y23" s="205"/>
    </row>
    <row r="24" spans="2:25" x14ac:dyDescent="0.25">
      <c r="B24" s="201" t="s">
        <v>1488</v>
      </c>
      <c r="C24" s="201" t="s">
        <v>1454</v>
      </c>
      <c r="D24" s="201" t="s">
        <v>1455</v>
      </c>
      <c r="E24" s="201" t="s">
        <v>1456</v>
      </c>
      <c r="F24" s="201" t="s">
        <v>1457</v>
      </c>
      <c r="G24" s="201" t="s">
        <v>1458</v>
      </c>
      <c r="H24" s="201" t="s">
        <v>1459</v>
      </c>
      <c r="I24" s="201" t="s">
        <v>1460</v>
      </c>
      <c r="J24" s="205"/>
      <c r="K24" s="205"/>
      <c r="L24" s="205"/>
      <c r="M24" s="204"/>
      <c r="N24" s="205"/>
      <c r="O24" s="201" t="s">
        <v>1525</v>
      </c>
      <c r="P24" s="201" t="s">
        <v>1454</v>
      </c>
      <c r="Q24" s="201" t="s">
        <v>1455</v>
      </c>
      <c r="R24" s="201" t="s">
        <v>1456</v>
      </c>
      <c r="S24" s="205"/>
      <c r="T24" s="205"/>
      <c r="U24" s="205"/>
      <c r="V24" s="205"/>
      <c r="W24" s="205"/>
      <c r="X24" s="205"/>
      <c r="Y24" s="205"/>
    </row>
    <row r="25" spans="2:25" x14ac:dyDescent="0.25">
      <c r="B25" s="201" t="s">
        <v>1489</v>
      </c>
      <c r="C25" s="201" t="s">
        <v>1454</v>
      </c>
      <c r="D25" s="201" t="s">
        <v>1455</v>
      </c>
      <c r="E25" s="201" t="s">
        <v>1456</v>
      </c>
      <c r="F25" s="205"/>
      <c r="G25" s="205"/>
      <c r="H25" s="205"/>
      <c r="I25" s="205"/>
      <c r="J25" s="205"/>
      <c r="K25" s="205"/>
      <c r="L25" s="205"/>
      <c r="M25" s="204"/>
      <c r="N25" s="205"/>
      <c r="O25" s="201" t="s">
        <v>1526</v>
      </c>
      <c r="P25" s="201" t="s">
        <v>1454</v>
      </c>
      <c r="Q25" s="201" t="s">
        <v>1455</v>
      </c>
      <c r="R25" s="201" t="s">
        <v>1456</v>
      </c>
      <c r="S25" s="201" t="s">
        <v>1457</v>
      </c>
      <c r="T25" s="201" t="s">
        <v>1458</v>
      </c>
      <c r="U25" s="201" t="s">
        <v>1459</v>
      </c>
      <c r="V25" s="201" t="s">
        <v>1460</v>
      </c>
      <c r="W25" s="201" t="s">
        <v>1461</v>
      </c>
      <c r="X25" s="201" t="s">
        <v>1462</v>
      </c>
      <c r="Y25" s="201" t="s">
        <v>1463</v>
      </c>
    </row>
    <row r="26" spans="2:25" x14ac:dyDescent="0.25">
      <c r="B26" s="201" t="s">
        <v>1490</v>
      </c>
      <c r="C26" s="201" t="s">
        <v>1454</v>
      </c>
      <c r="D26" s="201" t="s">
        <v>1455</v>
      </c>
      <c r="E26" s="205"/>
      <c r="F26" s="205"/>
      <c r="G26" s="205"/>
      <c r="H26" s="205"/>
      <c r="I26" s="205"/>
      <c r="J26" s="205"/>
      <c r="K26" s="205"/>
      <c r="L26" s="205"/>
      <c r="M26" s="204"/>
      <c r="N26" s="205"/>
      <c r="O26" s="205"/>
      <c r="P26" s="201" t="s">
        <v>1465</v>
      </c>
      <c r="Q26" s="201" t="s">
        <v>1466</v>
      </c>
      <c r="R26" s="205"/>
      <c r="S26" s="205"/>
      <c r="T26" s="205"/>
      <c r="U26" s="205"/>
      <c r="V26" s="205"/>
      <c r="W26" s="205"/>
      <c r="X26" s="205"/>
      <c r="Y26" s="205"/>
    </row>
    <row r="27" spans="2:25" x14ac:dyDescent="0.25">
      <c r="B27" s="201" t="s">
        <v>1491</v>
      </c>
      <c r="C27" s="201" t="s">
        <v>1454</v>
      </c>
      <c r="D27" s="201" t="s">
        <v>1455</v>
      </c>
      <c r="E27" s="201" t="s">
        <v>1456</v>
      </c>
      <c r="F27" s="201" t="s">
        <v>1457</v>
      </c>
      <c r="G27" s="201" t="s">
        <v>1458</v>
      </c>
      <c r="H27" s="201" t="s">
        <v>1459</v>
      </c>
      <c r="I27" s="201" t="s">
        <v>1460</v>
      </c>
      <c r="J27" s="201" t="s">
        <v>1461</v>
      </c>
      <c r="K27" s="201" t="s">
        <v>1462</v>
      </c>
      <c r="L27" s="201" t="s">
        <v>1463</v>
      </c>
      <c r="M27" s="204"/>
      <c r="N27" s="205"/>
      <c r="O27" s="201" t="s">
        <v>1527</v>
      </c>
      <c r="P27" s="201" t="s">
        <v>1454</v>
      </c>
      <c r="Q27" s="205"/>
      <c r="R27" s="205"/>
      <c r="S27" s="205"/>
      <c r="T27" s="205"/>
      <c r="U27" s="205"/>
      <c r="V27" s="205"/>
      <c r="W27" s="205"/>
      <c r="X27" s="205"/>
      <c r="Y27" s="205"/>
    </row>
    <row r="28" spans="2:25" x14ac:dyDescent="0.25">
      <c r="B28" s="205"/>
      <c r="C28" s="201" t="s">
        <v>1465</v>
      </c>
      <c r="D28" s="201" t="s">
        <v>1466</v>
      </c>
      <c r="E28" s="201" t="s">
        <v>1467</v>
      </c>
      <c r="F28" s="201" t="s">
        <v>1468</v>
      </c>
      <c r="G28" s="205"/>
      <c r="H28" s="205"/>
      <c r="I28" s="205"/>
      <c r="J28" s="205"/>
      <c r="K28" s="205"/>
      <c r="L28" s="205"/>
      <c r="M28" s="204"/>
      <c r="N28" s="205"/>
      <c r="O28" s="201" t="s">
        <v>1528</v>
      </c>
      <c r="P28" s="201" t="s">
        <v>1454</v>
      </c>
      <c r="Q28" s="201" t="s">
        <v>1455</v>
      </c>
      <c r="R28" s="205"/>
      <c r="S28" s="205"/>
      <c r="T28" s="205"/>
      <c r="U28" s="205"/>
      <c r="V28" s="205"/>
      <c r="W28" s="205"/>
      <c r="X28" s="205"/>
      <c r="Y28" s="205"/>
    </row>
    <row r="29" spans="2:25" x14ac:dyDescent="0.25">
      <c r="B29" s="201" t="s">
        <v>1492</v>
      </c>
      <c r="C29" s="201" t="s">
        <v>1454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4"/>
      <c r="N29" s="205"/>
      <c r="O29" s="201" t="s">
        <v>1529</v>
      </c>
      <c r="P29" s="201" t="s">
        <v>1454</v>
      </c>
      <c r="Q29" s="201" t="s">
        <v>1455</v>
      </c>
      <c r="R29" s="201" t="s">
        <v>1456</v>
      </c>
      <c r="S29" s="201" t="s">
        <v>1457</v>
      </c>
      <c r="T29" s="205"/>
      <c r="U29" s="205"/>
      <c r="V29" s="205"/>
      <c r="W29" s="205"/>
      <c r="X29" s="205"/>
      <c r="Y29" s="205"/>
    </row>
    <row r="30" spans="2:25" x14ac:dyDescent="0.25">
      <c r="B30" s="201" t="s">
        <v>1493</v>
      </c>
      <c r="C30" s="201" t="s">
        <v>1454</v>
      </c>
      <c r="D30" s="201" t="s">
        <v>1455</v>
      </c>
      <c r="E30" s="201" t="s">
        <v>1456</v>
      </c>
      <c r="F30" s="201" t="s">
        <v>1457</v>
      </c>
      <c r="G30" s="201" t="s">
        <v>1458</v>
      </c>
      <c r="H30" s="205"/>
      <c r="I30" s="205"/>
      <c r="J30" s="205"/>
      <c r="K30" s="205"/>
      <c r="L30" s="205"/>
      <c r="M30" s="204"/>
      <c r="N30" s="205"/>
      <c r="O30" s="201" t="s">
        <v>1530</v>
      </c>
      <c r="P30" s="201" t="s">
        <v>1454</v>
      </c>
      <c r="Q30" s="201" t="s">
        <v>1455</v>
      </c>
      <c r="R30" s="201" t="s">
        <v>1456</v>
      </c>
      <c r="S30" s="201" t="s">
        <v>1457</v>
      </c>
      <c r="T30" s="201" t="s">
        <v>1458</v>
      </c>
      <c r="U30" s="201" t="s">
        <v>1459</v>
      </c>
      <c r="V30" s="201" t="s">
        <v>1460</v>
      </c>
      <c r="W30" s="201" t="s">
        <v>1461</v>
      </c>
      <c r="X30" s="201" t="s">
        <v>1462</v>
      </c>
      <c r="Y30" s="201" t="s">
        <v>1463</v>
      </c>
    </row>
    <row r="31" spans="2:25" x14ac:dyDescent="0.25">
      <c r="B31" s="201" t="s">
        <v>1494</v>
      </c>
      <c r="C31" s="201" t="s">
        <v>1454</v>
      </c>
      <c r="D31" s="201" t="s">
        <v>1455</v>
      </c>
      <c r="E31" s="201" t="s">
        <v>1456</v>
      </c>
      <c r="F31" s="205"/>
      <c r="G31" s="205"/>
      <c r="H31" s="205"/>
      <c r="I31" s="205"/>
      <c r="J31" s="205"/>
      <c r="K31" s="205"/>
      <c r="L31" s="205"/>
      <c r="M31" s="204"/>
      <c r="N31" s="205"/>
      <c r="O31" s="205"/>
      <c r="P31" s="201" t="s">
        <v>1465</v>
      </c>
      <c r="Q31" s="201" t="s">
        <v>1466</v>
      </c>
      <c r="R31" s="201" t="s">
        <v>1467</v>
      </c>
      <c r="S31" s="201" t="s">
        <v>1468</v>
      </c>
      <c r="T31" s="201" t="s">
        <v>1469</v>
      </c>
      <c r="U31" s="201" t="s">
        <v>1470</v>
      </c>
      <c r="V31" s="205"/>
      <c r="W31" s="205"/>
      <c r="X31" s="205"/>
      <c r="Y31" s="205"/>
    </row>
    <row r="32" spans="2:25" x14ac:dyDescent="0.25">
      <c r="B32" s="201" t="s">
        <v>1495</v>
      </c>
      <c r="C32" s="201" t="s">
        <v>1454</v>
      </c>
      <c r="D32" s="201" t="s">
        <v>1455</v>
      </c>
      <c r="E32" s="201" t="s">
        <v>1456</v>
      </c>
      <c r="F32" s="201" t="s">
        <v>1457</v>
      </c>
      <c r="G32" s="201" t="s">
        <v>1458</v>
      </c>
      <c r="H32" s="201" t="s">
        <v>1459</v>
      </c>
      <c r="I32" s="201" t="s">
        <v>1460</v>
      </c>
      <c r="J32" s="201" t="s">
        <v>1461</v>
      </c>
      <c r="K32" s="201" t="s">
        <v>1462</v>
      </c>
      <c r="L32" s="201" t="s">
        <v>1463</v>
      </c>
      <c r="M32" s="204"/>
      <c r="N32" s="205"/>
      <c r="O32" s="201" t="s">
        <v>1531</v>
      </c>
      <c r="P32" s="201" t="s">
        <v>1454</v>
      </c>
      <c r="Q32" s="201" t="s">
        <v>1455</v>
      </c>
      <c r="R32" s="201" t="s">
        <v>1456</v>
      </c>
      <c r="S32" s="201" t="s">
        <v>1457</v>
      </c>
      <c r="T32" s="205"/>
      <c r="U32" s="205"/>
      <c r="V32" s="205"/>
      <c r="W32" s="205"/>
      <c r="X32" s="205"/>
      <c r="Y32" s="205"/>
    </row>
    <row r="33" spans="2:25" x14ac:dyDescent="0.25">
      <c r="B33" s="205"/>
      <c r="C33" s="201" t="s">
        <v>1465</v>
      </c>
      <c r="D33" s="201" t="s">
        <v>1466</v>
      </c>
      <c r="E33" s="201" t="s">
        <v>1467</v>
      </c>
      <c r="F33" s="201" t="s">
        <v>1468</v>
      </c>
      <c r="G33" s="201" t="s">
        <v>1469</v>
      </c>
      <c r="H33" s="201" t="s">
        <v>1470</v>
      </c>
      <c r="I33" s="201" t="s">
        <v>1496</v>
      </c>
      <c r="J33" s="201" t="s">
        <v>1497</v>
      </c>
      <c r="K33" s="201" t="s">
        <v>1498</v>
      </c>
      <c r="L33" s="201" t="s">
        <v>1499</v>
      </c>
      <c r="M33" s="204"/>
      <c r="N33" s="205"/>
      <c r="O33" s="201" t="s">
        <v>1532</v>
      </c>
      <c r="P33" s="201" t="s">
        <v>1454</v>
      </c>
      <c r="Q33" s="201" t="s">
        <v>1455</v>
      </c>
      <c r="R33" s="201" t="s">
        <v>1456</v>
      </c>
      <c r="S33" s="205"/>
      <c r="T33" s="205"/>
      <c r="U33" s="205"/>
      <c r="V33" s="205"/>
      <c r="W33" s="205"/>
      <c r="X33" s="205"/>
      <c r="Y33" s="205"/>
    </row>
    <row r="34" spans="2:25" x14ac:dyDescent="0.25">
      <c r="B34" s="205"/>
      <c r="C34" s="201" t="s">
        <v>1500</v>
      </c>
      <c r="D34" s="201" t="s">
        <v>1501</v>
      </c>
      <c r="E34" s="201" t="s">
        <v>1502</v>
      </c>
      <c r="F34" s="201" t="s">
        <v>1503</v>
      </c>
      <c r="G34" s="201" t="s">
        <v>1504</v>
      </c>
      <c r="H34" s="201" t="s">
        <v>1505</v>
      </c>
      <c r="I34" s="205"/>
      <c r="J34" s="205"/>
      <c r="K34" s="205"/>
      <c r="L34" s="205"/>
      <c r="M34" s="204"/>
      <c r="N34" s="205"/>
      <c r="O34" s="201" t="s">
        <v>1533</v>
      </c>
      <c r="P34" s="201" t="s">
        <v>1454</v>
      </c>
      <c r="Q34" s="201" t="s">
        <v>1455</v>
      </c>
      <c r="R34" s="205"/>
      <c r="S34" s="205"/>
      <c r="T34" s="205"/>
      <c r="U34" s="205"/>
      <c r="V34" s="205"/>
      <c r="W34" s="205"/>
      <c r="X34" s="205"/>
      <c r="Y34" s="205"/>
    </row>
    <row r="35" spans="2:25" x14ac:dyDescent="0.25"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</row>
    <row r="36" spans="2:25" x14ac:dyDescent="0.25">
      <c r="B36" s="205" t="s">
        <v>1534</v>
      </c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</row>
    <row r="37" spans="2:25" x14ac:dyDescent="0.25"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5"/>
    </row>
  </sheetData>
  <mergeCells count="4">
    <mergeCell ref="B1:Y1"/>
    <mergeCell ref="B2:Y2"/>
    <mergeCell ref="B3:Y3"/>
    <mergeCell ref="B37:X37"/>
  </mergeCells>
  <hyperlinks>
    <hyperlink ref="B5" location="'10m Air Pistol 1'!A2" tooltip="10m Air Pistol" display="10m Air Pistol" xr:uid="{A664B33D-2D3B-449F-B31E-5BFD60C46E3B}"/>
    <hyperlink ref="C5" location="'10m Air Pistol 1'!$B$3" tooltip="10m Air Pistol Division 1" display="D1" xr:uid="{1EECF0B5-5401-48B3-BB0E-5E42D4CCA98E}"/>
    <hyperlink ref="D5" location="'10m Air Pistol 1'!$J$3" tooltip="10m Air Pistol Division 2" display="D2" xr:uid="{530D972B-D858-4D4F-9F48-8A587DF0A5DC}"/>
    <hyperlink ref="E5" location="'10m Air Pistol 1'!$B$16" tooltip="10m Air Pistol Division 3" display="D3" xr:uid="{377B5949-C8CD-4181-9BB0-458EF3719F6F}"/>
    <hyperlink ref="F5" location="'10m Air Pistol 1'!$J$16" tooltip="10m Air Pistol Division 4" display="D4" xr:uid="{23751038-AF6B-4C6D-8F65-ADA1555A60E0}"/>
    <hyperlink ref="G5" location="'10m Air Pistol 1'!$B$29" tooltip="10m Air Pistol Division 5" display="D5" xr:uid="{24830142-E9C4-4C97-B58E-A09EAB0E5020}"/>
    <hyperlink ref="H5" location="'10m Air Pistol 1'!$J$29" tooltip="10m Air Pistol Division 6" display="D6" xr:uid="{37EBBCE2-D8C0-46CD-84B4-9259F6A9CA36}"/>
    <hyperlink ref="I5" location="'10m Air Pistol 1'!$B$42" tooltip="10m Air Pistol Division 7" display="D7" xr:uid="{B4E10A5F-3ACD-4097-9252-F4D1F6D60A3C}"/>
    <hyperlink ref="J5" location="'10m Air Pistol 1'!$J$42" tooltip="10m Air Pistol Division 8" display="D8" xr:uid="{5FB244D5-EAB3-4B1E-82E1-A032F3A2D552}"/>
    <hyperlink ref="K5" location="'10m Air Pistol 1'!$B$55" tooltip="10m Air Pistol Division 9" display="D9" xr:uid="{F590E22F-2413-471E-A87F-CAAF5E03EC49}"/>
    <hyperlink ref="L5" location="'10m Air Pistol 1'!$J$55" tooltip="10m Air Pistol Division 10" display="D10" xr:uid="{7EF9FDD0-9F0E-4C73-B191-BEC727D9E41C}"/>
    <hyperlink ref="C6" location="'10m Air Pistol 2'!$B$3" tooltip="10m Air Pistol Division 11" display="D11" xr:uid="{4EC9AE8B-C0B4-404D-825A-808B43B12D81}"/>
    <hyperlink ref="D6" location="'10m Air Pistol 2'!$J$3" tooltip="10m Air Pistol Division 12" display="D12" xr:uid="{9DD05E8A-E53B-477E-9667-746351D49212}"/>
    <hyperlink ref="E6" location="'10m Air Pistol 2'!$B$16" tooltip="10m Air Pistol Division 13" display="D13" xr:uid="{88409999-98E4-4424-AEB4-E195EBD25C7A}"/>
    <hyperlink ref="F6" location="'10m Air Pistol 2'!$J$16" tooltip="10m Air Pistol Division 14" display="D14" xr:uid="{B6CB245B-9AAD-4E53-BAAF-63B72B43F84C}"/>
    <hyperlink ref="G6" location="'10m Air Pistol 2'!$B$28" tooltip="10m Air Pistol Division 15" display="D15" xr:uid="{FBC26C86-37F7-41DA-B84B-E2DA55C4C2BD}"/>
    <hyperlink ref="H6" location="'10m Air Pistol 2'!$J$28" tooltip="10m Air Pistol Division 16" display="D16" xr:uid="{9FD9116E-45E1-4A62-A739-A94F9EE8DB04}"/>
    <hyperlink ref="B7" location="'10m Air Pistol Jun'!A2" tooltip="10m Air Pistol Jun" display="10m Air Pistol Jun" xr:uid="{7C0FF0BC-C673-435D-9C84-73B9106BB442}"/>
    <hyperlink ref="C7" location="'10m Air Pistol Jun'!$B$3" tooltip="10m Air Pistol Jun Division 1" display="D1" xr:uid="{8FE7F367-103B-47D6-BF31-D912EFC4D23A}"/>
    <hyperlink ref="B8" location="'10m Air Pistol Sen'!A2" tooltip="10m Air Pistol Sen" display="10m Air Pistol Sen" xr:uid="{8FAB7482-376C-4C7B-B994-B59DC556AC10}"/>
    <hyperlink ref="C8" location="'10m Air Pistol Sen'!$B$3" tooltip="10m Air Pistol Sen Division 1" display="D1" xr:uid="{90E03D4A-337B-4558-A6D6-322666C5D79D}"/>
    <hyperlink ref="D8" location="'10m Air Pistol Sen'!$B$16" tooltip="10m Air Pistol Sen Division 2" display="D2" xr:uid="{D0501CE8-E5DC-4CFE-8A72-210FE53775D1}"/>
    <hyperlink ref="E8" location="'10m Air Pistol Sen'!$B$29" tooltip="10m Air Pistol Sen Division 3" display="D3" xr:uid="{08DDBA1A-26D1-4000-B1EF-2D347DAED64C}"/>
    <hyperlink ref="F8" location="'10m Air Pistol Sen'!$B$42" tooltip="10m Air Pistol Sen Division 4" display="D4" xr:uid="{8C1B9B6C-6685-4C98-A2C9-B9F278FBC265}"/>
    <hyperlink ref="B9" location="'10m Air Pistol Team 1'!A2" tooltip="10m Air Pistol Team" display="10m Air Pistol Team" xr:uid="{B095A0A5-C04F-4664-A8D4-B389D6595AB0}"/>
    <hyperlink ref="C9" location="'10m Air Pistol Team 1'!$A$3" tooltip="10m Air Pistol Team Division 1" display="D1" xr:uid="{B821C870-43B0-456D-927C-98BD3374528E}"/>
    <hyperlink ref="D9" location="'10m Air Pistol Team 1'!$A$29" tooltip="10m Air Pistol Team Division 2" display="D2" xr:uid="{ADD5CDDA-646F-43A8-8F03-12C93172CD00}"/>
    <hyperlink ref="E9" location="'10m Air Pistol Team 2'!$A$3" tooltip="10m Air Pistol Team Division 3" display="D3" xr:uid="{00482304-0CDA-4611-9863-FF9C0225EBB9}"/>
    <hyperlink ref="F9" location="'10m Air Pistol Team 2'!$A$29" tooltip="10m Air Pistol Team Division 4" display="D4" xr:uid="{ED7C141C-D54E-43C9-AD31-8828E756A85B}"/>
    <hyperlink ref="B10" location="'10m Air Pistol (Supp rest)'!A2" tooltip="10m Air Pistol (Supp rest)" display="10m Air Pistol (Supp rest)" xr:uid="{D80B5890-0796-46F8-A2B7-D8721CDFBAB3}"/>
    <hyperlink ref="C10" location="'10m Air Pistol (Supp rest)'!$B$3" tooltip="10m Air Pistol (Supp rest) Division 1" display="D1" xr:uid="{7662D0C5-758D-4275-8629-654E2F098BF3}"/>
    <hyperlink ref="D10" location="'10m Air Pistol (Supp rest)'!$B$15" tooltip="10m Air Pistol (Supp rest) Division 2" display="D2" xr:uid="{BF2BBBE0-357C-4FF9-B4E0-06C05AF6068A}"/>
    <hyperlink ref="E10" location="'10m Air Pistol (Supp rest)'!$B$27" tooltip="10m Air Pistol (Supp rest) Division 3" display="D3" xr:uid="{953B32A4-961E-43A4-B46F-D1D06F922647}"/>
    <hyperlink ref="F10" location="'10m Air Pistol (Supp rest)'!$B$38" tooltip="10m Air Pistol (Supp rest) Division 4" display="D4" xr:uid="{31AE5ACF-61B0-4E2A-A929-11F4D97411BF}"/>
    <hyperlink ref="B11" location="'10m Air Pistol (Supp rest) Sen'!A2" tooltip="10m Air Pistol (Supp rest) Sen" display="10m Air Pistol (Supp rest) Sen" xr:uid="{C321B795-25A3-4545-BC0E-D18CF83205BC}"/>
    <hyperlink ref="C11" location="'10m Air Pistol (Supp rest) Sen'!$B$3" tooltip="10m Air Pistol (Supp rest) Sen Division 1" display="D1" xr:uid="{40D9D6F0-54CA-49C7-8237-E0984964B02A}"/>
    <hyperlink ref="B12" location="'6Yd Air Pistol'!A2" tooltip="6Yd Air Pistol" display="6Yd Air Pistol" xr:uid="{7C553331-1100-4AE7-B32C-8381C029D624}"/>
    <hyperlink ref="C12" location="'6Yd Air Pistol'!$B$3" tooltip="6Yd Air Pistol Division 1" display="D1" xr:uid="{8DC54DDD-F11D-4586-A665-09E9AA651D0C}"/>
    <hyperlink ref="B13" location="'10m Air Rifle'!A2" tooltip="10m Air Rifle" display="10m Air Rifle" xr:uid="{D6AF3088-2D8C-431A-ADDE-BF9FAB0B0C7D}"/>
    <hyperlink ref="C13" location="'10m Air Rifle'!$B$3" tooltip="10m Air Rifle Division 1" display="D1" xr:uid="{2A427B04-2B22-4DC0-A808-ECA67B4C0F0E}"/>
    <hyperlink ref="D13" location="'10m Air Rifle'!$J$3" tooltip="10m Air Rifle Division 2" display="D2" xr:uid="{78835BCD-0FA7-48CE-9FC2-4E101F794045}"/>
    <hyperlink ref="E13" location="'10m Air Rifle'!$B$16" tooltip="10m Air Rifle Division 3" display="D3" xr:uid="{40C2E6B9-4232-4289-B37E-1B1C18DD6EC3}"/>
    <hyperlink ref="F13" location="'10m Air Rifle'!$J$16" tooltip="10m Air Rifle Division 4" display="D4" xr:uid="{9ABE89FD-6DB1-4BC4-9223-D762717FF2AC}"/>
    <hyperlink ref="G13" location="'10m Air Rifle'!$B$29" tooltip="10m Air Rifle Division 5" display="D5" xr:uid="{A0B92786-CA06-48DA-B3E2-31E159CA19D4}"/>
    <hyperlink ref="H13" location="'10m Air Rifle'!$J$29" tooltip="10m Air Rifle Division 6" display="D6" xr:uid="{DCDB113D-9067-422E-8EB8-0E0808C8B6E8}"/>
    <hyperlink ref="B14" location="'10m Air Rifle Jun'!A2" tooltip="10m Air Rifle Jun" display="10m Air Rifle Jun" xr:uid="{CC8A829E-12E9-4C0E-ACD6-E62E18513B31}"/>
    <hyperlink ref="C14" location="'10m Air Rifle Jun'!$B$3" tooltip="10m Air Rifle Jun Division 1" display="D1" xr:uid="{176438F1-04B0-4A42-B47A-EC50CC0A134E}"/>
    <hyperlink ref="D14" location="'10m Air Rifle Jun'!$B$15" tooltip="10m Air Rifle Jun Division 2" display="D2" xr:uid="{0BE1D581-9BAE-4E20-8BA5-7E5D33CCADAD}"/>
    <hyperlink ref="B15" location="'10m Air Rifle Sen'!A2" tooltip="10m Air Rifle Sen" display="10m Air Rifle Sen" xr:uid="{F075487A-48CE-4B09-BAF6-9B53E0693556}"/>
    <hyperlink ref="C15" location="'10m Air Rifle Sen'!$B$3" tooltip="10m Air Rifle Sen Division 1" display="D1" xr:uid="{DE08D83B-3242-45DA-935B-FF6908941153}"/>
    <hyperlink ref="D15" location="'10m Air Rifle Sen'!$B$14" tooltip="10m Air Rifle Sen Division 2" display="D2" xr:uid="{1DB16299-7AE8-4307-826F-30BE400FB7D2}"/>
    <hyperlink ref="B16" location="'10m Air Rifle Team'!A2" tooltip="10m Air Rifle Team" display="10m Air Rifle Team" xr:uid="{42F20B69-562D-4DAE-9CBA-4502C3F2BD06}"/>
    <hyperlink ref="C16" location="'10m Air Rifle Team'!$A$3" tooltip="10m Air Rifle Team Division 1" display="D1" xr:uid="{5C53AE13-B2C1-402F-AFDE-429A9408DB8D}"/>
    <hyperlink ref="B17" location="'10m Air Rifle (Supp rest)'!A2" tooltip="10m Air Rifle (Supp rest)" display="10m Air Rifle (Supp rest)" xr:uid="{089DDD19-9705-4A14-84BA-3A93260AB2AF}"/>
    <hyperlink ref="C17" location="'10m Air Rifle (Supp rest)'!$B$3" tooltip="10m Air Rifle (Supp rest) Division 1" display="D1" xr:uid="{FDA48C82-372E-4A47-96C8-F5F414C965CA}"/>
    <hyperlink ref="D17" location="'10m Air Rifle (Supp rest)'!$B$14" tooltip="10m Air Rifle (Supp rest) Division 2" display="D2" xr:uid="{41DAD30D-17D1-4F35-9202-31379C8531F7}"/>
    <hyperlink ref="B18" location="'10m Air Rifle (Supp rest) Sen'!A2" tooltip="10m Air Rifle (Supp rest) Sen" display="10m Air Rifle (Supp rest) Sen" xr:uid="{8D129D1F-08A3-44A2-A331-104A6E7B05B7}"/>
    <hyperlink ref="C18" location="'10m Air Rifle (Supp rest) Sen'!$B$3" tooltip="10m Air Rifle (Supp rest) Sen Division 1" display="D1" xr:uid="{5D0ADB9E-A02E-422A-9D97-A2D01DDEF406}"/>
    <hyperlink ref="B19" location="'20Yd Pistol'!A2" tooltip="20Yd Pistol" display="20Yd Pistol" xr:uid="{F17A32CC-8903-40D6-9D65-8C682A3A8F33}"/>
    <hyperlink ref="C19" location="'20Yd Pistol'!$B$3" tooltip="20Yd Pistol Division 1" display="D1" xr:uid="{C6470DCC-25DD-4EB4-A3AC-C644557D35A7}"/>
    <hyperlink ref="D19" location="'20Yd Pistol'!$B$14" tooltip="20Yd Pistol Division 2" display="D2" xr:uid="{929F290C-78DB-4A4A-842B-6390964BF414}"/>
    <hyperlink ref="E19" location="'20Yd Pistol'!$B$25" tooltip="20Yd Pistol Division 3" display="D3" xr:uid="{7B6981FC-9EB7-4D58-A953-01B06C8CD053}"/>
    <hyperlink ref="F19" location="'20Yd Pistol'!$B$36" tooltip="20Yd Pistol Division 4" display="D4" xr:uid="{B113F410-C4DF-4712-B6C3-0C13EDDE1FBC}"/>
    <hyperlink ref="B20" location="'20Yd Pistol Sen'!A2" tooltip="20Yd Pistol Sen" display="20Yd Pistol Sen" xr:uid="{806C6789-8666-45F0-9940-6B58D6E6E5B6}"/>
    <hyperlink ref="C20" location="'20Yd Pistol Sen'!$B$3" tooltip="20Yd Pistol Sen Division 1" display="D1" xr:uid="{164BE39B-DF59-4039-828D-EB96F3B8EC89}"/>
    <hyperlink ref="B21" location="'Bench 50m 1'!A2" tooltip="Bench 50m" display="Bench 50m" xr:uid="{0D39F906-556E-4B53-88A4-4B7353B16F7A}"/>
    <hyperlink ref="C21" location="'Bench 50m 1'!$B$3" tooltip="Bench 50m Division 1" display="D1" xr:uid="{1E753845-BF41-4735-89B1-F6FC8BC0B07E}"/>
    <hyperlink ref="D21" location="'Bench 50m 1'!$B$16" tooltip="Bench 50m Division 2" display="D2" xr:uid="{A7CA1ACB-985C-4D2C-A3D0-C91E27FD013F}"/>
    <hyperlink ref="E21" location="'Bench 50m 1'!$B$29" tooltip="Bench 50m Division 3" display="D3" xr:uid="{DE72A3F3-0588-4C80-9F5F-7536834149F2}"/>
    <hyperlink ref="F21" location="'Bench 50m 1'!$B$42" tooltip="Bench 50m Division 4" display="D4" xr:uid="{D146F110-5342-442F-B806-F07F56080D0B}"/>
    <hyperlink ref="G21" location="'Bench 50m 1'!$B$55" tooltip="Bench 50m Division 5" display="D5" xr:uid="{B45629F0-9F45-40BA-A748-46684A5B5785}"/>
    <hyperlink ref="H21" location="'Bench 50m 2'!$B$3" tooltip="Bench 50m Division 6" display="D6" xr:uid="{5C72FEA3-B926-43EB-8F7D-2FC2735BD13E}"/>
    <hyperlink ref="I21" location="'Bench 50m 2'!$B$16" tooltip="Bench 50m Division 7" display="D7" xr:uid="{A2E7B07D-A015-4636-B86B-466469150109}"/>
    <hyperlink ref="J21" location="'Bench 50m 2'!$B$29" tooltip="Bench 50m Division 8" display="D8" xr:uid="{2CF2DE27-3F83-46CF-AF64-301058002DE0}"/>
    <hyperlink ref="B22" location="'Bench 50m Sen'!A2" tooltip="Bench 50m Sen" display="Bench 50m Sen" xr:uid="{68802D91-AF3C-4BD5-BF03-77418E8D9E52}"/>
    <hyperlink ref="C22" location="'Bench 50m Sen'!$B$3" tooltip="Bench 50m Sen Division 1" display="D1" xr:uid="{CBFE6942-965F-4F6E-9A70-E0D44D3316FF}"/>
    <hyperlink ref="D22" location="'Bench 50m Sen'!$B$13" tooltip="Bench 50m Sen Division 2" display="D2" xr:uid="{99A050D1-BA1D-4FF8-89A7-E04061B7BB21}"/>
    <hyperlink ref="B23" location="'Bench 50m Team'!A2" tooltip="Bench 50m Team" display="Bench 50m Team" xr:uid="{5199680D-7FE5-47F9-88B7-63E68201BC82}"/>
    <hyperlink ref="C23" location="'Bench 50m Team'!$A$3" tooltip="Bench 50m Team Division 1" display="D1" xr:uid="{1E0D9FBA-B8F9-4BB8-913D-9890267A66F8}"/>
    <hyperlink ref="D23" location="'Bench 50m Team'!$A$29" tooltip="Bench 50m Team Division 2" display="D2" xr:uid="{B698D548-4370-460D-99BB-7B245FE8F4C1}"/>
    <hyperlink ref="B24" location="'Bench 100yd 1'!A2" tooltip="Bench 100yd" display="Bench 100yd" xr:uid="{6FD66FAB-4BA6-4A53-A068-0F96A44C0B2F}"/>
    <hyperlink ref="C24" location="'Bench 100yd 1'!$B$3" tooltip="Bench 100yd Division 1" display="D1" xr:uid="{820FDC2D-A364-4A8B-8EB6-023237A621EF}"/>
    <hyperlink ref="D24" location="'Bench 100yd 1'!$B$15" tooltip="Bench 100yd Division 2" display="D2" xr:uid="{C9A13C37-8B50-4E93-BD65-85BB01E2C09E}"/>
    <hyperlink ref="E24" location="'Bench 100yd 1'!$B$27" tooltip="Bench 100yd Division 3" display="D3" xr:uid="{1982D76E-7268-47B0-A904-79B370F26B4F}"/>
    <hyperlink ref="F24" location="'Bench 100yd 1'!$B$39" tooltip="Bench 100yd Division 4" display="D4" xr:uid="{957D07EA-7394-41C0-8753-27F5AC09845B}"/>
    <hyperlink ref="G24" location="'Bench 100yd 1'!$B$51" tooltip="Bench 100yd Division 5" display="D5" xr:uid="{7D1D7E1B-3BC3-4E49-B774-9C0C59C793EA}"/>
    <hyperlink ref="H24" location="'Bench 100yd 2'!$B$3" tooltip="Bench 100yd Division 6" display="D6" xr:uid="{E2E04287-C52D-4A2F-BBD5-5F01851ABAED}"/>
    <hyperlink ref="I24" location="'Bench 100yd 2'!$B$15" tooltip="Bench 100yd Division 7" display="D7" xr:uid="{7559E507-62FD-4924-A951-D2B82FC81734}"/>
    <hyperlink ref="B25" location="'Bench 100yd Sen'!A2" tooltip="Bench 100yd Sen" display="Bench 100yd Sen" xr:uid="{CDCC28BF-D555-4459-AD1E-68696D3ED6A6}"/>
    <hyperlink ref="C25" location="'Bench 100yd Sen'!$B$3" tooltip="Bench 100yd Sen Division 1" display="D1" xr:uid="{0A8465D0-0A9B-4F57-B5BA-FE91030253F8}"/>
    <hyperlink ref="D25" location="'Bench 100yd Sen'!$B$14" tooltip="Bench 100yd Sen Division 2" display="D2" xr:uid="{32BE0656-51E5-4F6D-A8A2-028E5F26FAB5}"/>
    <hyperlink ref="E25" location="'Bench 100yd Sen'!$B$25" tooltip="Bench 100yd Sen Division 3" display="D3" xr:uid="{DD1E3577-1E30-4954-B6D1-2A49304FFFAD}"/>
    <hyperlink ref="B26" location="'Bench 100yd Team'!A2" tooltip="Bench 100yd Team" display="Bench 100yd Team" xr:uid="{6A351676-C6E9-4562-95D5-8FD9EC3D3BD6}"/>
    <hyperlink ref="C26" location="'Bench 100yd Team'!$A$3" tooltip="Bench 100yd Team Division 1" display="D1" xr:uid="{A436D83A-4C6B-4B64-89BC-926D5758AC26}"/>
    <hyperlink ref="D26" location="'Bench 100yd Team'!$A$29" tooltip="Bench 100yd Team Division 2" display="D2" xr:uid="{6ECBF222-398E-48F6-9E9B-5DDEB2247CCE}"/>
    <hyperlink ref="B27" location="'Bench SR (Air) 1'!A2" tooltip="Bench SR (Air)" display="Bench SR (Air)" xr:uid="{7F88CDB1-D9F9-4D7F-8CD5-5C7177A1CEAC}"/>
    <hyperlink ref="C27" location="'Bench SR (Air) 1'!$B$3" tooltip="Bench SR (Air) Division 1" display="D1" xr:uid="{7A8772A1-8BB0-405A-9E45-0CB8E8D2AAF1}"/>
    <hyperlink ref="D27" location="'Bench SR (Air) 1'!$B$16" tooltip="Bench SR (Air) Division 2" display="D2" xr:uid="{3955DB27-AFB0-420C-85A8-8EA17D3881A7}"/>
    <hyperlink ref="E27" location="'Bench SR (Air) 1'!$B$29" tooltip="Bench SR (Air) Division 3" display="D3" xr:uid="{D9AD28DD-0F6D-4DCA-9933-69BB0BCD36B8}"/>
    <hyperlink ref="F27" location="'Bench SR (Air) 1'!$B$42" tooltip="Bench SR (Air) Division 4" display="D4" xr:uid="{1D334D19-E352-4632-A886-8F0AB54FF219}"/>
    <hyperlink ref="G27" location="'Bench SR (Air) 1'!$B$55" tooltip="Bench SR (Air) Division 5" display="D5" xr:uid="{0514F1D4-C69C-48BA-AABC-C12001233F9C}"/>
    <hyperlink ref="H27" location="'Bench SR (Air) 2'!$B$3" tooltip="Bench SR (Air) Division 6" display="D6" xr:uid="{23DAA7AE-7E27-4967-A060-DC1915793775}"/>
    <hyperlink ref="I27" location="'Bench SR (Air) 2'!$B$16" tooltip="Bench SR (Air) Division 7" display="D7" xr:uid="{F52AA7CF-716A-4829-8E01-716C3BC80FB9}"/>
    <hyperlink ref="J27" location="'Bench SR (Air) 2'!$B$28" tooltip="Bench SR (Air) Division 8" display="D8" xr:uid="{CE6457D4-157C-44B7-92F7-718B3580EC65}"/>
    <hyperlink ref="K27" location="'Bench SR (Air) 2'!$B$40" tooltip="Bench SR (Air) Division 9" display="D9" xr:uid="{926CDA77-F0A1-4ECE-9075-42F5166386B5}"/>
    <hyperlink ref="L27" location="'Bench SR (Air) 2'!$B$52" tooltip="Bench SR (Air) Division 10" display="D10" xr:uid="{AC5A53B0-A226-40BD-95F4-ED9034D49FA7}"/>
    <hyperlink ref="C28" location="'Bench SR (Air) 3'!$B$3" tooltip="Bench SR (Air) Division 11" display="D11" xr:uid="{9FAD4A4A-2780-4B01-9E4B-FF2D785CAB56}"/>
    <hyperlink ref="D28" location="'Bench SR (Air) 3'!$B$15" tooltip="Bench SR (Air) Division 12" display="D12" xr:uid="{2BCF79E9-BDCC-473A-8A99-345A84D7E098}"/>
    <hyperlink ref="E28" location="'Bench SR (Air) 3'!$B$27" tooltip="Bench SR (Air) Division 13" display="D13" xr:uid="{FED2F9CB-38B4-42D2-AC77-0DD3DEED915F}"/>
    <hyperlink ref="F28" location="'Bench SR (Air) 3'!$B$39" tooltip="Bench SR (Air) Division 14" display="D14" xr:uid="{D77EE03D-EF5D-4D60-B3E1-D3B923A243E8}"/>
    <hyperlink ref="B29" location="'Bench SR (Air) Jun'!A2" tooltip="Bench SR (Air) Jun" display="Bench SR (Air) Jun" xr:uid="{1D241CF5-0A97-41A3-8E81-54703B7BEBA9}"/>
    <hyperlink ref="C29" location="'Bench SR (Air) Jun'!$B$3" tooltip="Bench SR (Air) Jun Division 1" display="D1" xr:uid="{13ED4EA0-C377-4736-94A3-45E5AB5287C2}"/>
    <hyperlink ref="B30" location="'Bench SR (Air) Sen'!A2" tooltip="Bench SR (Air) Sen" display="Bench SR (Air) Sen" xr:uid="{8D85295F-1F49-460E-A304-7CBA8ECB226F}"/>
    <hyperlink ref="C30" location="'Bench SR (Air) Sen'!$B$3" tooltip="Bench SR (Air) Sen Division 1" display="D1" xr:uid="{CF1EB217-1F4C-4933-A901-509AC9727955}"/>
    <hyperlink ref="D30" location="'Bench SR (Air) Sen'!$B$16" tooltip="Bench SR (Air) Sen Division 2" display="D2" xr:uid="{20DCA175-0CF9-437C-8AF8-9CE4506B8E2C}"/>
    <hyperlink ref="E30" location="'Bench SR (Air) Sen'!$B$29" tooltip="Bench SR (Air) Sen Division 3" display="D3" xr:uid="{E8DFCD4E-517F-4F6C-85DB-A92C9233A1CA}"/>
    <hyperlink ref="F30" location="'Bench SR (Air) Sen'!$B$42" tooltip="Bench SR (Air) Sen Division 4" display="D4" xr:uid="{B3B7D91A-DDDD-4C6D-987F-581C28C8CF0F}"/>
    <hyperlink ref="G30" location="'Bench SR (Air) Sen'!$B$55" tooltip="Bench SR (Air) Sen Division 5" display="D5" xr:uid="{FE26CF9D-792B-406E-95AD-21247FFD6B8A}"/>
    <hyperlink ref="B31" location="'Bench SR (Air) Team 1'!A2" tooltip="Bench SR (Air) Team" display="Bench SR (Air) Team" xr:uid="{87B9D38C-3FFB-4C69-874E-BF4F47B3A812}"/>
    <hyperlink ref="C31" location="'Bench SR (Air) Team 1'!$A$3" tooltip="Bench SR (Air) Team Division 1" display="D1" xr:uid="{65227E5E-6F21-4728-BE1B-440E7CEAC2A7}"/>
    <hyperlink ref="D31" location="'Bench SR (Air) Team 1'!$A$29" tooltip="Bench SR (Air) Team Division 2" display="D2" xr:uid="{E6267C72-E619-4917-9396-42B7657CF28E}"/>
    <hyperlink ref="E31" location="'Bench SR (Air) Team 2'!$A$3" tooltip="Bench SR (Air) Team Division 3" display="D3" xr:uid="{BA3DE78C-9429-4FFE-A652-49A129668B85}"/>
    <hyperlink ref="B32" location="'Bench SR (Rim) 1'!A2" tooltip="Bench SR (Rim)" display="Bench SR (Rim)" xr:uid="{19A667C1-364B-4EC1-AC14-DA382C4591F3}"/>
    <hyperlink ref="C32" location="'Bench SR (Rim) 1'!$B$3" tooltip="Bench SR (Rim) Division 1" display="D1" xr:uid="{8A989652-C3EC-40FB-B425-599E6637A92F}"/>
    <hyperlink ref="D32" location="'Bench SR (Rim) 1'!$B$16" tooltip="Bench SR (Rim) Division 2" display="D2" xr:uid="{AA040F2D-CE23-42CC-A054-BA2A9FC7D046}"/>
    <hyperlink ref="E32" location="'Bench SR (Rim) 1'!$B$29" tooltip="Bench SR (Rim) Division 3" display="D3" xr:uid="{5BA77B49-FF87-47F1-8A00-7CFC0C414FF8}"/>
    <hyperlink ref="F32" location="'Bench SR (Rim) 1'!$B$42" tooltip="Bench SR (Rim) Division 4" display="D4" xr:uid="{10C90EB8-04F0-44F6-8A39-16B29257FE7D}"/>
    <hyperlink ref="G32" location="'Bench SR (Rim) 1'!$B$55" tooltip="Bench SR (Rim) Division 5" display="D5" xr:uid="{1959896E-9632-4148-912B-77D12E95DC84}"/>
    <hyperlink ref="H32" location="'Bench SR (Rim) 2'!$B$3" tooltip="Bench SR (Rim) Division 6" display="D6" xr:uid="{0D84B92A-10BD-4C5E-B9B9-5ADC151FC04F}"/>
    <hyperlink ref="I32" location="'Bench SR (Rim) 2'!$B$16" tooltip="Bench SR (Rim) Division 7" display="D7" xr:uid="{225BE52A-5C83-4E66-AA08-D93F6E85D10C}"/>
    <hyperlink ref="J32" location="'Bench SR (Rim) 2'!$B$29" tooltip="Bench SR (Rim) Division 8" display="D8" xr:uid="{1C178EB4-87EA-40E2-BD38-D2AFAB5E0DC5}"/>
    <hyperlink ref="K32" location="'Bench SR (Rim) 2'!$B$42" tooltip="Bench SR (Rim) Division 9" display="D9" xr:uid="{75789ABD-F537-40BD-9F1E-66DEBADFDE1A}"/>
    <hyperlink ref="L32" location="'Bench SR (Rim) 2'!$B$55" tooltip="Bench SR (Rim) Division 10" display="D10" xr:uid="{78138A38-54A9-48B2-846E-3902DE4457C0}"/>
    <hyperlink ref="C33" location="'Bench SR (Rim) 3'!$B$3" tooltip="Bench SR (Rim) Division 11" display="D11" xr:uid="{9E56D509-875B-4F41-B970-F59DB5E3D21B}"/>
    <hyperlink ref="D33" location="'Bench SR (Rim) 3'!$B$16" tooltip="Bench SR (Rim) Division 12" display="D12" xr:uid="{B11C6BED-CAB9-49AC-8DD2-286EEE87D021}"/>
    <hyperlink ref="E33" location="'Bench SR (Rim) 3'!$B$29" tooltip="Bench SR (Rim) Division 13" display="D13" xr:uid="{36161DF5-3B4E-4CE0-A8E9-8E46A8F6A365}"/>
    <hyperlink ref="F33" location="'Bench SR (Rim) 3'!$B$42" tooltip="Bench SR (Rim) Division 14" display="D14" xr:uid="{DEE0581E-4A54-4D1B-BDD9-ECAE69F5619C}"/>
    <hyperlink ref="G33" location="'Bench SR (Rim) 3'!$B$55" tooltip="Bench SR (Rim) Division 15" display="D15" xr:uid="{B3BC35A4-A541-4275-8467-C710926C46BD}"/>
    <hyperlink ref="H33" location="'Bench SR (Rim) 4'!$B$3" tooltip="Bench SR (Rim) Division 16" display="D16" xr:uid="{118CC70D-16CA-405C-A778-390E8799A80F}"/>
    <hyperlink ref="I33" location="'Bench SR (Rim) 4'!$B$16" tooltip="Bench SR (Rim) Division 17" display="D17" xr:uid="{E6061063-6FF1-422C-B1FD-E043982AA348}"/>
    <hyperlink ref="J33" location="'Bench SR (Rim) 4'!$B$29" tooltip="Bench SR (Rim) Division 18" display="D18" xr:uid="{074BC844-D7C7-44D1-B4CF-4FF1B774D2FD}"/>
    <hyperlink ref="K33" location="'Bench SR (Rim) 4'!$B$42" tooltip="Bench SR (Rim) Division 19" display="D19" xr:uid="{8B472CB2-6A96-4093-B65B-3FF9AA30547A}"/>
    <hyperlink ref="L33" location="'Bench SR (Rim) 4'!$B$55" tooltip="Bench SR (Rim) Division 20" display="D20" xr:uid="{8704CD4F-A2E3-4366-BFBA-650B96728585}"/>
    <hyperlink ref="C34" location="'Bench SR (Rim) 5'!$B$3" tooltip="Bench SR (Rim) Division 21" display="D21" xr:uid="{E8CCC316-1B75-4FCD-9368-7CD9E634C2C1}"/>
    <hyperlink ref="D34" location="'Bench SR (Rim) 5'!$B$15" tooltip="Bench SR (Rim) Division 22" display="D22" xr:uid="{D23224B3-B2A4-44EC-ADC7-3DED3EC4FD2F}"/>
    <hyperlink ref="E34" location="'Bench SR (Rim) 5'!$B$27" tooltip="Bench SR (Rim) Division 23" display="D23" xr:uid="{349145F8-3EE1-47E0-84A8-9FC6ED80662C}"/>
    <hyperlink ref="F34" location="'Bench SR (Rim) 5'!$B$39" tooltip="Bench SR (Rim) Division 24" display="D24" xr:uid="{A484C8FD-2501-4028-826C-78FA9D5D5942}"/>
    <hyperlink ref="G34" location="'Bench SR (Rim) 5'!$B$51" tooltip="Bench SR (Rim) Division 25" display="D25" xr:uid="{86C5EB2C-2EA9-462C-BEAD-A2E7234269DE}"/>
    <hyperlink ref="H34" location="'Bench SR (Rim) 6'!$B$3" tooltip="Bench SR (Rim) Division 26" display="D26" xr:uid="{0269125D-9528-42DE-9F16-1BFE0C243AC2}"/>
    <hyperlink ref="O5" location="'Bench SR (Rim) Jun'!A2" tooltip="Bench SR (Rim) Jun" display="Bench SR (Rim) Jun" xr:uid="{7CB46EB4-F883-4B6F-8ACC-92183BCB92E1}"/>
    <hyperlink ref="P5" location="'Bench SR (Rim) Jun'!$B$3" tooltip="Bench SR (Rim) Jun Division 1" display="D1" xr:uid="{639C941A-ADAA-4DD9-9179-DC3899E6BCEB}"/>
    <hyperlink ref="O6" location="'Bench SR (Rim) Sen 1'!A2" tooltip="Bench SR (Rim) Sen" display="Bench SR (Rim) Sen" xr:uid="{B5C70FE5-192E-4BE7-9136-986843A7076A}"/>
    <hyperlink ref="P6" location="'Bench SR (Rim) Sen 1'!$B$3" tooltip="Bench SR (Rim) Sen Division 1" display="D1" xr:uid="{15A4C4F6-6725-4496-875B-5342CB582FF3}"/>
    <hyperlink ref="Q6" location="'Bench SR (Rim) Sen 1'!$B$16" tooltip="Bench SR (Rim) Sen Division 2" display="D2" xr:uid="{4B281DB9-0535-4865-AE00-3BB976A8D4BC}"/>
    <hyperlink ref="R6" location="'Bench SR (Rim) Sen 1'!$B$29" tooltip="Bench SR (Rim) Sen Division 3" display="D3" xr:uid="{233DD0F7-FC02-451C-BD2B-D5FC0195DA49}"/>
    <hyperlink ref="S6" location="'Bench SR (Rim) Sen 1'!$B$42" tooltip="Bench SR (Rim) Sen Division 4" display="D4" xr:uid="{F82F857D-3E7A-49E9-A9D4-778BC03B8EFA}"/>
    <hyperlink ref="T6" location="'Bench SR (Rim) Sen 1'!$B$54" tooltip="Bench SR (Rim) Sen Division 5" display="D5" xr:uid="{6AA675CF-6DF9-4980-AAA7-7F9B01302359}"/>
    <hyperlink ref="U6" location="'Bench SR (Rim) Sen 2'!$B$3" tooltip="Bench SR (Rim) Sen Division 6" display="D6" xr:uid="{A6FC6524-26AA-42A1-83C7-1A05C03AF3D5}"/>
    <hyperlink ref="V6" location="'Bench SR (Rim) Sen 2'!$B$15" tooltip="Bench SR (Rim) Sen Division 7" display="D7" xr:uid="{175C9483-A23D-4B59-AD4A-7F8AB9A818D6}"/>
    <hyperlink ref="W6" location="'Bench SR (Rim) Sen 2'!$B$27" tooltip="Bench SR (Rim) Sen Division 8" display="D8" xr:uid="{EEE1B794-6C3E-47E8-A3AC-49C70C17D8E6}"/>
    <hyperlink ref="O7" location="'Bench SR (Rim) Team 1'!A2" tooltip="Bench SR (Rim) Team" display="Bench SR (Rim) Team" xr:uid="{2B2291D5-9079-4F2C-8832-DC1A8D97F65D}"/>
    <hyperlink ref="P7" location="'Bench SR (Rim) Team 1'!$A$3" tooltip="Bench SR (Rim) Team Division 1" display="D1" xr:uid="{4C84E918-6E23-4213-B0C9-5115D0AEF195}"/>
    <hyperlink ref="Q7" location="'Bench SR (Rim) Team 1'!$A$29" tooltip="Bench SR (Rim) Team Division 2" display="D2" xr:uid="{681D36CF-A0C1-47F5-B005-7A2651F0F13D}"/>
    <hyperlink ref="R7" location="'Bench SR (Rim) Team 2'!$A$3" tooltip="Bench SR (Rim) Team Division 3" display="D3" xr:uid="{A4963BB8-6333-49F5-B382-C76DE8EC3BB9}"/>
    <hyperlink ref="S7" location="'Bench SR (Rim) Team 2'!$A$29" tooltip="Bench SR (Rim) Team Division 4" display="D4" xr:uid="{BD71205C-57AC-4188-9FA8-D19EC0744914}"/>
    <hyperlink ref="T7" location="'Bench SR (Rim) Team 3'!$A$3" tooltip="Bench SR (Rim) Team Division 5" display="D5" xr:uid="{98AEF08C-AEB1-4737-A21D-3883235AF73B}"/>
    <hyperlink ref="U7" location="'Bench SR (Rim) Team 3'!$A$29" tooltip="Bench SR (Rim) Team Division 6" display="D6" xr:uid="{F07CFA33-76CE-4E46-AA74-5BCA336FAC45}"/>
    <hyperlink ref="O8" location="'Gallery Rifle Any'!A2" tooltip="Gallery Rifle Any" display="Gallery Rifle Any" xr:uid="{579B5536-0163-472A-B640-D57E3182526C}"/>
    <hyperlink ref="P8" location="'Gallery Rifle Any'!$B$3" tooltip="Gallery Rifle Any Division 1" display="D1" xr:uid="{6FDB8E97-BB45-4E38-A378-0E0BA27109BE}"/>
    <hyperlink ref="Q8" location="'Gallery Rifle Any'!$L$3" tooltip="Gallery Rifle Any Division 2" display="D2" xr:uid="{488B6EBD-9789-4A26-B461-56AAF1E4EBE3}"/>
    <hyperlink ref="R8" location="'Gallery Rifle Any'!$B$16" tooltip="Gallery Rifle Any Division 3" display="D3" xr:uid="{5CFA3D60-E549-47FC-896D-F0F94143BD6B}"/>
    <hyperlink ref="S8" location="'Gallery Rifle Any'!$L$16" tooltip="Gallery Rifle Any Division 4" display="D4" xr:uid="{6713C5C5-3688-4158-ABD9-7BBECAF20C11}"/>
    <hyperlink ref="T8" location="'Gallery Rifle Any'!$B$28" tooltip="Gallery Rifle Any Division 5" display="D5" xr:uid="{8B17F83E-5B24-4AF6-BF07-8CA535A9A014}"/>
    <hyperlink ref="U8" location="'Gallery Rifle Any'!$L$28" tooltip="Gallery Rifle Any Division 6" display="D6" xr:uid="{6579CB89-2D7E-4526-ACC3-180CB9E7CFC1}"/>
    <hyperlink ref="V8" location="'Gallery Rifle Any'!$B$40" tooltip="Gallery Rifle Any Division 7" display="D7" xr:uid="{74889503-4A73-4DED-9FB2-2B5422855DCC}"/>
    <hyperlink ref="O9" location="'Gallery Rifle Any Sen'!A2" tooltip="Gallery Rifle Any Sen" display="Gallery Rifle Any Sen" xr:uid="{B1F0F257-7F35-4B11-9636-4722E79065EE}"/>
    <hyperlink ref="P9" location="'Gallery Rifle Any Sen'!$B$3" tooltip="Gallery Rifle Any Sen Division 1" display="D1" xr:uid="{B18AC4D9-07F1-42E5-B5D7-400C56C6C542}"/>
    <hyperlink ref="Q9" location="'Gallery Rifle Any Sen'!$B$14" tooltip="Gallery Rifle Any Sen Division 2" display="D2" xr:uid="{3C2689D4-0187-41C8-9369-FD34B54724BB}"/>
    <hyperlink ref="O10" location="'Gallery Rifle Iron'!A2" tooltip="Gallery Rifle Iron" display="Gallery Rifle Iron" xr:uid="{B539FA75-5D7A-4CCA-830B-95D18898934E}"/>
    <hyperlink ref="P10" location="'Gallery Rifle Iron'!$B$3" tooltip="Gallery Rifle Iron Division 1" display="D1" xr:uid="{56FEB0A4-A128-4B1B-A02D-1DAF913883A4}"/>
    <hyperlink ref="Q10" location="'Gallery Rifle Iron'!$L$3" tooltip="Gallery Rifle Iron Division 2" display="D2" xr:uid="{A5C7980A-0B62-41B7-9850-62D1BD40DC82}"/>
    <hyperlink ref="R10" location="'Gallery Rifle Iron'!$B$15" tooltip="Gallery Rifle Iron Division 3" display="D3" xr:uid="{1CACDBD9-F894-4727-9550-BAA4292BE02C}"/>
    <hyperlink ref="S10" location="'Gallery Rifle Iron'!$L$15" tooltip="Gallery Rifle Iron Division 4" display="D4" xr:uid="{2FA852B1-2750-4544-A87F-C8D7ABB8E5FE}"/>
    <hyperlink ref="T10" location="'Gallery Rifle Iron'!$B$27" tooltip="Gallery Rifle Iron Division 5" display="D5" xr:uid="{67B7D479-7695-4B0E-A923-77B4315C2241}"/>
    <hyperlink ref="U10" location="'Gallery Rifle Iron'!$L$27" tooltip="Gallery Rifle Iron Division 6" display="D6" xr:uid="{A1FE9B1B-4C91-44F2-9F83-DC1E389E0137}"/>
    <hyperlink ref="V10" location="'Gallery Rifle Iron'!$B$39" tooltip="Gallery Rifle Iron Division 7" display="D7" xr:uid="{818C06A7-2A71-42A3-8DA4-002A5DEF91DF}"/>
    <hyperlink ref="O11" location="'Gallery Rifle Iron Sen'!A2" tooltip="Gallery Rifle Iron Sen" display="Gallery Rifle Iron Sen" xr:uid="{5653364D-8A92-4B45-B64A-447C094E46DD}"/>
    <hyperlink ref="P11" location="'Gallery Rifle Iron Sen'!$B$3" tooltip="Gallery Rifle Iron Sen Division 1" display="D1" xr:uid="{8DB8F8C1-75B5-4A62-9812-6D0CCB08DB7B}"/>
    <hyperlink ref="Q11" location="'Gallery Rifle Iron Sen'!$B$14" tooltip="Gallery Rifle Iron Sen Division 2" display="D2" xr:uid="{1891FF3B-242E-475E-80EE-ABE63A3A7D50}"/>
    <hyperlink ref="O12" location="'Long Barrelled Pistol'!A2" tooltip="Long Barrelled Pistol" display="Long Barrelled Pistol" xr:uid="{BD1C8E4B-DB38-4141-AC2F-75C8FAE2440A}"/>
    <hyperlink ref="P12" location="'Long Barrelled Pistol'!$B$3" tooltip="Long Barrelled Pistol Division 1" display="D1" xr:uid="{15A921D5-8054-4E7A-B97A-B14BC83B5409}"/>
    <hyperlink ref="Q12" location="'Long Barrelled Pistol'!$B$15" tooltip="Long Barrelled Pistol Division 2" display="D2" xr:uid="{8F89A7F7-6F58-4260-93DF-2FB2A4FBD9F9}"/>
    <hyperlink ref="R12" location="'Long Barrelled Pistol'!$B$26" tooltip="Long Barrelled Pistol Division 3" display="D3" xr:uid="{A9169537-F450-419F-B0A9-B0E57DAE7883}"/>
    <hyperlink ref="S12" location="'Long Barrelled Pistol'!$B$37" tooltip="Long Barrelled Pistol Division 4" display="D4" xr:uid="{6DCA7B30-0C11-4671-B813-3EE48358FFCA}"/>
    <hyperlink ref="O13" location="'Long Barrelled Pistol Sen'!A2" tooltip="Long Barrelled Pistol Sen" display="Long Barrelled Pistol Sen" xr:uid="{2462C32A-3174-4AA8-81EB-E15C0602F562}"/>
    <hyperlink ref="P13" location="'Long Barrelled Pistol Sen'!$B$3" tooltip="Long Barrelled Pistol Sen Division 1" display="D1" xr:uid="{D1783960-3B39-432F-A444-BE40FB9D6470}"/>
    <hyperlink ref="O14" location="'L-Barrelled Revolver Any'!A2" tooltip="L-Barrelled Revolver Any" display="L-Barrelled Revolver Any" xr:uid="{48D619AB-E54F-4CFD-8ED3-3FA2E936C72E}"/>
    <hyperlink ref="P14" location="'L-Barrelled Revolver Any'!$B$3" tooltip="L-Barrelled Revolver Any Division 1" display="D1" xr:uid="{81F97D7E-C907-4933-B3BE-4C0874632EC7}"/>
    <hyperlink ref="O15" location="'L-Barrelled Revolver Iron'!A2" tooltip="L-Barrelled Revolver Iron" display="L-Barrelled Revolver Iron" xr:uid="{67876E4E-1C73-480E-B8BB-EFBA33210357}"/>
    <hyperlink ref="P15" location="'L-Barrelled Revolver Iron'!$B$3" tooltip="L-Barrelled Revolver Iron Division 1" display="D1" xr:uid="{91FFFBFC-A1B8-4D00-A3D3-577F7970BD1F}"/>
    <hyperlink ref="Q15" location="'L-Barrelled Revolver Iron'!$B$12" tooltip="L-Barrelled Revolver Iron Division 2" display="D2" xr:uid="{990AD55C-92E4-4E28-A465-DE64A29F9A16}"/>
    <hyperlink ref="O16" location="'LR Rifle 100 Any'!A2" tooltip="LR Rifle 100 Any" display="LR Rifle 100 Any" xr:uid="{C3AC12CD-1954-43D8-A618-432FAC4FF41D}"/>
    <hyperlink ref="P16" location="'LR Rifle 100 Any'!$B$3" tooltip="LR Rifle 100 Any Division 1" display="D1" xr:uid="{4D5EDCD2-0788-41B1-AC76-CD940550E063}"/>
    <hyperlink ref="O17" location="'LR Rifle 50 Iron'!A2" tooltip="LR Rifle 50 Iron" display="LR Rifle 50 Iron" xr:uid="{0ADD78B5-90E5-4B71-BDBF-08834A6D137C}"/>
    <hyperlink ref="P17" location="'LR Rifle 50 Iron'!$B$3" tooltip="LR Rifle 50 Iron Division 1" display="D1" xr:uid="{58BBE6E7-9439-434C-BB9B-211F823B8EFD}"/>
    <hyperlink ref="Q17" location="'LR Rifle 50 Iron'!$B$12" tooltip="LR Rifle 50 Iron Division 2" display="D2" xr:uid="{25BE44F3-191D-484A-9338-0DC49450CFBD}"/>
    <hyperlink ref="O18" location="'Muzzle-loading Pistol'!A2" tooltip="Muzzle-loading Pistol" display="Muzzle-loading Pistol" xr:uid="{42E05F51-3ECA-413D-AB7F-60A1F3851B19}"/>
    <hyperlink ref="P18" location="'Muzzle-loading Pistol'!$B$3" tooltip="Muzzle-loading Pistol Division 1" display="D1" xr:uid="{A6B8830F-2C8A-4E21-83F1-273515D704F9}"/>
    <hyperlink ref="Q18" location="'Muzzle-loading Pistol'!$B$14" tooltip="Muzzle-loading Pistol Division 2" display="D2" xr:uid="{3426EA48-FE6C-43AF-8542-489E23C9BF54}"/>
    <hyperlink ref="O19" location="'Muzzle-loading Pistol Sen'!A2" tooltip="Muzzle-loading Pistol Sen" display="Muzzle-loading Pistol Sen" xr:uid="{37F1BC1A-CF36-42EB-A779-CA16986A8043}"/>
    <hyperlink ref="P19" location="'Muzzle-loading Pistol Sen'!$B$3" tooltip="Muzzle-loading Pistol Sen Division 1" display="D1" xr:uid="{298A8BA7-C3BF-406F-A0C5-DC8E0776D91F}"/>
    <hyperlink ref="O20" location="'Muzzle-loading Revolver'!A2" tooltip="Muzzle-loading Revolver" display="Muzzle-loading Revolver" xr:uid="{F64070D2-167D-4A3B-A32D-92AA25609C08}"/>
    <hyperlink ref="P20" location="'Muzzle-loading Revolver'!$B$3" tooltip="Muzzle-loading Revolver Division 1" display="D1" xr:uid="{F26BFE5C-1B1C-45FF-8F5A-D2F773F75D97}"/>
    <hyperlink ref="O21" location="'Muzzle-loading Revolver Sen'!A2" tooltip="Muzzle-loading Revolver Sen" display="Muzzle-loading Revolver Sen" xr:uid="{08EF338D-4274-4CBD-BC84-5B718E74E236}"/>
    <hyperlink ref="P21" location="'Muzzle-loading Revolver Sen'!$B$3" tooltip="Muzzle-loading Revolver Sen Division 1" display="D1" xr:uid="{7A065DC9-A223-47B1-9B2B-1A81A10828C2}"/>
    <hyperlink ref="O22" location="'Muzzle-loading Nitro'!A2" tooltip="Muzzle-loading Nitro" display="Muzzle-loading Nitro" xr:uid="{1A069EA8-AFA7-44A9-88D6-309EBB693127}"/>
    <hyperlink ref="P22" location="'Muzzle-loading Nitro'!$B$3" tooltip="Muzzle-loading Nitro Division 1" display="D1" xr:uid="{C09D9CA2-C696-4458-8E6E-71E66B86876C}"/>
    <hyperlink ref="O23" location="'Rapid Fire Air Pistol'!A2" tooltip="Rapid Fire Air Pistol" display="Rapid Fire Air Pistol" xr:uid="{9223C7DD-C47A-48E5-9D5B-E3BA5D9CC8F9}"/>
    <hyperlink ref="P23" location="'Rapid Fire Air Pistol'!$B$3" tooltip="Rapid Fire Air Pistol Division 1" display="D1" xr:uid="{FE2E5B01-CE77-4155-891C-7CAAF41B7CF4}"/>
    <hyperlink ref="O24" location="'Rapid Fire Rifle'!A2" tooltip="Rapid Fire Rifle" display="Rapid Fire Rifle" xr:uid="{0ED9A22F-8199-4FDF-AACE-D8132D287916}"/>
    <hyperlink ref="P24" location="'Rapid Fire Rifle'!$B$3" tooltip="Rapid Fire Rifle Division 1" display="D1" xr:uid="{CEED499D-AD3E-4B7B-9543-1216842660C0}"/>
    <hyperlink ref="Q24" location="'Rapid Fire Rifle'!$B$16" tooltip="Rapid Fire Rifle Division 2" display="D2" xr:uid="{15584FD2-F4B3-4FB4-844D-29365E33EF09}"/>
    <hyperlink ref="R24" location="'Rapid Fire Rifle'!$B$29" tooltip="Rapid Fire Rifle Division 3" display="D3" xr:uid="{305D5378-7260-4BCC-AD85-F9CCEF095859}"/>
    <hyperlink ref="O25" location="'Short Range Rifle 1'!A2" tooltip="Short Range Rifle" display="Short Range Rifle" xr:uid="{D715CC1E-D1C5-4251-8507-26070855FA98}"/>
    <hyperlink ref="P25" location="'Short Range Rifle 1'!$B$3" tooltip="Short Range Rifle Division 1" display="D1" xr:uid="{805B2EA3-E299-430D-B2C3-4B0933B9CA8E}"/>
    <hyperlink ref="Q25" location="'Short Range Rifle 1'!$J$3" tooltip="Short Range Rifle Division 2" display="D2" xr:uid="{54C9E344-0590-481D-BE66-58BBA647BE53}"/>
    <hyperlink ref="R25" location="'Short Range Rifle 1'!$B$16" tooltip="Short Range Rifle Division 3" display="D3" xr:uid="{2E5C5C04-C271-458B-BA94-364296111650}"/>
    <hyperlink ref="S25" location="'Short Range Rifle 1'!$J$16" tooltip="Short Range Rifle Division 4" display="D4" xr:uid="{A3CD48C8-6A54-4833-B6AA-1F94147D4523}"/>
    <hyperlink ref="T25" location="'Short Range Rifle 1'!$B$29" tooltip="Short Range Rifle Division 5" display="D5" xr:uid="{366C950A-024F-4433-ADD6-3890E66B84C7}"/>
    <hyperlink ref="U25" location="'Short Range Rifle 1'!$J$29" tooltip="Short Range Rifle Division 6" display="D6" xr:uid="{E6BEDCF9-692A-4005-95A3-ADB3E05549A1}"/>
    <hyperlink ref="V25" location="'Short Range Rifle 1'!$B$42" tooltip="Short Range Rifle Division 7" display="D7" xr:uid="{6FABB98B-9C6C-4747-A457-497B72BA98F2}"/>
    <hyperlink ref="W25" location="'Short Range Rifle 1'!$J$42" tooltip="Short Range Rifle Division 8" display="D8" xr:uid="{B5620C77-9741-42D4-B208-AE2D61442FDD}"/>
    <hyperlink ref="X25" location="'Short Range Rifle 1'!$B$55" tooltip="Short Range Rifle Division 9" display="D9" xr:uid="{6AEEE144-3762-4BCC-80C3-02E5087A0D50}"/>
    <hyperlink ref="Y25" location="'Short Range Rifle 1'!$J$55" tooltip="Short Range Rifle Division 10" display="D10" xr:uid="{14EDF59F-1F2F-4CCB-9642-A8BA0435CF3F}"/>
    <hyperlink ref="P26" location="'Short Range Rifle 2'!$B$3" tooltip="Short Range Rifle Division 11" display="D11" xr:uid="{634F5199-2224-41BF-83E2-61B24C666AF9}"/>
    <hyperlink ref="Q26" location="'Short Range Rifle 2'!$J$3" tooltip="Short Range Rifle Division 12" display="D12" xr:uid="{A026BDC2-659C-47C5-8563-3BB206F90D6A}"/>
    <hyperlink ref="O27" location="'Short Range Rifle Jun'!A2" tooltip="Short Range Rifle Jun" display="Short Range Rifle Jun" xr:uid="{DD7B3A88-E066-4FA2-B1A9-603E512E56CD}"/>
    <hyperlink ref="P27" location="'Short Range Rifle Jun'!$B$3" tooltip="Short Range Rifle Jun Division 1" display="D1" xr:uid="{8973035E-FE9B-4D41-801B-C275FD3F58F5}"/>
    <hyperlink ref="O28" location="'Short Range Rifle Sen'!A2" tooltip="Short Range Rifle Sen" display="Short Range Rifle Sen" xr:uid="{8ACB466B-CE79-4114-AD04-A509ED5B8D4C}"/>
    <hyperlink ref="P28" location="'Short Range Rifle Sen'!$B$3" tooltip="Short Range Rifle Sen Division 1" display="D1" xr:uid="{AC0B2737-E34C-40F6-BEEA-C1E602473320}"/>
    <hyperlink ref="Q28" location="'Short Range Rifle Sen'!$B$14" tooltip="Short Range Rifle Sen Division 2" display="D2" xr:uid="{65052DF5-03E3-47AC-A0FC-2E008AD1D4D6}"/>
    <hyperlink ref="O29" location="'Short Range Rifle Team 1'!A2" tooltip="Short Range Rifle Team" display="Short Range Rifle Team" xr:uid="{F5E6AB47-3505-4C30-9F62-7B11CC0D8E2F}"/>
    <hyperlink ref="P29" location="'Short Range Rifle Team 1'!$A$3" tooltip="Short Range Rifle Team Division 1" display="D1" xr:uid="{0E0B908D-AC79-47C8-AC0B-C087EC793C16}"/>
    <hyperlink ref="Q29" location="'Short Range Rifle Team 1'!$A$29" tooltip="Short Range Rifle Team Division 2" display="D2" xr:uid="{DF5FC921-3331-4293-A2C7-E0BC4984AB13}"/>
    <hyperlink ref="R29" location="'Short Range Rifle Team 2'!$A$3" tooltip="Short Range Rifle Team Division 3" display="D3" xr:uid="{3EF4FB3A-EDB0-4551-8994-204BF015D913}"/>
    <hyperlink ref="S29" location="'Short Range Rifle Team 2'!$A$29" tooltip="Short Range Rifle Team Division 4" display="D4" xr:uid="{56C59D0E-A4E0-4BB3-B5B2-8640FA15DFAE}"/>
    <hyperlink ref="O30" location="'Sport Rifle 1'!A2" tooltip="Sport Rifle" display="Sport Rifle" xr:uid="{ADB51863-3CA9-4657-BFCC-B8BACE2B5A59}"/>
    <hyperlink ref="P30" location="'Sport Rifle 1'!$B$3" tooltip="Sport Rifle Division 1" display="D1" xr:uid="{30D3E95F-6F8B-4B69-805A-85DAA170D2E6}"/>
    <hyperlink ref="Q30" location="'Sport Rifle 1'!$J$3" tooltip="Sport Rifle Division 2" display="D2" xr:uid="{372282DF-0DE6-4689-98B2-6DF11AC45FC5}"/>
    <hyperlink ref="R30" location="'Sport Rifle 1'!$B$16" tooltip="Sport Rifle Division 3" display="D3" xr:uid="{5A8365E9-129B-4F02-BE3B-812ACBE49B2A}"/>
    <hyperlink ref="S30" location="'Sport Rifle 1'!$J$16" tooltip="Sport Rifle Division 4" display="D4" xr:uid="{162A8A2D-1457-4E11-87EA-5C5043BDB827}"/>
    <hyperlink ref="T30" location="'Sport Rifle 1'!$B$29" tooltip="Sport Rifle Division 5" display="D5" xr:uid="{29003802-465A-4C17-8968-4D1C852591F9}"/>
    <hyperlink ref="U30" location="'Sport Rifle 1'!$J$29" tooltip="Sport Rifle Division 6" display="D6" xr:uid="{726B6BFE-A80D-40A5-8087-9F3D6922A926}"/>
    <hyperlink ref="V30" location="'Sport Rifle 1'!$B$42" tooltip="Sport Rifle Division 7" display="D7" xr:uid="{811910EF-F393-4EEA-AF59-5CE076A76CFF}"/>
    <hyperlink ref="W30" location="'Sport Rifle 1'!$J$42" tooltip="Sport Rifle Division 8" display="D8" xr:uid="{1533A410-EFEE-4AD8-AFF0-2B819FD6BD95}"/>
    <hyperlink ref="X30" location="'Sport Rifle 1'!$B$55" tooltip="Sport Rifle Division 9" display="D9" xr:uid="{369B058E-E1D7-4884-A58C-D4548CBAD460}"/>
    <hyperlink ref="Y30" location="'Sport Rifle 1'!$J$55" tooltip="Sport Rifle Division 10" display="D10" xr:uid="{4F7B92B9-EB38-4740-B94F-5CFFBFE93C3F}"/>
    <hyperlink ref="P31" location="'Sport Rifle 2'!$B$3" tooltip="Sport Rifle Division 11" display="D11" xr:uid="{2E7C2B2D-FDB3-402B-A762-A111E080E183}"/>
    <hyperlink ref="Q31" location="'Sport Rifle 2'!$J$3" tooltip="Sport Rifle Division 12" display="D12" xr:uid="{6E9AF118-5219-451C-A9E4-A71866C2F7FE}"/>
    <hyperlink ref="R31" location="'Sport Rifle 2'!$B$16" tooltip="Sport Rifle Division 13" display="D13" xr:uid="{8696EEC4-DCA1-4561-8A33-00DE252D5D25}"/>
    <hyperlink ref="S31" location="'Sport Rifle 2'!$J$16" tooltip="Sport Rifle Division 14" display="D14" xr:uid="{5AD9E61D-43E9-458D-8971-C120733BD853}"/>
    <hyperlink ref="T31" location="'Sport Rifle 2'!$B$29" tooltip="Sport Rifle Division 15" display="D15" xr:uid="{6AB2FB6F-3062-4E45-87C9-0538E3A065A0}"/>
    <hyperlink ref="U31" location="'Sport Rifle 2'!$J$29" tooltip="Sport Rifle Division 16" display="D16" xr:uid="{6C9082B5-EA91-47C1-A48A-C13CBB93C648}"/>
    <hyperlink ref="O32" location="'Sport Rifle Sen'!A2" tooltip="Sport Rifle Sen" display="Sport Rifle Sen" xr:uid="{3261D19C-D79C-47E1-B7DE-4854778F99D5}"/>
    <hyperlink ref="P32" location="'Sport Rifle Sen'!$B$3" tooltip="Sport Rifle Sen Division 1" display="D1" xr:uid="{E5FCB659-38FB-4D3C-B0D3-2DE8D85098E6}"/>
    <hyperlink ref="Q32" location="'Sport Rifle Sen'!$B$16" tooltip="Sport Rifle Sen Division 2" display="D2" xr:uid="{020BA654-F3F9-42E5-92E3-B6967BC339E0}"/>
    <hyperlink ref="R32" location="'Sport Rifle Sen'!$B$29" tooltip="Sport Rifle Sen Division 3" display="D3" xr:uid="{58C6917A-7D47-4694-97FF-378683F597A2}"/>
    <hyperlink ref="S32" location="'Sport Rifle Sen'!$B$42" tooltip="Sport Rifle Sen Division 4" display="D4" xr:uid="{BE94AB6F-7E08-4D78-A3E7-2CF5A5C35788}"/>
    <hyperlink ref="O33" location="'Sport Rifle Team 1'!A2" tooltip="Sport Rifle Team" display="Sport Rifle Team" xr:uid="{2076526A-E21E-4C25-AC30-ADE4BC5CED60}"/>
    <hyperlink ref="P33" location="'Sport Rifle Team 1'!$A$3" tooltip="Sport Rifle Team Division 1" display="D1" xr:uid="{BCFEE6AB-D751-411C-856C-2AA503F5D3A9}"/>
    <hyperlink ref="Q33" location="'Sport Rifle Team 1'!$A$29" tooltip="Sport Rifle Team Division 2" display="D2" xr:uid="{ACBEC47D-262C-4BCA-B8D1-4451E35282D2}"/>
    <hyperlink ref="R33" location="'Sport Rifle Team 2'!$A$3" tooltip="Sport Rifle Team Division 3" display="D3" xr:uid="{ABC1705A-B670-4469-905B-07360A754004}"/>
    <hyperlink ref="O34" location="'SR Standard Pistol'!A2" tooltip="SR Standard Pistol" display="SR Standard Pistol" xr:uid="{FD3982BA-1301-4395-B4D5-13303E78F011}"/>
    <hyperlink ref="P34" location="'SR Standard Pistol'!$B$3" tooltip="SR Standard Pistol Division 1" display="D1" xr:uid="{66A5BA59-FC9E-4FB0-83C2-F253575E43A6}"/>
    <hyperlink ref="Q34" location="'SR Standard Pistol'!$B$14" tooltip="SR Standard Pistol Division 2" display="D2" xr:uid="{441A6813-8226-400F-8F02-628A4D40ADE6}"/>
  </hyperlinks>
  <printOptions horizontalCentered="1"/>
  <pageMargins left="0.31496062992126" right="0.31496062992126" top="0.39370078740157499" bottom="0.59055118110236204" header="0.31496062992126" footer="0.31496062992126"/>
  <pageSetup paperSize="9" orientation="landscape" r:id="rId1"/>
  <headerFooter>
    <oddFooter>&amp;Cwww.cntsa2.org.uk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fitToPage="1"/>
  </sheetPr>
  <dimension ref="A1:AH69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6" width="2.42578125" style="4" customWidth="1"/>
    <col min="17" max="24" width="4.140625" style="4" customWidth="1"/>
    <col min="25" max="16384" width="10.28515625" style="4"/>
  </cols>
  <sheetData>
    <row r="1" spans="1:34" s="89" customFormat="1" ht="18" x14ac:dyDescent="0.35">
      <c r="A1" s="1"/>
      <c r="B1" s="89" t="s">
        <v>22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s="89" customFormat="1" ht="20.100000000000001" customHeight="1" x14ac:dyDescent="0.35">
      <c r="A2" s="1"/>
      <c r="B2" s="202" t="s">
        <v>1464</v>
      </c>
      <c r="C2" s="108"/>
      <c r="D2" s="86"/>
      <c r="E2" s="86"/>
      <c r="F2" s="86"/>
      <c r="G2" s="86"/>
      <c r="H2" s="86"/>
      <c r="I2" s="86"/>
      <c r="J2" s="210" t="s">
        <v>208</v>
      </c>
      <c r="K2" s="210"/>
      <c r="L2" s="210"/>
      <c r="M2" s="210"/>
      <c r="N2" s="210"/>
      <c r="O2" s="210"/>
      <c r="P2" s="86"/>
      <c r="Q2" s="86"/>
      <c r="R2" s="86"/>
      <c r="S2" s="86"/>
      <c r="T2" s="86"/>
      <c r="U2" s="86"/>
      <c r="V2" s="86"/>
      <c r="W2" s="86"/>
      <c r="AG2" s="4"/>
      <c r="AH2" s="3"/>
    </row>
    <row r="3" spans="1:34" s="2" customFormat="1" ht="15.75" customHeight="1" x14ac:dyDescent="0.3">
      <c r="A3" s="1"/>
      <c r="B3" s="2" t="s">
        <v>0</v>
      </c>
      <c r="C3" s="111" t="s">
        <v>73</v>
      </c>
      <c r="D3" s="111"/>
      <c r="E3" s="111"/>
      <c r="I3" s="1"/>
      <c r="J3" s="2" t="s">
        <v>74</v>
      </c>
      <c r="K3" s="111" t="s">
        <v>91</v>
      </c>
      <c r="L3" s="111"/>
      <c r="M3" s="111"/>
      <c r="P3" s="4"/>
      <c r="Q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I4" s="120">
        <v>1</v>
      </c>
      <c r="J4" s="121" t="s">
        <v>1</v>
      </c>
      <c r="K4" s="121" t="s">
        <v>2</v>
      </c>
      <c r="L4" s="49" t="s">
        <v>3</v>
      </c>
      <c r="M4" s="49" t="s">
        <v>4</v>
      </c>
      <c r="N4" s="49" t="s">
        <v>5</v>
      </c>
      <c r="O4" s="50" t="s">
        <v>6</v>
      </c>
    </row>
    <row r="5" spans="1:34" ht="15.75" customHeight="1" x14ac:dyDescent="0.3">
      <c r="A5" s="118">
        <v>1</v>
      </c>
      <c r="B5" s="119" t="s">
        <v>69</v>
      </c>
      <c r="C5" s="119" t="s">
        <v>72</v>
      </c>
      <c r="D5" s="16"/>
      <c r="E5" s="16"/>
      <c r="F5" s="47"/>
      <c r="G5" s="55"/>
      <c r="I5" s="118">
        <v>1</v>
      </c>
      <c r="J5" s="119" t="s">
        <v>86</v>
      </c>
      <c r="K5" s="119" t="s">
        <v>87</v>
      </c>
      <c r="L5" s="16"/>
      <c r="M5" s="16"/>
      <c r="N5" s="47"/>
      <c r="O5" s="55"/>
    </row>
    <row r="6" spans="1:34" ht="15.75" customHeight="1" x14ac:dyDescent="0.3">
      <c r="A6" s="114">
        <v>2</v>
      </c>
      <c r="B6" s="112" t="s">
        <v>56</v>
      </c>
      <c r="C6" s="112" t="s">
        <v>72</v>
      </c>
      <c r="D6" s="7"/>
      <c r="E6" s="7"/>
      <c r="F6" s="8"/>
      <c r="G6" s="115"/>
      <c r="I6" s="114">
        <v>2</v>
      </c>
      <c r="J6" s="113" t="s">
        <v>88</v>
      </c>
      <c r="K6" s="113" t="s">
        <v>85</v>
      </c>
      <c r="L6" s="7"/>
      <c r="M6" s="7"/>
      <c r="N6" s="7"/>
      <c r="O6" s="19"/>
    </row>
    <row r="7" spans="1:34" ht="15.75" customHeight="1" x14ac:dyDescent="0.3">
      <c r="A7" s="114">
        <v>3</v>
      </c>
      <c r="B7" s="113" t="s">
        <v>62</v>
      </c>
      <c r="C7" s="113" t="s">
        <v>63</v>
      </c>
      <c r="D7" s="7"/>
      <c r="E7" s="7"/>
      <c r="F7" s="7"/>
      <c r="G7" s="19"/>
      <c r="I7" s="114">
        <v>3</v>
      </c>
      <c r="J7" s="122" t="s">
        <v>77</v>
      </c>
      <c r="K7" s="113" t="s">
        <v>76</v>
      </c>
      <c r="L7" s="7"/>
      <c r="M7" s="7"/>
      <c r="N7" s="7"/>
      <c r="O7" s="19"/>
    </row>
    <row r="8" spans="1:34" ht="15.75" customHeight="1" x14ac:dyDescent="0.3">
      <c r="A8" s="114">
        <v>4</v>
      </c>
      <c r="B8" s="113" t="s">
        <v>70</v>
      </c>
      <c r="C8" s="113" t="s">
        <v>71</v>
      </c>
      <c r="D8" s="7"/>
      <c r="E8" s="7"/>
      <c r="F8" s="7"/>
      <c r="G8" s="19"/>
      <c r="I8" s="114">
        <v>4</v>
      </c>
      <c r="J8" s="113" t="s">
        <v>89</v>
      </c>
      <c r="K8" s="113" t="s">
        <v>60</v>
      </c>
      <c r="L8" s="7"/>
      <c r="M8" s="7"/>
      <c r="N8" s="7"/>
      <c r="O8" s="19"/>
    </row>
    <row r="9" spans="1:34" ht="15.75" customHeight="1" x14ac:dyDescent="0.3">
      <c r="A9" s="114">
        <v>5</v>
      </c>
      <c r="B9" s="113" t="s">
        <v>64</v>
      </c>
      <c r="C9" s="113" t="s">
        <v>65</v>
      </c>
      <c r="D9" s="7"/>
      <c r="E9" s="7"/>
      <c r="F9" s="7"/>
      <c r="G9" s="19"/>
      <c r="I9" s="114">
        <v>5</v>
      </c>
      <c r="J9" s="113" t="s">
        <v>84</v>
      </c>
      <c r="K9" s="113" t="s">
        <v>85</v>
      </c>
      <c r="L9" s="7"/>
      <c r="M9" s="7"/>
      <c r="N9" s="7"/>
      <c r="O9" s="19"/>
    </row>
    <row r="10" spans="1:34" ht="15.75" customHeight="1" x14ac:dyDescent="0.3">
      <c r="A10" s="114">
        <v>6</v>
      </c>
      <c r="B10" s="113" t="s">
        <v>57</v>
      </c>
      <c r="C10" s="113" t="s">
        <v>58</v>
      </c>
      <c r="D10" s="7"/>
      <c r="E10" s="7"/>
      <c r="F10" s="7"/>
      <c r="G10" s="19"/>
      <c r="I10" s="114">
        <v>6</v>
      </c>
      <c r="J10" s="113" t="s">
        <v>80</v>
      </c>
      <c r="K10" s="113" t="s">
        <v>81</v>
      </c>
      <c r="L10" s="7"/>
      <c r="M10" s="7"/>
      <c r="N10" s="7"/>
      <c r="O10" s="19"/>
    </row>
    <row r="11" spans="1:34" ht="15.75" customHeight="1" x14ac:dyDescent="0.3">
      <c r="A11" s="114">
        <v>7</v>
      </c>
      <c r="B11" s="113" t="s">
        <v>61</v>
      </c>
      <c r="C11" s="113" t="s">
        <v>60</v>
      </c>
      <c r="D11" s="7"/>
      <c r="E11" s="7"/>
      <c r="F11" s="7"/>
      <c r="G11" s="19"/>
      <c r="I11" s="114">
        <v>7</v>
      </c>
      <c r="J11" s="113" t="s">
        <v>82</v>
      </c>
      <c r="K11" s="113" t="s">
        <v>83</v>
      </c>
      <c r="L11" s="7"/>
      <c r="M11" s="7"/>
      <c r="N11" s="7"/>
      <c r="O11" s="19"/>
    </row>
    <row r="12" spans="1:34" ht="15.75" customHeight="1" x14ac:dyDescent="0.3">
      <c r="A12" s="114">
        <v>8</v>
      </c>
      <c r="B12" s="113" t="s">
        <v>68</v>
      </c>
      <c r="C12" s="113" t="s">
        <v>72</v>
      </c>
      <c r="D12" s="7"/>
      <c r="E12" s="7"/>
      <c r="F12" s="7"/>
      <c r="G12" s="19"/>
      <c r="I12" s="114">
        <v>8</v>
      </c>
      <c r="J12" s="113" t="s">
        <v>75</v>
      </c>
      <c r="K12" s="113" t="s">
        <v>76</v>
      </c>
      <c r="L12" s="7"/>
      <c r="M12" s="7"/>
      <c r="N12" s="7"/>
      <c r="O12" s="19"/>
    </row>
    <row r="13" spans="1:34" ht="15.75" customHeight="1" x14ac:dyDescent="0.3">
      <c r="A13" s="114">
        <v>9</v>
      </c>
      <c r="B13" s="113" t="s">
        <v>59</v>
      </c>
      <c r="C13" s="113" t="s">
        <v>60</v>
      </c>
      <c r="D13" s="7"/>
      <c r="E13" s="7"/>
      <c r="F13" s="7"/>
      <c r="G13" s="19"/>
      <c r="I13" s="114">
        <v>9</v>
      </c>
      <c r="J13" s="113" t="s">
        <v>90</v>
      </c>
      <c r="K13" s="113" t="s">
        <v>72</v>
      </c>
      <c r="L13" s="7"/>
      <c r="M13" s="7"/>
      <c r="N13" s="7"/>
      <c r="O13" s="19"/>
    </row>
    <row r="14" spans="1:34" ht="15.75" customHeight="1" x14ac:dyDescent="0.3">
      <c r="A14" s="116">
        <v>10</v>
      </c>
      <c r="B14" s="117" t="s">
        <v>66</v>
      </c>
      <c r="C14" s="117" t="s">
        <v>67</v>
      </c>
      <c r="D14" s="21"/>
      <c r="E14" s="21"/>
      <c r="F14" s="21"/>
      <c r="G14" s="22"/>
      <c r="I14" s="116">
        <v>10</v>
      </c>
      <c r="J14" s="117" t="s">
        <v>78</v>
      </c>
      <c r="K14" s="117" t="s">
        <v>79</v>
      </c>
      <c r="L14" s="21"/>
      <c r="M14" s="21"/>
      <c r="N14" s="21"/>
      <c r="O14" s="22"/>
    </row>
    <row r="15" spans="1:34" ht="15.75" customHeight="1" x14ac:dyDescent="0.3"/>
    <row r="16" spans="1:34" ht="15.75" customHeight="1" x14ac:dyDescent="0.3">
      <c r="A16" s="1"/>
      <c r="B16" s="2" t="s">
        <v>92</v>
      </c>
      <c r="C16" s="111" t="s">
        <v>108</v>
      </c>
      <c r="D16" s="111"/>
      <c r="E16" s="111"/>
      <c r="F16" s="2"/>
      <c r="G16" s="2"/>
      <c r="I16" s="1"/>
      <c r="J16" s="2" t="s">
        <v>109</v>
      </c>
      <c r="K16" s="111" t="s">
        <v>122</v>
      </c>
      <c r="L16" s="111"/>
      <c r="M16" s="111"/>
      <c r="N16" s="2"/>
      <c r="O16" s="2"/>
    </row>
    <row r="17" spans="1:15" ht="15.75" customHeight="1" x14ac:dyDescent="0.3">
      <c r="A17" s="120">
        <v>1</v>
      </c>
      <c r="B17" s="121" t="s">
        <v>1</v>
      </c>
      <c r="C17" s="121" t="s">
        <v>2</v>
      </c>
      <c r="D17" s="49" t="s">
        <v>3</v>
      </c>
      <c r="E17" s="49" t="s">
        <v>4</v>
      </c>
      <c r="F17" s="49" t="s">
        <v>5</v>
      </c>
      <c r="G17" s="50" t="s">
        <v>6</v>
      </c>
      <c r="I17" s="120">
        <v>1</v>
      </c>
      <c r="J17" s="121" t="s">
        <v>1</v>
      </c>
      <c r="K17" s="121" t="s">
        <v>2</v>
      </c>
      <c r="L17" s="49" t="s">
        <v>3</v>
      </c>
      <c r="M17" s="49" t="s">
        <v>4</v>
      </c>
      <c r="N17" s="49" t="s">
        <v>5</v>
      </c>
      <c r="O17" s="50" t="s">
        <v>6</v>
      </c>
    </row>
    <row r="18" spans="1:15" ht="15.75" customHeight="1" x14ac:dyDescent="0.3">
      <c r="A18" s="118">
        <v>1</v>
      </c>
      <c r="B18" s="119" t="s">
        <v>103</v>
      </c>
      <c r="C18" s="119" t="s">
        <v>67</v>
      </c>
      <c r="D18" s="16"/>
      <c r="E18" s="16"/>
      <c r="F18" s="47"/>
      <c r="G18" s="55"/>
      <c r="I18" s="118">
        <v>1</v>
      </c>
      <c r="J18" s="119" t="s">
        <v>114</v>
      </c>
      <c r="K18" s="119" t="s">
        <v>100</v>
      </c>
      <c r="L18" s="16"/>
      <c r="M18" s="16"/>
      <c r="N18" s="47"/>
      <c r="O18" s="55"/>
    </row>
    <row r="19" spans="1:15" ht="15.75" customHeight="1" x14ac:dyDescent="0.3">
      <c r="A19" s="114">
        <v>2</v>
      </c>
      <c r="B19" s="113" t="s">
        <v>94</v>
      </c>
      <c r="C19" s="113" t="s">
        <v>85</v>
      </c>
      <c r="D19" s="7"/>
      <c r="E19" s="7"/>
      <c r="F19" s="7"/>
      <c r="G19" s="19"/>
      <c r="I19" s="114">
        <v>2</v>
      </c>
      <c r="J19" s="113" t="s">
        <v>110</v>
      </c>
      <c r="K19" s="113" t="s">
        <v>111</v>
      </c>
      <c r="L19" s="7"/>
      <c r="M19" s="7"/>
      <c r="N19" s="7"/>
      <c r="O19" s="19"/>
    </row>
    <row r="20" spans="1:15" ht="15.75" customHeight="1" x14ac:dyDescent="0.3">
      <c r="A20" s="114">
        <v>3</v>
      </c>
      <c r="B20" s="113" t="s">
        <v>98</v>
      </c>
      <c r="C20" s="113" t="s">
        <v>96</v>
      </c>
      <c r="D20" s="7"/>
      <c r="E20" s="7"/>
      <c r="F20" s="7"/>
      <c r="G20" s="19"/>
      <c r="I20" s="114">
        <v>3</v>
      </c>
      <c r="J20" s="113" t="s">
        <v>115</v>
      </c>
      <c r="K20" s="113" t="s">
        <v>72</v>
      </c>
      <c r="L20" s="7"/>
      <c r="M20" s="7"/>
      <c r="N20" s="7"/>
      <c r="O20" s="19"/>
    </row>
    <row r="21" spans="1:15" ht="15.75" customHeight="1" x14ac:dyDescent="0.3">
      <c r="A21" s="114">
        <v>4</v>
      </c>
      <c r="B21" s="113" t="s">
        <v>101</v>
      </c>
      <c r="C21" s="113" t="s">
        <v>102</v>
      </c>
      <c r="D21" s="7"/>
      <c r="E21" s="7"/>
      <c r="F21" s="7"/>
      <c r="G21" s="19"/>
      <c r="I21" s="114">
        <v>4</v>
      </c>
      <c r="J21" s="113" t="s">
        <v>112</v>
      </c>
      <c r="K21" s="113" t="s">
        <v>105</v>
      </c>
      <c r="L21" s="7"/>
      <c r="M21" s="7"/>
      <c r="N21" s="7"/>
      <c r="O21" s="19"/>
    </row>
    <row r="22" spans="1:15" ht="15.75" customHeight="1" x14ac:dyDescent="0.3">
      <c r="A22" s="114">
        <v>5</v>
      </c>
      <c r="B22" s="113" t="s">
        <v>99</v>
      </c>
      <c r="C22" s="113" t="s">
        <v>100</v>
      </c>
      <c r="D22" s="7"/>
      <c r="E22" s="7"/>
      <c r="F22" s="7"/>
      <c r="G22" s="19"/>
      <c r="I22" s="114">
        <v>5</v>
      </c>
      <c r="J22" s="113" t="s">
        <v>118</v>
      </c>
      <c r="K22" s="113" t="s">
        <v>72</v>
      </c>
      <c r="L22" s="7"/>
      <c r="M22" s="7"/>
      <c r="N22" s="7"/>
      <c r="O22" s="19"/>
    </row>
    <row r="23" spans="1:15" ht="15.75" customHeight="1" x14ac:dyDescent="0.3">
      <c r="A23" s="114">
        <v>6</v>
      </c>
      <c r="B23" s="113" t="s">
        <v>95</v>
      </c>
      <c r="C23" s="113" t="s">
        <v>96</v>
      </c>
      <c r="D23" s="7"/>
      <c r="E23" s="7"/>
      <c r="F23" s="7"/>
      <c r="G23" s="19"/>
      <c r="I23" s="114">
        <v>6</v>
      </c>
      <c r="J23" s="113" t="s">
        <v>120</v>
      </c>
      <c r="K23" s="113" t="s">
        <v>67</v>
      </c>
      <c r="L23" s="7"/>
      <c r="M23" s="7"/>
      <c r="N23" s="7"/>
      <c r="O23" s="19"/>
    </row>
    <row r="24" spans="1:15" ht="15.75" customHeight="1" x14ac:dyDescent="0.3">
      <c r="A24" s="114">
        <v>7</v>
      </c>
      <c r="B24" s="113" t="s">
        <v>97</v>
      </c>
      <c r="C24" s="113" t="s">
        <v>83</v>
      </c>
      <c r="D24" s="7"/>
      <c r="E24" s="7"/>
      <c r="F24" s="7"/>
      <c r="G24" s="19"/>
      <c r="I24" s="114">
        <v>7</v>
      </c>
      <c r="J24" s="113" t="s">
        <v>121</v>
      </c>
      <c r="K24" s="113" t="s">
        <v>67</v>
      </c>
      <c r="L24" s="7"/>
      <c r="M24" s="7"/>
      <c r="N24" s="7"/>
      <c r="O24" s="19"/>
    </row>
    <row r="25" spans="1:15" ht="15.75" customHeight="1" x14ac:dyDescent="0.3">
      <c r="A25" s="114">
        <v>8</v>
      </c>
      <c r="B25" s="113" t="s">
        <v>106</v>
      </c>
      <c r="C25" s="113" t="s">
        <v>107</v>
      </c>
      <c r="D25" s="7"/>
      <c r="E25" s="7"/>
      <c r="F25" s="7"/>
      <c r="G25" s="19"/>
      <c r="I25" s="114">
        <v>8</v>
      </c>
      <c r="J25" s="113" t="s">
        <v>116</v>
      </c>
      <c r="K25" s="113" t="s">
        <v>117</v>
      </c>
      <c r="L25" s="7"/>
      <c r="M25" s="7"/>
      <c r="N25" s="7"/>
      <c r="O25" s="19"/>
    </row>
    <row r="26" spans="1:15" ht="15.75" customHeight="1" x14ac:dyDescent="0.3">
      <c r="A26" s="114">
        <v>9</v>
      </c>
      <c r="B26" s="113" t="s">
        <v>104</v>
      </c>
      <c r="C26" s="113" t="s">
        <v>105</v>
      </c>
      <c r="D26" s="7"/>
      <c r="E26" s="7"/>
      <c r="F26" s="7"/>
      <c r="G26" s="19"/>
      <c r="I26" s="114">
        <v>9</v>
      </c>
      <c r="J26" s="113" t="s">
        <v>119</v>
      </c>
      <c r="K26" s="113" t="s">
        <v>72</v>
      </c>
      <c r="L26" s="7"/>
      <c r="M26" s="7"/>
      <c r="N26" s="7"/>
      <c r="O26" s="19"/>
    </row>
    <row r="27" spans="1:15" ht="15.75" customHeight="1" x14ac:dyDescent="0.3">
      <c r="A27" s="116">
        <v>10</v>
      </c>
      <c r="B27" s="117" t="s">
        <v>93</v>
      </c>
      <c r="C27" s="117" t="s">
        <v>72</v>
      </c>
      <c r="D27" s="21"/>
      <c r="E27" s="21"/>
      <c r="F27" s="21"/>
      <c r="G27" s="22"/>
      <c r="I27" s="116">
        <v>10</v>
      </c>
      <c r="J27" s="117" t="s">
        <v>113</v>
      </c>
      <c r="K27" s="117" t="s">
        <v>96</v>
      </c>
      <c r="L27" s="21"/>
      <c r="M27" s="21"/>
      <c r="N27" s="21"/>
      <c r="O27" s="22"/>
    </row>
    <row r="28" spans="1:15" ht="15.75" customHeight="1" x14ac:dyDescent="0.3"/>
    <row r="29" spans="1:15" ht="15.75" customHeight="1" x14ac:dyDescent="0.3">
      <c r="A29" s="1"/>
      <c r="B29" s="2" t="s">
        <v>123</v>
      </c>
      <c r="C29" s="111" t="s">
        <v>135</v>
      </c>
      <c r="D29" s="111"/>
      <c r="E29" s="111"/>
      <c r="F29" s="2"/>
      <c r="G29" s="2"/>
      <c r="I29" s="1"/>
      <c r="J29" s="2" t="s">
        <v>136</v>
      </c>
      <c r="K29" s="111" t="s">
        <v>151</v>
      </c>
      <c r="L29" s="111"/>
      <c r="M29" s="111"/>
      <c r="N29" s="2"/>
      <c r="O29" s="2"/>
    </row>
    <row r="30" spans="1:15" ht="15.75" customHeight="1" x14ac:dyDescent="0.3">
      <c r="A30" s="120">
        <v>1</v>
      </c>
      <c r="B30" s="121" t="s">
        <v>1</v>
      </c>
      <c r="C30" s="121" t="s">
        <v>2</v>
      </c>
      <c r="D30" s="49" t="s">
        <v>3</v>
      </c>
      <c r="E30" s="49" t="s">
        <v>4</v>
      </c>
      <c r="F30" s="49" t="s">
        <v>5</v>
      </c>
      <c r="G30" s="50" t="s">
        <v>6</v>
      </c>
      <c r="I30" s="120">
        <v>1</v>
      </c>
      <c r="J30" s="121" t="s">
        <v>1</v>
      </c>
      <c r="K30" s="121" t="s">
        <v>2</v>
      </c>
      <c r="L30" s="49" t="s">
        <v>3</v>
      </c>
      <c r="M30" s="49" t="s">
        <v>4</v>
      </c>
      <c r="N30" s="49" t="s">
        <v>5</v>
      </c>
      <c r="O30" s="50" t="s">
        <v>6</v>
      </c>
    </row>
    <row r="31" spans="1:15" ht="15.75" customHeight="1" x14ac:dyDescent="0.3">
      <c r="A31" s="118">
        <v>1</v>
      </c>
      <c r="B31" s="119" t="s">
        <v>134</v>
      </c>
      <c r="C31" s="119" t="s">
        <v>111</v>
      </c>
      <c r="D31" s="16"/>
      <c r="E31" s="16"/>
      <c r="F31" s="47"/>
      <c r="G31" s="55"/>
      <c r="I31" s="118">
        <v>1</v>
      </c>
      <c r="J31" s="119" t="s">
        <v>145</v>
      </c>
      <c r="K31" s="119" t="s">
        <v>76</v>
      </c>
      <c r="L31" s="16"/>
      <c r="M31" s="16"/>
      <c r="N31" s="47"/>
      <c r="O31" s="55"/>
    </row>
    <row r="32" spans="1:15" ht="15.75" customHeight="1" x14ac:dyDescent="0.3">
      <c r="A32" s="114">
        <v>2</v>
      </c>
      <c r="B32" s="113" t="s">
        <v>132</v>
      </c>
      <c r="C32" s="113" t="s">
        <v>133</v>
      </c>
      <c r="D32" s="7"/>
      <c r="E32" s="7"/>
      <c r="F32" s="7"/>
      <c r="G32" s="19"/>
      <c r="I32" s="114">
        <v>2</v>
      </c>
      <c r="J32" s="113" t="s">
        <v>150</v>
      </c>
      <c r="K32" s="113" t="s">
        <v>147</v>
      </c>
      <c r="L32" s="7"/>
      <c r="M32" s="7"/>
      <c r="N32" s="7"/>
      <c r="O32" s="19"/>
    </row>
    <row r="33" spans="1:15" ht="15.75" customHeight="1" x14ac:dyDescent="0.3">
      <c r="A33" s="114">
        <v>3</v>
      </c>
      <c r="B33" s="113" t="s">
        <v>126</v>
      </c>
      <c r="C33" s="113" t="s">
        <v>63</v>
      </c>
      <c r="D33" s="7"/>
      <c r="E33" s="7"/>
      <c r="F33" s="7"/>
      <c r="G33" s="19"/>
      <c r="I33" s="114">
        <v>3</v>
      </c>
      <c r="J33" s="113" t="s">
        <v>139</v>
      </c>
      <c r="K33" s="113" t="s">
        <v>72</v>
      </c>
      <c r="L33" s="7"/>
      <c r="M33" s="7"/>
      <c r="N33" s="7"/>
      <c r="O33" s="19"/>
    </row>
    <row r="34" spans="1:15" ht="15.75" customHeight="1" x14ac:dyDescent="0.3">
      <c r="A34" s="114">
        <v>4</v>
      </c>
      <c r="B34" s="113" t="s">
        <v>131</v>
      </c>
      <c r="C34" s="113" t="s">
        <v>83</v>
      </c>
      <c r="D34" s="7"/>
      <c r="E34" s="7"/>
      <c r="F34" s="7"/>
      <c r="G34" s="19"/>
      <c r="I34" s="114">
        <v>4</v>
      </c>
      <c r="J34" s="113" t="s">
        <v>143</v>
      </c>
      <c r="K34" s="113" t="s">
        <v>144</v>
      </c>
      <c r="L34" s="7"/>
      <c r="M34" s="7"/>
      <c r="N34" s="7"/>
      <c r="O34" s="19"/>
    </row>
    <row r="35" spans="1:15" ht="15.75" customHeight="1" x14ac:dyDescent="0.3">
      <c r="A35" s="114">
        <v>5</v>
      </c>
      <c r="B35" s="113" t="s">
        <v>130</v>
      </c>
      <c r="C35" s="113" t="s">
        <v>67</v>
      </c>
      <c r="D35" s="7"/>
      <c r="E35" s="7"/>
      <c r="F35" s="7"/>
      <c r="G35" s="19"/>
      <c r="I35" s="114">
        <v>5</v>
      </c>
      <c r="J35" s="113" t="s">
        <v>149</v>
      </c>
      <c r="K35" s="113" t="s">
        <v>76</v>
      </c>
      <c r="L35" s="7"/>
      <c r="M35" s="7"/>
      <c r="N35" s="7"/>
      <c r="O35" s="19"/>
    </row>
    <row r="36" spans="1:15" ht="15.75" customHeight="1" x14ac:dyDescent="0.3">
      <c r="A36" s="114">
        <v>6</v>
      </c>
      <c r="B36" s="113" t="s">
        <v>128</v>
      </c>
      <c r="C36" s="113" t="s">
        <v>96</v>
      </c>
      <c r="D36" s="7"/>
      <c r="E36" s="7"/>
      <c r="F36" s="7"/>
      <c r="G36" s="19"/>
      <c r="I36" s="114">
        <v>6</v>
      </c>
      <c r="J36" s="113" t="s">
        <v>140</v>
      </c>
      <c r="K36" s="113" t="s">
        <v>141</v>
      </c>
      <c r="L36" s="7"/>
      <c r="M36" s="7"/>
      <c r="N36" s="7"/>
      <c r="O36" s="19"/>
    </row>
    <row r="37" spans="1:15" ht="15.75" customHeight="1" x14ac:dyDescent="0.3">
      <c r="A37" s="114">
        <v>7</v>
      </c>
      <c r="B37" s="113" t="s">
        <v>124</v>
      </c>
      <c r="C37" s="113" t="s">
        <v>105</v>
      </c>
      <c r="D37" s="7"/>
      <c r="E37" s="7"/>
      <c r="F37" s="7"/>
      <c r="G37" s="19"/>
      <c r="I37" s="114">
        <v>7</v>
      </c>
      <c r="J37" s="113" t="s">
        <v>142</v>
      </c>
      <c r="K37" s="113" t="s">
        <v>76</v>
      </c>
      <c r="L37" s="7"/>
      <c r="M37" s="7"/>
      <c r="N37" s="7"/>
      <c r="O37" s="19"/>
    </row>
    <row r="38" spans="1:15" ht="15.75" customHeight="1" x14ac:dyDescent="0.3">
      <c r="A38" s="114">
        <v>8</v>
      </c>
      <c r="B38" s="113" t="s">
        <v>127</v>
      </c>
      <c r="C38" s="113" t="s">
        <v>72</v>
      </c>
      <c r="D38" s="7"/>
      <c r="E38" s="7"/>
      <c r="F38" s="7"/>
      <c r="G38" s="19"/>
      <c r="I38" s="114">
        <v>8</v>
      </c>
      <c r="J38" s="113" t="s">
        <v>148</v>
      </c>
      <c r="K38" s="113" t="s">
        <v>60</v>
      </c>
      <c r="L38" s="7"/>
      <c r="M38" s="7"/>
      <c r="N38" s="7"/>
      <c r="O38" s="19"/>
    </row>
    <row r="39" spans="1:15" ht="15.75" customHeight="1" x14ac:dyDescent="0.3">
      <c r="A39" s="114">
        <v>9</v>
      </c>
      <c r="B39" s="113" t="s">
        <v>129</v>
      </c>
      <c r="C39" s="113" t="s">
        <v>96</v>
      </c>
      <c r="D39" s="7"/>
      <c r="E39" s="7"/>
      <c r="F39" s="7"/>
      <c r="G39" s="19"/>
      <c r="I39" s="114">
        <v>9</v>
      </c>
      <c r="J39" s="113" t="s">
        <v>137</v>
      </c>
      <c r="K39" s="113" t="s">
        <v>138</v>
      </c>
      <c r="L39" s="7"/>
      <c r="M39" s="7"/>
      <c r="N39" s="7"/>
      <c r="O39" s="19"/>
    </row>
    <row r="40" spans="1:15" ht="15.75" customHeight="1" x14ac:dyDescent="0.3">
      <c r="A40" s="116">
        <v>10</v>
      </c>
      <c r="B40" s="117" t="s">
        <v>125</v>
      </c>
      <c r="C40" s="117" t="s">
        <v>83</v>
      </c>
      <c r="D40" s="21"/>
      <c r="E40" s="21"/>
      <c r="F40" s="21"/>
      <c r="G40" s="22"/>
      <c r="I40" s="116">
        <v>10</v>
      </c>
      <c r="J40" s="117" t="s">
        <v>146</v>
      </c>
      <c r="K40" s="117" t="s">
        <v>147</v>
      </c>
      <c r="L40" s="21"/>
      <c r="M40" s="21"/>
      <c r="N40" s="21"/>
      <c r="O40" s="22"/>
    </row>
    <row r="41" spans="1:15" ht="15.75" customHeight="1" x14ac:dyDescent="0.3"/>
    <row r="42" spans="1:15" ht="15.75" customHeight="1" x14ac:dyDescent="0.3">
      <c r="A42" s="1"/>
      <c r="B42" s="2" t="s">
        <v>152</v>
      </c>
      <c r="C42" s="111" t="s">
        <v>166</v>
      </c>
      <c r="D42" s="111"/>
      <c r="E42" s="111"/>
      <c r="F42" s="2"/>
      <c r="G42" s="2"/>
      <c r="I42" s="1"/>
      <c r="J42" s="2" t="s">
        <v>167</v>
      </c>
      <c r="K42" s="111" t="s">
        <v>179</v>
      </c>
      <c r="L42" s="111"/>
      <c r="M42" s="111"/>
      <c r="N42" s="2"/>
      <c r="O42" s="2"/>
    </row>
    <row r="43" spans="1:15" ht="15.75" customHeight="1" x14ac:dyDescent="0.3">
      <c r="A43" s="120">
        <v>1</v>
      </c>
      <c r="B43" s="121" t="s">
        <v>1</v>
      </c>
      <c r="C43" s="121" t="s">
        <v>2</v>
      </c>
      <c r="D43" s="49" t="s">
        <v>3</v>
      </c>
      <c r="E43" s="49" t="s">
        <v>4</v>
      </c>
      <c r="F43" s="49" t="s">
        <v>5</v>
      </c>
      <c r="G43" s="50" t="s">
        <v>6</v>
      </c>
      <c r="I43" s="120">
        <v>1</v>
      </c>
      <c r="J43" s="121" t="s">
        <v>1</v>
      </c>
      <c r="K43" s="121" t="s">
        <v>2</v>
      </c>
      <c r="L43" s="49" t="s">
        <v>3</v>
      </c>
      <c r="M43" s="49" t="s">
        <v>4</v>
      </c>
      <c r="N43" s="49" t="s">
        <v>5</v>
      </c>
      <c r="O43" s="50" t="s">
        <v>6</v>
      </c>
    </row>
    <row r="44" spans="1:15" ht="15.75" customHeight="1" x14ac:dyDescent="0.3">
      <c r="A44" s="118">
        <v>1</v>
      </c>
      <c r="B44" s="119" t="s">
        <v>155</v>
      </c>
      <c r="C44" s="119" t="s">
        <v>72</v>
      </c>
      <c r="D44" s="16"/>
      <c r="E44" s="16"/>
      <c r="F44" s="47"/>
      <c r="G44" s="55"/>
      <c r="I44" s="118">
        <v>1</v>
      </c>
      <c r="J44" s="119" t="s">
        <v>177</v>
      </c>
      <c r="K44" s="119" t="s">
        <v>178</v>
      </c>
      <c r="L44" s="16"/>
      <c r="M44" s="16"/>
      <c r="N44" s="47"/>
      <c r="O44" s="55"/>
    </row>
    <row r="45" spans="1:15" ht="15.75" customHeight="1" x14ac:dyDescent="0.3">
      <c r="A45" s="114">
        <v>2</v>
      </c>
      <c r="B45" s="113" t="s">
        <v>163</v>
      </c>
      <c r="C45" s="113" t="s">
        <v>147</v>
      </c>
      <c r="D45" s="7"/>
      <c r="E45" s="7"/>
      <c r="F45" s="7"/>
      <c r="G45" s="19"/>
      <c r="I45" s="114">
        <v>2</v>
      </c>
      <c r="J45" s="113" t="s">
        <v>175</v>
      </c>
      <c r="K45" s="113" t="s">
        <v>65</v>
      </c>
      <c r="L45" s="7"/>
      <c r="M45" s="7"/>
      <c r="N45" s="7"/>
      <c r="O45" s="19"/>
    </row>
    <row r="46" spans="1:15" ht="15.75" customHeight="1" x14ac:dyDescent="0.3">
      <c r="A46" s="114">
        <v>3</v>
      </c>
      <c r="B46" s="113" t="s">
        <v>158</v>
      </c>
      <c r="C46" s="113" t="s">
        <v>60</v>
      </c>
      <c r="D46" s="7"/>
      <c r="E46" s="7"/>
      <c r="F46" s="7"/>
      <c r="G46" s="19"/>
      <c r="I46" s="114">
        <v>3</v>
      </c>
      <c r="J46" s="113" t="s">
        <v>176</v>
      </c>
      <c r="K46" s="113" t="s">
        <v>87</v>
      </c>
      <c r="L46" s="7"/>
      <c r="M46" s="7"/>
      <c r="N46" s="7"/>
      <c r="O46" s="19"/>
    </row>
    <row r="47" spans="1:15" ht="15.75" customHeight="1" x14ac:dyDescent="0.3">
      <c r="A47" s="114">
        <v>4</v>
      </c>
      <c r="B47" s="113" t="s">
        <v>153</v>
      </c>
      <c r="C47" s="113" t="s">
        <v>154</v>
      </c>
      <c r="D47" s="7"/>
      <c r="E47" s="7"/>
      <c r="F47" s="7"/>
      <c r="G47" s="19"/>
      <c r="I47" s="114">
        <v>4</v>
      </c>
      <c r="J47" s="113" t="s">
        <v>169</v>
      </c>
      <c r="K47" s="113" t="s">
        <v>76</v>
      </c>
      <c r="L47" s="7"/>
      <c r="M47" s="7"/>
      <c r="N47" s="7"/>
      <c r="O47" s="19"/>
    </row>
    <row r="48" spans="1:15" ht="15.75" customHeight="1" x14ac:dyDescent="0.3">
      <c r="A48" s="114">
        <v>5</v>
      </c>
      <c r="B48" s="113" t="s">
        <v>165</v>
      </c>
      <c r="C48" s="113" t="s">
        <v>107</v>
      </c>
      <c r="D48" s="7"/>
      <c r="E48" s="7"/>
      <c r="F48" s="7"/>
      <c r="G48" s="19"/>
      <c r="I48" s="114">
        <v>5</v>
      </c>
      <c r="J48" s="113" t="s">
        <v>173</v>
      </c>
      <c r="K48" s="113" t="s">
        <v>100</v>
      </c>
      <c r="L48" s="7"/>
      <c r="M48" s="7"/>
      <c r="N48" s="7"/>
      <c r="O48" s="19"/>
    </row>
    <row r="49" spans="1:15" ht="15.75" customHeight="1" x14ac:dyDescent="0.3">
      <c r="A49" s="114">
        <v>6</v>
      </c>
      <c r="B49" s="113" t="s">
        <v>164</v>
      </c>
      <c r="C49" s="113" t="s">
        <v>107</v>
      </c>
      <c r="D49" s="7"/>
      <c r="E49" s="7"/>
      <c r="F49" s="7"/>
      <c r="G49" s="19"/>
      <c r="I49" s="114">
        <v>6</v>
      </c>
      <c r="J49" s="113" t="s">
        <v>174</v>
      </c>
      <c r="K49" s="113" t="s">
        <v>96</v>
      </c>
      <c r="L49" s="7"/>
      <c r="M49" s="7"/>
      <c r="N49" s="7"/>
      <c r="O49" s="19"/>
    </row>
    <row r="50" spans="1:15" ht="15.75" customHeight="1" x14ac:dyDescent="0.3">
      <c r="A50" s="114">
        <v>7</v>
      </c>
      <c r="B50" s="113" t="s">
        <v>159</v>
      </c>
      <c r="C50" s="113" t="s">
        <v>63</v>
      </c>
      <c r="D50" s="7"/>
      <c r="E50" s="7"/>
      <c r="F50" s="7"/>
      <c r="G50" s="19"/>
      <c r="I50" s="114">
        <v>7</v>
      </c>
      <c r="J50" s="113" t="s">
        <v>171</v>
      </c>
      <c r="K50" s="113" t="s">
        <v>72</v>
      </c>
      <c r="L50" s="7"/>
      <c r="M50" s="7"/>
      <c r="N50" s="7"/>
      <c r="O50" s="19"/>
    </row>
    <row r="51" spans="1:15" ht="15.75" customHeight="1" x14ac:dyDescent="0.3">
      <c r="A51" s="114">
        <v>8</v>
      </c>
      <c r="B51" s="113" t="s">
        <v>156</v>
      </c>
      <c r="C51" s="113" t="s">
        <v>157</v>
      </c>
      <c r="D51" s="7"/>
      <c r="E51" s="7"/>
      <c r="F51" s="7"/>
      <c r="G51" s="19"/>
      <c r="I51" s="114">
        <v>8</v>
      </c>
      <c r="J51" s="113" t="s">
        <v>172</v>
      </c>
      <c r="K51" s="113" t="s">
        <v>72</v>
      </c>
      <c r="L51" s="7"/>
      <c r="M51" s="7"/>
      <c r="N51" s="7"/>
      <c r="O51" s="19"/>
    </row>
    <row r="52" spans="1:15" ht="15.75" customHeight="1" x14ac:dyDescent="0.3">
      <c r="A52" s="114">
        <v>9</v>
      </c>
      <c r="B52" s="113" t="s">
        <v>160</v>
      </c>
      <c r="C52" s="113" t="s">
        <v>161</v>
      </c>
      <c r="D52" s="7"/>
      <c r="E52" s="7"/>
      <c r="F52" s="7"/>
      <c r="G52" s="19"/>
      <c r="I52" s="114">
        <v>9</v>
      </c>
      <c r="J52" s="113" t="s">
        <v>168</v>
      </c>
      <c r="K52" s="113" t="s">
        <v>72</v>
      </c>
      <c r="L52" s="7"/>
      <c r="M52" s="7"/>
      <c r="N52" s="7"/>
      <c r="O52" s="19"/>
    </row>
    <row r="53" spans="1:15" x14ac:dyDescent="0.3">
      <c r="A53" s="116">
        <v>10</v>
      </c>
      <c r="B53" s="117" t="s">
        <v>162</v>
      </c>
      <c r="C53" s="117" t="s">
        <v>72</v>
      </c>
      <c r="D53" s="21"/>
      <c r="E53" s="21"/>
      <c r="F53" s="21"/>
      <c r="G53" s="22"/>
      <c r="I53" s="116">
        <v>10</v>
      </c>
      <c r="J53" s="117" t="s">
        <v>170</v>
      </c>
      <c r="K53" s="117" t="s">
        <v>79</v>
      </c>
      <c r="L53" s="21"/>
      <c r="M53" s="21"/>
      <c r="N53" s="21"/>
      <c r="O53" s="22"/>
    </row>
    <row r="55" spans="1:15" x14ac:dyDescent="0.3">
      <c r="A55" s="1"/>
      <c r="B55" s="2" t="s">
        <v>180</v>
      </c>
      <c r="C55" s="111" t="s">
        <v>193</v>
      </c>
      <c r="D55" s="111"/>
      <c r="E55" s="111"/>
      <c r="F55" s="2"/>
      <c r="G55" s="2"/>
      <c r="I55" s="1"/>
      <c r="J55" s="2" t="s">
        <v>194</v>
      </c>
      <c r="K55" s="111" t="s">
        <v>207</v>
      </c>
      <c r="L55" s="111"/>
      <c r="M55" s="111"/>
      <c r="N55" s="2"/>
      <c r="O55" s="2"/>
    </row>
    <row r="56" spans="1:15" x14ac:dyDescent="0.3">
      <c r="A56" s="120">
        <v>1</v>
      </c>
      <c r="B56" s="121" t="s">
        <v>1</v>
      </c>
      <c r="C56" s="121" t="s">
        <v>2</v>
      </c>
      <c r="D56" s="49" t="s">
        <v>3</v>
      </c>
      <c r="E56" s="49" t="s">
        <v>4</v>
      </c>
      <c r="F56" s="49" t="s">
        <v>5</v>
      </c>
      <c r="G56" s="50" t="s">
        <v>6</v>
      </c>
      <c r="I56" s="120">
        <v>1</v>
      </c>
      <c r="J56" s="121" t="s">
        <v>1</v>
      </c>
      <c r="K56" s="121" t="s">
        <v>2</v>
      </c>
      <c r="L56" s="49" t="s">
        <v>3</v>
      </c>
      <c r="M56" s="49" t="s">
        <v>4</v>
      </c>
      <c r="N56" s="49" t="s">
        <v>5</v>
      </c>
      <c r="O56" s="50" t="s">
        <v>6</v>
      </c>
    </row>
    <row r="57" spans="1:15" x14ac:dyDescent="0.3">
      <c r="A57" s="118">
        <v>1</v>
      </c>
      <c r="B57" s="119" t="s">
        <v>191</v>
      </c>
      <c r="C57" s="119" t="s">
        <v>147</v>
      </c>
      <c r="D57" s="16"/>
      <c r="E57" s="16"/>
      <c r="F57" s="47"/>
      <c r="G57" s="55"/>
      <c r="I57" s="118">
        <v>1</v>
      </c>
      <c r="J57" s="119" t="s">
        <v>205</v>
      </c>
      <c r="K57" s="119" t="s">
        <v>206</v>
      </c>
      <c r="L57" s="16"/>
      <c r="M57" s="16"/>
      <c r="N57" s="47"/>
      <c r="O57" s="55"/>
    </row>
    <row r="58" spans="1:15" x14ac:dyDescent="0.3">
      <c r="A58" s="114">
        <v>2</v>
      </c>
      <c r="B58" s="113" t="s">
        <v>182</v>
      </c>
      <c r="C58" s="113" t="s">
        <v>183</v>
      </c>
      <c r="D58" s="7"/>
      <c r="E58" s="7"/>
      <c r="F58" s="7"/>
      <c r="G58" s="19"/>
      <c r="I58" s="114">
        <v>2</v>
      </c>
      <c r="J58" s="113" t="s">
        <v>196</v>
      </c>
      <c r="K58" s="113" t="s">
        <v>141</v>
      </c>
      <c r="L58" s="7"/>
      <c r="M58" s="7"/>
      <c r="N58" s="7"/>
      <c r="O58" s="19"/>
    </row>
    <row r="59" spans="1:15" x14ac:dyDescent="0.3">
      <c r="A59" s="114">
        <v>3</v>
      </c>
      <c r="B59" s="113" t="s">
        <v>184</v>
      </c>
      <c r="C59" s="113" t="s">
        <v>141</v>
      </c>
      <c r="D59" s="7"/>
      <c r="E59" s="7"/>
      <c r="F59" s="7"/>
      <c r="G59" s="19"/>
      <c r="I59" s="114">
        <v>3</v>
      </c>
      <c r="J59" s="113" t="s">
        <v>200</v>
      </c>
      <c r="K59" s="113" t="s">
        <v>178</v>
      </c>
      <c r="L59" s="7"/>
      <c r="M59" s="7"/>
      <c r="N59" s="7"/>
      <c r="O59" s="19"/>
    </row>
    <row r="60" spans="1:15" x14ac:dyDescent="0.3">
      <c r="A60" s="114">
        <v>4</v>
      </c>
      <c r="B60" s="113" t="s">
        <v>188</v>
      </c>
      <c r="C60" s="113" t="s">
        <v>189</v>
      </c>
      <c r="D60" s="7"/>
      <c r="E60" s="7"/>
      <c r="F60" s="7"/>
      <c r="G60" s="19"/>
      <c r="I60" s="114">
        <v>4</v>
      </c>
      <c r="J60" s="113" t="s">
        <v>199</v>
      </c>
      <c r="K60" s="113" t="s">
        <v>96</v>
      </c>
      <c r="L60" s="7"/>
      <c r="M60" s="7"/>
      <c r="N60" s="7"/>
      <c r="O60" s="19"/>
    </row>
    <row r="61" spans="1:15" x14ac:dyDescent="0.3">
      <c r="A61" s="114">
        <v>5</v>
      </c>
      <c r="B61" s="113" t="s">
        <v>192</v>
      </c>
      <c r="C61" s="113" t="s">
        <v>107</v>
      </c>
      <c r="D61" s="7"/>
      <c r="E61" s="7"/>
      <c r="F61" s="7"/>
      <c r="G61" s="19"/>
      <c r="I61" s="114">
        <v>5</v>
      </c>
      <c r="J61" s="113" t="s">
        <v>197</v>
      </c>
      <c r="K61" s="113" t="s">
        <v>96</v>
      </c>
      <c r="L61" s="7"/>
      <c r="M61" s="7"/>
      <c r="N61" s="7"/>
      <c r="O61" s="19"/>
    </row>
    <row r="62" spans="1:15" x14ac:dyDescent="0.3">
      <c r="A62" s="114">
        <v>6</v>
      </c>
      <c r="B62" s="113" t="s">
        <v>185</v>
      </c>
      <c r="C62" s="113" t="s">
        <v>72</v>
      </c>
      <c r="D62" s="7"/>
      <c r="E62" s="7"/>
      <c r="F62" s="7"/>
      <c r="G62" s="19"/>
      <c r="I62" s="114">
        <v>6</v>
      </c>
      <c r="J62" s="113" t="s">
        <v>195</v>
      </c>
      <c r="K62" s="113" t="s">
        <v>133</v>
      </c>
      <c r="L62" s="7"/>
      <c r="M62" s="7"/>
      <c r="N62" s="7"/>
      <c r="O62" s="19"/>
    </row>
    <row r="63" spans="1:15" x14ac:dyDescent="0.3">
      <c r="A63" s="114">
        <v>7</v>
      </c>
      <c r="B63" s="113" t="s">
        <v>190</v>
      </c>
      <c r="C63" s="113" t="s">
        <v>147</v>
      </c>
      <c r="D63" s="7"/>
      <c r="E63" s="7"/>
      <c r="F63" s="7"/>
      <c r="G63" s="19"/>
      <c r="I63" s="114">
        <v>7</v>
      </c>
      <c r="J63" s="113" t="s">
        <v>201</v>
      </c>
      <c r="K63" s="113" t="s">
        <v>154</v>
      </c>
      <c r="L63" s="7"/>
      <c r="M63" s="7"/>
      <c r="N63" s="7"/>
      <c r="O63" s="19"/>
    </row>
    <row r="64" spans="1:15" x14ac:dyDescent="0.3">
      <c r="A64" s="114">
        <v>8</v>
      </c>
      <c r="B64" s="113" t="s">
        <v>181</v>
      </c>
      <c r="C64" s="113" t="s">
        <v>72</v>
      </c>
      <c r="D64" s="7"/>
      <c r="E64" s="7"/>
      <c r="F64" s="7"/>
      <c r="G64" s="19"/>
      <c r="I64" s="114">
        <v>8</v>
      </c>
      <c r="J64" s="113" t="s">
        <v>203</v>
      </c>
      <c r="K64" s="113" t="s">
        <v>204</v>
      </c>
      <c r="L64" s="7"/>
      <c r="M64" s="7"/>
      <c r="N64" s="7"/>
      <c r="O64" s="19"/>
    </row>
    <row r="65" spans="1:15" x14ac:dyDescent="0.3">
      <c r="A65" s="114">
        <v>9</v>
      </c>
      <c r="B65" s="113" t="s">
        <v>187</v>
      </c>
      <c r="C65" s="113" t="s">
        <v>87</v>
      </c>
      <c r="D65" s="7"/>
      <c r="E65" s="7"/>
      <c r="F65" s="7"/>
      <c r="G65" s="19"/>
      <c r="I65" s="114">
        <v>9</v>
      </c>
      <c r="J65" s="113" t="s">
        <v>202</v>
      </c>
      <c r="K65" s="113" t="s">
        <v>147</v>
      </c>
      <c r="L65" s="7"/>
      <c r="M65" s="7"/>
      <c r="N65" s="7"/>
      <c r="O65" s="19"/>
    </row>
    <row r="66" spans="1:15" x14ac:dyDescent="0.3">
      <c r="A66" s="116">
        <v>10</v>
      </c>
      <c r="B66" s="117" t="s">
        <v>186</v>
      </c>
      <c r="C66" s="117" t="s">
        <v>107</v>
      </c>
      <c r="D66" s="21"/>
      <c r="E66" s="21"/>
      <c r="F66" s="21"/>
      <c r="G66" s="22"/>
      <c r="I66" s="116">
        <v>10</v>
      </c>
      <c r="J66" s="117" t="s">
        <v>198</v>
      </c>
      <c r="K66" s="117" t="s">
        <v>157</v>
      </c>
      <c r="L66" s="21"/>
      <c r="M66" s="21"/>
      <c r="N66" s="21"/>
      <c r="O66" s="22"/>
    </row>
    <row r="68" spans="1:15" x14ac:dyDescent="0.3">
      <c r="B68" s="4" t="s">
        <v>37</v>
      </c>
      <c r="F68" s="97" t="s">
        <v>25</v>
      </c>
    </row>
    <row r="69" spans="1:15" x14ac:dyDescent="0.3">
      <c r="B69" s="4" t="s">
        <v>38</v>
      </c>
    </row>
  </sheetData>
  <sortState xmlns:xlrd2="http://schemas.microsoft.com/office/spreadsheetml/2017/richdata2" ref="AD57:AE66">
    <sortCondition ref="AD57"/>
  </sortState>
  <mergeCells count="1">
    <mergeCell ref="J2:O2"/>
  </mergeCells>
  <hyperlinks>
    <hyperlink ref="B2" location="'Index'!A3" tooltip="Go to the Index sheet" display="á" xr:uid="{B2BF8B03-6D17-41F3-ABDA-3E5F9409F3E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8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07CD-F7FB-467C-AD44-D2E5CE26B48F}">
  <sheetPr>
    <tabColor theme="9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6" width="2.42578125" style="4" customWidth="1"/>
    <col min="17" max="24" width="4.140625" style="4" customWidth="1"/>
    <col min="25" max="16384" width="10.28515625" style="4"/>
  </cols>
  <sheetData>
    <row r="1" spans="1:34" s="89" customFormat="1" ht="18" x14ac:dyDescent="0.35">
      <c r="A1" s="1"/>
      <c r="B1" s="89" t="s">
        <v>22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s="89" customFormat="1" ht="20.100000000000001" customHeight="1" x14ac:dyDescent="0.35">
      <c r="A2" s="1"/>
      <c r="B2" s="202" t="s">
        <v>1464</v>
      </c>
      <c r="C2" s="123"/>
      <c r="D2" s="123"/>
      <c r="E2" s="123"/>
      <c r="F2" s="123"/>
      <c r="G2" s="123"/>
      <c r="H2" s="123"/>
      <c r="I2" s="123"/>
      <c r="J2" s="211" t="s">
        <v>208</v>
      </c>
      <c r="K2" s="211"/>
      <c r="L2" s="211"/>
      <c r="M2" s="211"/>
      <c r="N2" s="211"/>
      <c r="O2" s="211"/>
      <c r="P2" s="123"/>
      <c r="Q2" s="123"/>
      <c r="R2" s="123"/>
      <c r="S2" s="123"/>
      <c r="T2" s="123"/>
      <c r="U2" s="86"/>
      <c r="V2" s="86"/>
      <c r="W2" s="86"/>
      <c r="AG2" s="4"/>
      <c r="AH2" s="3"/>
    </row>
    <row r="3" spans="1:34" s="2" customFormat="1" ht="15.75" customHeight="1" x14ac:dyDescent="0.3">
      <c r="A3" s="1"/>
      <c r="B3" s="2" t="s">
        <v>209</v>
      </c>
      <c r="C3" s="111" t="s">
        <v>220</v>
      </c>
      <c r="D3" s="111"/>
      <c r="E3" s="111"/>
      <c r="H3" s="124"/>
      <c r="I3" s="1"/>
      <c r="J3" s="2" t="s">
        <v>221</v>
      </c>
      <c r="K3" s="111" t="s">
        <v>232</v>
      </c>
      <c r="L3" s="111"/>
      <c r="M3" s="111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0">
        <v>1</v>
      </c>
      <c r="J4" s="121" t="s">
        <v>1</v>
      </c>
      <c r="K4" s="121" t="s">
        <v>2</v>
      </c>
      <c r="L4" s="49" t="s">
        <v>3</v>
      </c>
      <c r="M4" s="49" t="s">
        <v>4</v>
      </c>
      <c r="N4" s="49" t="s">
        <v>5</v>
      </c>
      <c r="O4" s="50" t="s">
        <v>6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19" t="s">
        <v>217</v>
      </c>
      <c r="C5" s="119" t="s">
        <v>71</v>
      </c>
      <c r="D5" s="16"/>
      <c r="E5" s="16"/>
      <c r="F5" s="47"/>
      <c r="G5" s="55"/>
      <c r="H5" s="124"/>
      <c r="I5" s="118">
        <v>1</v>
      </c>
      <c r="J5" s="119" t="s">
        <v>227</v>
      </c>
      <c r="K5" s="119" t="s">
        <v>76</v>
      </c>
      <c r="L5" s="16"/>
      <c r="M5" s="16"/>
      <c r="N5" s="47"/>
      <c r="O5" s="5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210</v>
      </c>
      <c r="C6" s="125" t="s">
        <v>189</v>
      </c>
      <c r="D6" s="126"/>
      <c r="E6" s="126"/>
      <c r="F6" s="126"/>
      <c r="G6" s="128"/>
      <c r="H6" s="124"/>
      <c r="I6" s="127">
        <v>2</v>
      </c>
      <c r="J6" s="125" t="s">
        <v>230</v>
      </c>
      <c r="K6" s="125" t="s">
        <v>83</v>
      </c>
      <c r="L6" s="126"/>
      <c r="M6" s="126"/>
      <c r="N6" s="126"/>
      <c r="O6" s="128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212</v>
      </c>
      <c r="C7" s="125" t="s">
        <v>147</v>
      </c>
      <c r="D7" s="126"/>
      <c r="E7" s="126"/>
      <c r="F7" s="126"/>
      <c r="G7" s="128"/>
      <c r="H7" s="124"/>
      <c r="I7" s="114">
        <v>3</v>
      </c>
      <c r="J7" s="125" t="s">
        <v>228</v>
      </c>
      <c r="K7" s="125" t="s">
        <v>117</v>
      </c>
      <c r="L7" s="126"/>
      <c r="M7" s="126"/>
      <c r="N7" s="126"/>
      <c r="O7" s="128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219</v>
      </c>
      <c r="C8" s="125" t="s">
        <v>60</v>
      </c>
      <c r="D8" s="126"/>
      <c r="E8" s="126"/>
      <c r="F8" s="126"/>
      <c r="G8" s="128"/>
      <c r="H8" s="124"/>
      <c r="I8" s="127">
        <v>4</v>
      </c>
      <c r="J8" s="125" t="s">
        <v>229</v>
      </c>
      <c r="K8" s="125" t="s">
        <v>111</v>
      </c>
      <c r="L8" s="126"/>
      <c r="M8" s="126"/>
      <c r="N8" s="126"/>
      <c r="O8" s="128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211</v>
      </c>
      <c r="C9" s="125" t="s">
        <v>111</v>
      </c>
      <c r="D9" s="126"/>
      <c r="E9" s="126"/>
      <c r="F9" s="126"/>
      <c r="G9" s="128"/>
      <c r="H9" s="124"/>
      <c r="I9" s="114">
        <v>5</v>
      </c>
      <c r="J9" s="125" t="s">
        <v>231</v>
      </c>
      <c r="K9" s="125" t="s">
        <v>72</v>
      </c>
      <c r="L9" s="126"/>
      <c r="M9" s="126"/>
      <c r="N9" s="126"/>
      <c r="O9" s="128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216</v>
      </c>
      <c r="C10" s="125" t="s">
        <v>141</v>
      </c>
      <c r="D10" s="126"/>
      <c r="E10" s="126"/>
      <c r="F10" s="126"/>
      <c r="G10" s="128"/>
      <c r="H10" s="124"/>
      <c r="I10" s="127">
        <v>6</v>
      </c>
      <c r="J10" s="125" t="s">
        <v>224</v>
      </c>
      <c r="K10" s="125" t="s">
        <v>147</v>
      </c>
      <c r="L10" s="126"/>
      <c r="M10" s="126"/>
      <c r="N10" s="126"/>
      <c r="O10" s="128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214</v>
      </c>
      <c r="C11" s="125" t="s">
        <v>72</v>
      </c>
      <c r="D11" s="126"/>
      <c r="E11" s="126"/>
      <c r="F11" s="126"/>
      <c r="G11" s="128"/>
      <c r="H11" s="124"/>
      <c r="I11" s="114">
        <v>7</v>
      </c>
      <c r="J11" s="125" t="s">
        <v>225</v>
      </c>
      <c r="K11" s="125" t="s">
        <v>147</v>
      </c>
      <c r="L11" s="126"/>
      <c r="M11" s="126"/>
      <c r="N11" s="126"/>
      <c r="O11" s="128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218</v>
      </c>
      <c r="C12" s="125" t="s">
        <v>206</v>
      </c>
      <c r="D12" s="126"/>
      <c r="E12" s="126"/>
      <c r="F12" s="126"/>
      <c r="G12" s="128"/>
      <c r="H12" s="124"/>
      <c r="I12" s="127">
        <v>8</v>
      </c>
      <c r="J12" s="125" t="s">
        <v>222</v>
      </c>
      <c r="K12" s="125" t="s">
        <v>223</v>
      </c>
      <c r="L12" s="126"/>
      <c r="M12" s="126"/>
      <c r="N12" s="126"/>
      <c r="O12" s="128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215</v>
      </c>
      <c r="C13" s="125" t="s">
        <v>189</v>
      </c>
      <c r="D13" s="126"/>
      <c r="E13" s="126"/>
      <c r="F13" s="126"/>
      <c r="G13" s="128"/>
      <c r="H13" s="124"/>
      <c r="I13" s="116">
        <v>9</v>
      </c>
      <c r="J13" s="130" t="s">
        <v>226</v>
      </c>
      <c r="K13" s="130" t="s">
        <v>111</v>
      </c>
      <c r="L13" s="131"/>
      <c r="M13" s="131"/>
      <c r="N13" s="131"/>
      <c r="O13" s="132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213</v>
      </c>
      <c r="C14" s="130" t="s">
        <v>117</v>
      </c>
      <c r="D14" s="131"/>
      <c r="E14" s="131"/>
      <c r="F14" s="131"/>
      <c r="G14" s="13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233</v>
      </c>
      <c r="C16" s="111" t="s">
        <v>243</v>
      </c>
      <c r="D16" s="111"/>
      <c r="E16" s="111"/>
      <c r="F16" s="2"/>
      <c r="G16" s="2"/>
      <c r="H16" s="124"/>
      <c r="I16" s="1"/>
      <c r="J16" s="2" t="s">
        <v>244</v>
      </c>
      <c r="K16" s="111" t="s">
        <v>255</v>
      </c>
      <c r="L16" s="111"/>
      <c r="M16" s="111"/>
      <c r="N16" s="2"/>
      <c r="O16" s="2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1</v>
      </c>
      <c r="B17" s="121" t="s">
        <v>1</v>
      </c>
      <c r="C17" s="121" t="s">
        <v>2</v>
      </c>
      <c r="D17" s="49" t="s">
        <v>3</v>
      </c>
      <c r="E17" s="49" t="s">
        <v>4</v>
      </c>
      <c r="F17" s="49" t="s">
        <v>5</v>
      </c>
      <c r="G17" s="50" t="s">
        <v>6</v>
      </c>
      <c r="H17" s="124"/>
      <c r="I17" s="120">
        <v>1</v>
      </c>
      <c r="J17" s="121" t="s">
        <v>1</v>
      </c>
      <c r="K17" s="121" t="s">
        <v>2</v>
      </c>
      <c r="L17" s="49" t="s">
        <v>3</v>
      </c>
      <c r="M17" s="49" t="s">
        <v>4</v>
      </c>
      <c r="N17" s="49" t="s">
        <v>5</v>
      </c>
      <c r="O17" s="50" t="s">
        <v>6</v>
      </c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19" t="s">
        <v>240</v>
      </c>
      <c r="C18" s="119" t="s">
        <v>76</v>
      </c>
      <c r="D18" s="16"/>
      <c r="E18" s="16"/>
      <c r="F18" s="47"/>
      <c r="G18" s="55"/>
      <c r="H18" s="124"/>
      <c r="I18" s="118">
        <v>1</v>
      </c>
      <c r="J18" s="119" t="s">
        <v>249</v>
      </c>
      <c r="K18" s="119" t="s">
        <v>72</v>
      </c>
      <c r="L18" s="16"/>
      <c r="M18" s="16"/>
      <c r="N18" s="47"/>
      <c r="O18" s="55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241</v>
      </c>
      <c r="C19" s="125" t="s">
        <v>60</v>
      </c>
      <c r="D19" s="126"/>
      <c r="E19" s="126"/>
      <c r="F19" s="126"/>
      <c r="G19" s="128"/>
      <c r="H19" s="124"/>
      <c r="I19" s="127">
        <v>2</v>
      </c>
      <c r="J19" s="125" t="s">
        <v>245</v>
      </c>
      <c r="K19" s="125" t="s">
        <v>147</v>
      </c>
      <c r="L19" s="126"/>
      <c r="M19" s="126"/>
      <c r="N19" s="126"/>
      <c r="O19" s="128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">
        <v>238</v>
      </c>
      <c r="C20" s="125" t="s">
        <v>147</v>
      </c>
      <c r="D20" s="126"/>
      <c r="E20" s="126"/>
      <c r="F20" s="126"/>
      <c r="G20" s="128"/>
      <c r="H20" s="124"/>
      <c r="I20" s="114">
        <v>3</v>
      </c>
      <c r="J20" s="125" t="s">
        <v>254</v>
      </c>
      <c r="K20" s="125" t="s">
        <v>183</v>
      </c>
      <c r="L20" s="126"/>
      <c r="M20" s="126"/>
      <c r="N20" s="126"/>
      <c r="O20" s="128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239</v>
      </c>
      <c r="C21" s="125" t="s">
        <v>85</v>
      </c>
      <c r="D21" s="126"/>
      <c r="E21" s="126"/>
      <c r="F21" s="126"/>
      <c r="G21" s="128"/>
      <c r="H21" s="124"/>
      <c r="I21" s="127">
        <v>4</v>
      </c>
      <c r="J21" s="125" t="s">
        <v>253</v>
      </c>
      <c r="K21" s="125" t="s">
        <v>72</v>
      </c>
      <c r="L21" s="126"/>
      <c r="M21" s="126"/>
      <c r="N21" s="126"/>
      <c r="O21" s="128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">
        <v>234</v>
      </c>
      <c r="C22" s="125" t="s">
        <v>60</v>
      </c>
      <c r="D22" s="126"/>
      <c r="E22" s="126"/>
      <c r="F22" s="126"/>
      <c r="G22" s="128"/>
      <c r="H22" s="124"/>
      <c r="I22" s="114">
        <v>5</v>
      </c>
      <c r="J22" s="125" t="s">
        <v>252</v>
      </c>
      <c r="K22" s="125" t="s">
        <v>107</v>
      </c>
      <c r="L22" s="126"/>
      <c r="M22" s="126"/>
      <c r="N22" s="126"/>
      <c r="O22" s="128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235</v>
      </c>
      <c r="C23" s="125" t="s">
        <v>60</v>
      </c>
      <c r="D23" s="126"/>
      <c r="E23" s="126"/>
      <c r="F23" s="126"/>
      <c r="G23" s="128"/>
      <c r="H23" s="124"/>
      <c r="I23" s="127">
        <v>6</v>
      </c>
      <c r="J23" s="125" t="s">
        <v>251</v>
      </c>
      <c r="K23" s="125" t="s">
        <v>144</v>
      </c>
      <c r="L23" s="126"/>
      <c r="M23" s="126"/>
      <c r="N23" s="126"/>
      <c r="O23" s="128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">
        <v>236</v>
      </c>
      <c r="C24" s="125" t="s">
        <v>72</v>
      </c>
      <c r="D24" s="126"/>
      <c r="E24" s="126"/>
      <c r="F24" s="126"/>
      <c r="G24" s="128"/>
      <c r="H24" s="124"/>
      <c r="I24" s="114">
        <v>7</v>
      </c>
      <c r="J24" s="125" t="s">
        <v>250</v>
      </c>
      <c r="K24" s="125" t="s">
        <v>87</v>
      </c>
      <c r="L24" s="126"/>
      <c r="M24" s="126"/>
      <c r="N24" s="126"/>
      <c r="O24" s="128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237</v>
      </c>
      <c r="C25" s="125" t="s">
        <v>206</v>
      </c>
      <c r="D25" s="126"/>
      <c r="E25" s="126"/>
      <c r="F25" s="126"/>
      <c r="G25" s="128"/>
      <c r="H25" s="124"/>
      <c r="I25" s="127">
        <v>8</v>
      </c>
      <c r="J25" s="125" t="s">
        <v>246</v>
      </c>
      <c r="K25" s="125" t="s">
        <v>247</v>
      </c>
      <c r="L25" s="126"/>
      <c r="M25" s="126"/>
      <c r="N25" s="126"/>
      <c r="O25" s="128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6">
        <v>9</v>
      </c>
      <c r="B26" s="130" t="s">
        <v>242</v>
      </c>
      <c r="C26" s="130" t="s">
        <v>79</v>
      </c>
      <c r="D26" s="131"/>
      <c r="E26" s="131"/>
      <c r="F26" s="131"/>
      <c r="G26" s="132"/>
      <c r="H26" s="124"/>
      <c r="I26" s="116">
        <v>9</v>
      </c>
      <c r="J26" s="130" t="s">
        <v>248</v>
      </c>
      <c r="K26" s="130" t="s">
        <v>76</v>
      </c>
      <c r="L26" s="131"/>
      <c r="M26" s="131"/>
      <c r="N26" s="131"/>
      <c r="O26" s="132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"/>
      <c r="B28" s="2" t="s">
        <v>256</v>
      </c>
      <c r="C28" s="111" t="s">
        <v>266</v>
      </c>
      <c r="D28" s="111"/>
      <c r="E28" s="111"/>
      <c r="F28" s="2"/>
      <c r="G28" s="2"/>
      <c r="H28" s="124"/>
      <c r="I28" s="1"/>
      <c r="J28" s="2" t="s">
        <v>267</v>
      </c>
      <c r="K28" s="111" t="s">
        <v>279</v>
      </c>
      <c r="L28" s="111"/>
      <c r="M28" s="111"/>
      <c r="N28" s="2"/>
      <c r="O28" s="2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0">
        <v>1</v>
      </c>
      <c r="B29" s="121" t="s">
        <v>1</v>
      </c>
      <c r="C29" s="121" t="s">
        <v>2</v>
      </c>
      <c r="D29" s="49" t="s">
        <v>3</v>
      </c>
      <c r="E29" s="49" t="s">
        <v>4</v>
      </c>
      <c r="F29" s="49" t="s">
        <v>5</v>
      </c>
      <c r="G29" s="50" t="s">
        <v>6</v>
      </c>
      <c r="H29" s="124"/>
      <c r="I29" s="120">
        <v>1</v>
      </c>
      <c r="J29" s="121" t="s">
        <v>1</v>
      </c>
      <c r="K29" s="121" t="s">
        <v>2</v>
      </c>
      <c r="L29" s="49" t="s">
        <v>3</v>
      </c>
      <c r="M29" s="49" t="s">
        <v>4</v>
      </c>
      <c r="N29" s="49" t="s">
        <v>5</v>
      </c>
      <c r="O29" s="50" t="s">
        <v>6</v>
      </c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18">
        <v>1</v>
      </c>
      <c r="B30" s="119" t="s">
        <v>265</v>
      </c>
      <c r="C30" s="119" t="s">
        <v>107</v>
      </c>
      <c r="D30" s="16"/>
      <c r="E30" s="16"/>
      <c r="F30" s="47"/>
      <c r="G30" s="55"/>
      <c r="H30" s="124"/>
      <c r="I30" s="118">
        <v>1</v>
      </c>
      <c r="J30" s="119" t="s">
        <v>272</v>
      </c>
      <c r="K30" s="119" t="s">
        <v>76</v>
      </c>
      <c r="L30" s="16"/>
      <c r="M30" s="16"/>
      <c r="N30" s="47"/>
      <c r="O30" s="55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7">
        <v>2</v>
      </c>
      <c r="B31" s="125" t="s">
        <v>263</v>
      </c>
      <c r="C31" s="125" t="s">
        <v>189</v>
      </c>
      <c r="D31" s="126"/>
      <c r="E31" s="126"/>
      <c r="F31" s="126"/>
      <c r="G31" s="128"/>
      <c r="H31" s="124"/>
      <c r="I31" s="127">
        <v>2</v>
      </c>
      <c r="J31" s="125" t="s">
        <v>273</v>
      </c>
      <c r="K31" s="125" t="s">
        <v>274</v>
      </c>
      <c r="L31" s="126"/>
      <c r="M31" s="126"/>
      <c r="N31" s="126"/>
      <c r="O31" s="128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14">
        <v>3</v>
      </c>
      <c r="B32" s="125" t="s">
        <v>261</v>
      </c>
      <c r="C32" s="125" t="s">
        <v>147</v>
      </c>
      <c r="D32" s="126"/>
      <c r="E32" s="126"/>
      <c r="F32" s="126"/>
      <c r="G32" s="128"/>
      <c r="H32" s="124"/>
      <c r="I32" s="114">
        <v>3</v>
      </c>
      <c r="J32" s="125" t="s">
        <v>268</v>
      </c>
      <c r="K32" s="125" t="s">
        <v>269</v>
      </c>
      <c r="L32" s="126"/>
      <c r="M32" s="126"/>
      <c r="N32" s="126"/>
      <c r="O32" s="128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7">
        <v>4</v>
      </c>
      <c r="B33" s="125" t="s">
        <v>260</v>
      </c>
      <c r="C33" s="125" t="s">
        <v>154</v>
      </c>
      <c r="D33" s="126"/>
      <c r="E33" s="126"/>
      <c r="F33" s="126"/>
      <c r="G33" s="128"/>
      <c r="H33" s="124"/>
      <c r="I33" s="127">
        <v>4</v>
      </c>
      <c r="J33" s="125" t="s">
        <v>275</v>
      </c>
      <c r="K33" s="125" t="s">
        <v>81</v>
      </c>
      <c r="L33" s="126"/>
      <c r="M33" s="126"/>
      <c r="N33" s="126"/>
      <c r="O33" s="128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14">
        <v>5</v>
      </c>
      <c r="B34" s="125" t="s">
        <v>262</v>
      </c>
      <c r="C34" s="125" t="s">
        <v>87</v>
      </c>
      <c r="D34" s="126"/>
      <c r="E34" s="126"/>
      <c r="F34" s="126"/>
      <c r="G34" s="128"/>
      <c r="H34" s="124"/>
      <c r="I34" s="114">
        <v>5</v>
      </c>
      <c r="J34" s="125" t="s">
        <v>278</v>
      </c>
      <c r="K34" s="125" t="s">
        <v>81</v>
      </c>
      <c r="L34" s="126"/>
      <c r="M34" s="126"/>
      <c r="N34" s="126"/>
      <c r="O34" s="128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7">
        <v>6</v>
      </c>
      <c r="B35" s="125" t="s">
        <v>259</v>
      </c>
      <c r="C35" s="125" t="s">
        <v>71</v>
      </c>
      <c r="D35" s="126"/>
      <c r="E35" s="126"/>
      <c r="F35" s="126"/>
      <c r="G35" s="128"/>
      <c r="H35" s="124"/>
      <c r="I35" s="127">
        <v>6</v>
      </c>
      <c r="J35" s="125" t="s">
        <v>270</v>
      </c>
      <c r="K35" s="125" t="s">
        <v>72</v>
      </c>
      <c r="L35" s="126"/>
      <c r="M35" s="126"/>
      <c r="N35" s="126"/>
      <c r="O35" s="128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14">
        <v>7</v>
      </c>
      <c r="B36" s="125" t="s">
        <v>258</v>
      </c>
      <c r="C36" s="125" t="s">
        <v>117</v>
      </c>
      <c r="D36" s="126"/>
      <c r="E36" s="126"/>
      <c r="F36" s="126"/>
      <c r="G36" s="128"/>
      <c r="H36" s="124"/>
      <c r="I36" s="114">
        <v>7</v>
      </c>
      <c r="J36" s="125" t="s">
        <v>276</v>
      </c>
      <c r="K36" s="125" t="s">
        <v>147</v>
      </c>
      <c r="L36" s="126"/>
      <c r="M36" s="126"/>
      <c r="N36" s="126"/>
      <c r="O36" s="128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7">
        <v>8</v>
      </c>
      <c r="B37" s="125" t="s">
        <v>264</v>
      </c>
      <c r="C37" s="125" t="s">
        <v>76</v>
      </c>
      <c r="D37" s="126"/>
      <c r="E37" s="126"/>
      <c r="F37" s="126"/>
      <c r="G37" s="128"/>
      <c r="H37" s="124"/>
      <c r="I37" s="127">
        <v>8</v>
      </c>
      <c r="J37" s="125" t="s">
        <v>271</v>
      </c>
      <c r="K37" s="125" t="s">
        <v>147</v>
      </c>
      <c r="L37" s="126"/>
      <c r="M37" s="126"/>
      <c r="N37" s="126"/>
      <c r="O37" s="128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16">
        <v>9</v>
      </c>
      <c r="B38" s="130" t="s">
        <v>257</v>
      </c>
      <c r="C38" s="130" t="s">
        <v>157</v>
      </c>
      <c r="D38" s="131"/>
      <c r="E38" s="131"/>
      <c r="F38" s="131"/>
      <c r="G38" s="132"/>
      <c r="H38" s="124"/>
      <c r="I38" s="116">
        <v>9</v>
      </c>
      <c r="J38" s="130" t="s">
        <v>277</v>
      </c>
      <c r="K38" s="130" t="s">
        <v>161</v>
      </c>
      <c r="L38" s="131"/>
      <c r="M38" s="131"/>
      <c r="N38" s="131"/>
      <c r="O38" s="132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4" t="s">
        <v>37</v>
      </c>
      <c r="F40" s="97" t="s">
        <v>25</v>
      </c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4" t="s">
        <v>38</v>
      </c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ortState xmlns:xlrd2="http://schemas.microsoft.com/office/spreadsheetml/2017/richdata2" ref="AD30:AE38">
    <sortCondition ref="AD30"/>
  </sortState>
  <mergeCells count="1">
    <mergeCell ref="J2:O2"/>
  </mergeCells>
  <hyperlinks>
    <hyperlink ref="B2" location="'Index'!A3" tooltip="Go to the Index sheet" display="á" xr:uid="{E27CCA64-9EA9-4535-B624-F955AAE0B86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6F43E-CBEA-44F4-AD33-FAEA0DC497E8}">
  <sheetPr>
    <tabColor theme="9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6" width="2.42578125" style="4" customWidth="1"/>
    <col min="17" max="24" width="4.140625" style="4" customWidth="1"/>
    <col min="25" max="16384" width="10.28515625" style="4"/>
  </cols>
  <sheetData>
    <row r="1" spans="1:34" s="89" customFormat="1" ht="18" x14ac:dyDescent="0.35">
      <c r="A1" s="1"/>
      <c r="B1" s="89" t="s">
        <v>22</v>
      </c>
      <c r="D1" s="86"/>
      <c r="E1" s="86"/>
      <c r="F1" s="86" t="s">
        <v>280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s="89" customFormat="1" ht="20.100000000000001" customHeight="1" x14ac:dyDescent="0.35">
      <c r="A2" s="1"/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86"/>
      <c r="V2" s="86"/>
      <c r="W2" s="86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281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"!$J$6")&lt;&gt;"",INDIRECT("'"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"!$J$6"),"")</f>
        <v>N. Carter</v>
      </c>
      <c r="C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"!$K$6")&lt;&gt;"",INDIRECT("'"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"!$K$6"),"")</f>
        <v>St Austell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"!$L$6")&lt;&gt;"",INDIRECT("'"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"!$L$6"),"")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"!$B$11"),"")</f>
        <v>H. McDonald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"!$C$11"),"")</f>
        <v>Balerno &amp; Currie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"!$D$11"),"")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"!$J$26"),"")</f>
        <v>S. Reeves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"!$K$26"),"")</f>
        <v>Crewe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"!$L$26"),"")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"!$J$35")&lt;&gt;"",INDIRECT("'"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"!$J$35"),"")</f>
        <v>A. Slater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"!$K$35")&lt;&gt;"",INDIRECT("'"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"!$K$35"),"")</f>
        <v>Crewe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"!$L$35")&lt;&gt;"",INDIRECT("'"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"!$L$35"),"")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"!$B$14"),"")</f>
        <v>J. Wegg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"!$C$14"),"")</f>
        <v>Norwich City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"!$D$14"),"")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9">
        <v>6</v>
      </c>
      <c r="B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"!$J$13"),"")</f>
        <v>A. Williams</v>
      </c>
      <c r="C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"!$K$13"),"")</f>
        <v>Crewe</v>
      </c>
      <c r="D10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"!$L$13"),"")</f>
        <v/>
      </c>
      <c r="E10" s="131"/>
      <c r="F10" s="131"/>
      <c r="G10" s="132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4"/>
      <c r="B12" s="4" t="s">
        <v>37</v>
      </c>
      <c r="F12" s="97" t="s">
        <v>25</v>
      </c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4" t="s">
        <v>38</v>
      </c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5:W10">
    <sortCondition ref="V5"/>
  </sortState>
  <mergeCells count="1">
    <mergeCell ref="C2:G2"/>
  </mergeCells>
  <hyperlinks>
    <hyperlink ref="B2" location="'Index'!A3" tooltip="Go to the Index sheet" display="á" xr:uid="{87F9D3A9-68C7-445D-AA8E-BE9D3C23F17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E5BC-37C2-43B6-86CC-32BBD1DC6071}">
  <sheetPr>
    <tabColor theme="9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6" width="2.42578125" style="4" customWidth="1"/>
    <col min="17" max="24" width="4.140625" style="4" customWidth="1"/>
    <col min="25" max="16384" width="10.28515625" style="4"/>
  </cols>
  <sheetData>
    <row r="1" spans="1:34" s="89" customFormat="1" ht="18" x14ac:dyDescent="0.35">
      <c r="A1" s="1"/>
      <c r="B1" s="89" t="s">
        <v>22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s="89" customFormat="1" ht="20.100000000000001" customHeight="1" x14ac:dyDescent="0.35">
      <c r="A2" s="1"/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86"/>
      <c r="V2" s="86"/>
      <c r="W2" s="86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283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"!$J$5"),"")</f>
        <v>J. Cooper</v>
      </c>
      <c r="C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"!$K$5"),"")</f>
        <v>Leek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"!$J$19")&lt;&gt;"",INDIRECT("'"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"!$J$19"),"")</f>
        <v>K. Gardner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"!$K$19")&lt;&gt;"",INDIRECT("'"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"!$K$19"),"")</f>
        <v>St Giles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"!$L$19")&lt;&gt;"",INDIRECT("'"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"!$L$19"),"")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"!$J$20"),"")</f>
        <v>D. Hall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"!$K$20"),"")</f>
        <v>Crewe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"!$L$20"),"")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"!$J$21"),"")</f>
        <v>J. Hough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"!$K$21"),"")</f>
        <v>Sutton Coldfield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"!$L$21"),"")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"!$J$6"),"")</f>
        <v>A. McDonald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"!$K$6"),"")</f>
        <v>Alloa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"!$B$24"),"")</f>
        <v>T. Sambells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"!$C$24"),"")</f>
        <v>St Austell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"!$D$24"),"")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"!$B$25"),"")</f>
        <v>R. A. Shaw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"!$C$25"),"")</f>
        <v>Vickers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"!$D$25"),"")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"!$B$26"),"")</f>
        <v>D. Stocks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"!$C$26"),"")</f>
        <v>Sutton Coldfield</v>
      </c>
      <c r="D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"!$D$26"),"")</f>
        <v/>
      </c>
      <c r="E12" s="126"/>
      <c r="F12" s="126"/>
      <c r="G12" s="128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"!$B$37"),"")</f>
        <v>P. Stokes</v>
      </c>
      <c r="C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"!$C$37"),"")</f>
        <v>Sutton Coldfield</v>
      </c>
      <c r="D1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"!$D$37"),"")</f>
        <v/>
      </c>
      <c r="E13" s="126"/>
      <c r="F13" s="126"/>
      <c r="G13" s="128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"!$J$11"),"")</f>
        <v>V. Tripney</v>
      </c>
      <c r="C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"!$K$11"),"")</f>
        <v>St Austell</v>
      </c>
      <c r="D14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"!$L$11"),"")</f>
        <v/>
      </c>
      <c r="E14" s="131"/>
      <c r="F14" s="131"/>
      <c r="G14" s="13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74</v>
      </c>
      <c r="C16" s="111" t="s">
        <v>284</v>
      </c>
      <c r="D16" s="111"/>
      <c r="E16" s="111"/>
      <c r="F16" s="2"/>
      <c r="G16" s="2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1</v>
      </c>
      <c r="B17" s="121" t="s">
        <v>1</v>
      </c>
      <c r="C17" s="121" t="s">
        <v>2</v>
      </c>
      <c r="D17" s="49" t="s">
        <v>3</v>
      </c>
      <c r="E17" s="49" t="s">
        <v>4</v>
      </c>
      <c r="F17" s="49" t="s">
        <v>5</v>
      </c>
      <c r="G17" s="50" t="s">
        <v>6</v>
      </c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"!$B$31"),"")</f>
        <v>C. Battye</v>
      </c>
      <c r="C18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"!$C$31"),"")</f>
        <v>St Giles</v>
      </c>
      <c r="D18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"!$D$31"),"")</f>
        <v/>
      </c>
      <c r="E18" s="16"/>
      <c r="F18" s="47"/>
      <c r="G18" s="5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"!$B$44"),"")</f>
        <v>A. Baxter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"!$C$44"),"")</f>
        <v>Crewe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"!$D$44"),"")</f>
        <v/>
      </c>
      <c r="E19" s="126"/>
      <c r="F19" s="126"/>
      <c r="G19" s="128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"!$B$34"),"")</f>
        <v>T. Holt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"!$C$34"),"")</f>
        <v>St Austell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"!$D$34"),"")</f>
        <v/>
      </c>
      <c r="E20" s="126"/>
      <c r="F20" s="126"/>
      <c r="G20" s="128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"!$J$35")&lt;&gt;"",INDIRECT("'"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"!$J$35"),"")</f>
        <v>I. Jones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"!$K$35")&lt;&gt;"",INDIRECT("'"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"!$K$35"),"")</f>
        <v>Altrincham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"!$L$35")&lt;&gt;"",INDIRECT("'"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"!$L$35"),"")</f>
        <v/>
      </c>
      <c r="E21" s="126"/>
      <c r="F21" s="126"/>
      <c r="G21" s="128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"!$J$47"),"")</f>
        <v>R. Kitt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"!$K$47"),"")</f>
        <v>Altrincham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"!$L$47"),"")</f>
        <v/>
      </c>
      <c r="E22" s="126"/>
      <c r="F22" s="126"/>
      <c r="G22" s="128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"!$B$47"),"")</f>
        <v>T. Lumley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"!$C$47"),"")</f>
        <v>Cumb News</v>
      </c>
      <c r="D2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"!$D$47"),"")</f>
        <v/>
      </c>
      <c r="E23" s="126"/>
      <c r="F23" s="126"/>
      <c r="G23" s="128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"!$B$51"),"")</f>
        <v>G. Standley</v>
      </c>
      <c r="C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"!$C$51"),"")</f>
        <v>Wellington</v>
      </c>
      <c r="D24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"!$D$51")&lt;&gt;"",INDIRECT("'"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"!$D$51"),"")</f>
        <v/>
      </c>
      <c r="E24" s="126"/>
      <c r="F24" s="126"/>
      <c r="G24" s="128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"!$B$52")&lt;&gt;"",INDIRECT("'"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"!$B$52"),"")</f>
        <v>D. Watkin</v>
      </c>
      <c r="C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"!$C$52")&lt;&gt;"",INDIRECT("'"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"!$C$52"),"")</f>
        <v>Penrhiwpal</v>
      </c>
      <c r="D2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"!$D$52")&lt;&gt;"",INDIRECT("'"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"!$D$52"),"")</f>
        <v/>
      </c>
      <c r="E25" s="126"/>
      <c r="F25" s="126"/>
      <c r="G25" s="128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"!$B$38"),"")</f>
        <v>G. Wheeler</v>
      </c>
      <c r="C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"!$C$38"),"")</f>
        <v>Crewe</v>
      </c>
      <c r="D2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"!$D$38"),"")</f>
        <v/>
      </c>
      <c r="E26" s="126"/>
      <c r="F26" s="126"/>
      <c r="G26" s="128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"!$J$53"),"")</f>
        <v>S. Young</v>
      </c>
      <c r="C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"!$K$53"),"")</f>
        <v>Deddington</v>
      </c>
      <c r="D27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"!$L$53"),"")</f>
        <v/>
      </c>
      <c r="E27" s="131"/>
      <c r="F27" s="131"/>
      <c r="G27" s="132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92</v>
      </c>
      <c r="C29" s="111" t="s">
        <v>285</v>
      </c>
      <c r="D29" s="111"/>
      <c r="E29" s="111"/>
      <c r="F29" s="2"/>
      <c r="G29" s="2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1</v>
      </c>
      <c r="B30" s="121" t="s">
        <v>1</v>
      </c>
      <c r="C30" s="121" t="s">
        <v>2</v>
      </c>
      <c r="D30" s="49" t="s">
        <v>3</v>
      </c>
      <c r="E30" s="49" t="s">
        <v>4</v>
      </c>
      <c r="F30" s="49" t="s">
        <v>5</v>
      </c>
      <c r="G30" s="50" t="s">
        <v>6</v>
      </c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"!$B$58"),"")</f>
        <v>S. Beech</v>
      </c>
      <c r="C31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"!$C$58"),"")</f>
        <v>Goodyear</v>
      </c>
      <c r="D31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"!$D$58")&lt;&gt;"",INDIRECT("'"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"!$D$58"),"")</f>
        <v/>
      </c>
      <c r="E31" s="16"/>
      <c r="F31" s="47"/>
      <c r="G31" s="5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"!$B$9")&lt;&gt;"",INDIRECT("'"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"!$B$9"),"")</f>
        <v>H. Hills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"!$C$9")&lt;&gt;"",INDIRECT("'"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"!$C$9"),"")</f>
        <v>St Giles</v>
      </c>
      <c r="D3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"!$D$9")&lt;&gt;"",INDIRECT("'"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"!$D$9"),"")</f>
        <v/>
      </c>
      <c r="E32" s="126"/>
      <c r="F32" s="126"/>
      <c r="G32" s="128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"!$J$63"),"")</f>
        <v>A. Hunton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"!$K$63"),"")</f>
        <v>Cumb News</v>
      </c>
      <c r="D3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"!$L$63")&lt;&gt;"",INDIRECT("'"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"!$L$63"),"")</f>
        <v/>
      </c>
      <c r="E33" s="126"/>
      <c r="F33" s="126"/>
      <c r="G33" s="128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"!$J$46")&lt;&gt;"",INDIRECT("'"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"!$J$46"),"")</f>
        <v>M. Jupp</v>
      </c>
      <c r="C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"!$K$46")&lt;&gt;"",INDIRECT("'"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"!$K$46"),"")</f>
        <v>Leek</v>
      </c>
      <c r="D34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"!$L$46")&lt;&gt;"",INDIRECT("'"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"!$L$46"),"")</f>
        <v/>
      </c>
      <c r="E34" s="126"/>
      <c r="F34" s="126"/>
      <c r="G34" s="128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"!$J$64"),"")</f>
        <v>P. McKelvey</v>
      </c>
      <c r="C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"!$K$64"),"")</f>
        <v>Blackburn</v>
      </c>
      <c r="D3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"!$L$64"),"")</f>
        <v/>
      </c>
      <c r="E35" s="126"/>
      <c r="F35" s="126"/>
      <c r="G35" s="128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"!$B$64"),"")</f>
        <v>T. Mooney</v>
      </c>
      <c r="C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"!$C$64"),"")</f>
        <v>Crewe</v>
      </c>
      <c r="D3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"!$D$64")&lt;&gt;"",INDIRECT("'"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"!$D$64"),"")</f>
        <v/>
      </c>
      <c r="E36" s="126"/>
      <c r="F36" s="126"/>
      <c r="G36" s="128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"!$J$12")&lt;&gt;"",INDIRECT("'"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"!$J$12"),"")</f>
        <v>D. C. J. Poxon</v>
      </c>
      <c r="C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"!$K$12")&lt;&gt;"",INDIRECT("'"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"!$K$12"),"")</f>
        <v>Leicester</v>
      </c>
      <c r="D3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"!$L$12"),"")</f>
        <v/>
      </c>
      <c r="E37" s="126"/>
      <c r="F37" s="126"/>
      <c r="G37" s="128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"!$B$65")&lt;&gt;"",INDIRECT("'"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"!$B$65"),"")</f>
        <v>O. J. Spence</v>
      </c>
      <c r="C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"!$C$65")&lt;&gt;"",INDIRECT("'"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"!$C$65"),"")</f>
        <v>Leek</v>
      </c>
      <c r="D3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"!$D$65")&lt;&gt;"",INDIRECT("'"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"!$D$65"),"")</f>
        <v/>
      </c>
      <c r="E38" s="126"/>
      <c r="F38" s="126"/>
      <c r="G38" s="128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"!$J$50"),"")</f>
        <v>A. Tew</v>
      </c>
      <c r="C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"!$K$50"),"")</f>
        <v>Crewe</v>
      </c>
      <c r="D3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"!$L$50")&lt;&gt;"",INDIRECT("'" &amp; LEFT(CELL("filename",$A$1),FIND("[",CELL("filename",$A$1)) -1) &amp; "[" &amp; MID(CELL("filename",$A$1),FIND("[",CELL("filename",$A$1))+1,FIND("]",CELL("filename",$A$1))-FIND("[",CELL("filename",$A$1))-1) &amp; "]" &amp; "10m Air Pistol 1" &amp; "'" &amp; "!$L$50"),"")</f>
        <v/>
      </c>
      <c r="E39" s="126"/>
      <c r="F39" s="126"/>
      <c r="G39" s="128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"!$B$14"),"")</f>
        <v>P. Warwick</v>
      </c>
      <c r="C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"!$C$14"),"")</f>
        <v>Blackpool</v>
      </c>
      <c r="D40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"!$D$14"),"")</f>
        <v/>
      </c>
      <c r="E40" s="131"/>
      <c r="F40" s="131"/>
      <c r="G40" s="132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109</v>
      </c>
      <c r="C42" s="111" t="s">
        <v>255</v>
      </c>
      <c r="D42" s="111"/>
      <c r="E42" s="111"/>
      <c r="F42" s="2"/>
      <c r="G42" s="2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1</v>
      </c>
      <c r="B43" s="121" t="s">
        <v>1</v>
      </c>
      <c r="C43" s="121" t="s">
        <v>2</v>
      </c>
      <c r="D43" s="49" t="s">
        <v>3</v>
      </c>
      <c r="E43" s="49" t="s">
        <v>4</v>
      </c>
      <c r="F43" s="49" t="s">
        <v>5</v>
      </c>
      <c r="G43" s="50" t="s">
        <v>6</v>
      </c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"!$J$5"),"")</f>
        <v>M. J. A. Arnstein</v>
      </c>
      <c r="C44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"!$K$5"),"")</f>
        <v>Altrincham</v>
      </c>
      <c r="D44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"!$L$5")&lt;&gt;"",INDIRECT("'"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"!$L$5"),"")</f>
        <v/>
      </c>
      <c r="E44" s="16"/>
      <c r="F44" s="47"/>
      <c r="G44" s="5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"!$J$7")&lt;&gt;"",INDIRECT("'"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"!$J$7"),"")</f>
        <v>R. Desai</v>
      </c>
      <c r="C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"!$K$7")&lt;&gt;"",INDIRECT("'"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"!$K$7"),"")</f>
        <v>Blackpool</v>
      </c>
      <c r="D4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"!$L$7")&lt;&gt;"",INDIRECT("'"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"!$L$7"),"")</f>
        <v/>
      </c>
      <c r="E45" s="126"/>
      <c r="F45" s="126"/>
      <c r="G45" s="128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"!$J$20")&lt;&gt;"",INDIRECT("'"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"!$J$20"),"")</f>
        <v>M. Fellows</v>
      </c>
      <c r="C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"!$K$20")&lt;&gt;"",INDIRECT("'"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"!$K$20"),"")</f>
        <v>Goodyear</v>
      </c>
      <c r="D4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"!$L$20")&lt;&gt;"",INDIRECT("'"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"!$L$20"),"")</f>
        <v/>
      </c>
      <c r="E46" s="126"/>
      <c r="F46" s="126"/>
      <c r="G46" s="128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"!$J$21"),"")</f>
        <v>A. Gilsenan</v>
      </c>
      <c r="C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"!$K$21"),"")</f>
        <v>Crewe</v>
      </c>
      <c r="D4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"!$L$21"),"")</f>
        <v/>
      </c>
      <c r="E47" s="126"/>
      <c r="F47" s="126"/>
      <c r="G47" s="128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"!$J$8"),"")</f>
        <v>D. Grocott</v>
      </c>
      <c r="C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"!$K$8"),"")</f>
        <v>St Giles</v>
      </c>
      <c r="D4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"!$L$8"),"")</f>
        <v/>
      </c>
      <c r="E48" s="126"/>
      <c r="F48" s="126"/>
      <c r="G48" s="128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"!$J$31")&lt;&gt;"",INDIRECT("'"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"!$J$31"),"")</f>
        <v>A. Hodgson</v>
      </c>
      <c r="C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"!$K$31")&lt;&gt;"",INDIRECT("'"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"!$K$31"),"")</f>
        <v>Market Drayton</v>
      </c>
      <c r="D4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"!$L$31")&lt;&gt;"",INDIRECT("'"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"!$L$31"),"")</f>
        <v/>
      </c>
      <c r="E49" s="126"/>
      <c r="F49" s="126"/>
      <c r="G49" s="128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"!$J$24"),"")</f>
        <v>J. Machin</v>
      </c>
      <c r="C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"!$K$24"),"")</f>
        <v>Leek</v>
      </c>
      <c r="D5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"!$L$24"),"")</f>
        <v/>
      </c>
      <c r="E50" s="126"/>
      <c r="F50" s="126"/>
      <c r="G50" s="128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"!$B$34"),"")</f>
        <v>M. Peacock</v>
      </c>
      <c r="C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"!$C$34"),"")</f>
        <v>Leek</v>
      </c>
      <c r="D5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"!$D$34"),"")</f>
        <v/>
      </c>
      <c r="E51" s="126"/>
      <c r="F51" s="126"/>
      <c r="G51" s="128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4">
        <v>9</v>
      </c>
      <c r="B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"!$B$24"),"")</f>
        <v>D. Platt</v>
      </c>
      <c r="C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"!$C$24"),"")</f>
        <v>Crewe</v>
      </c>
      <c r="D5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"!$D$24"),"")</f>
        <v/>
      </c>
      <c r="E52" s="126"/>
      <c r="F52" s="126"/>
      <c r="G52" s="128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9">
        <v>10</v>
      </c>
      <c r="B5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"!$B$38")&lt;&gt;"",INDIRECT("'"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"!$B$38"),"")</f>
        <v>A. W. Thomas</v>
      </c>
      <c r="C5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"!$C$38")&lt;&gt;"",INDIRECT("'"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"!$C$38"),"")</f>
        <v>Wellington</v>
      </c>
      <c r="D5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"!$D$38")&lt;&gt;"",INDIRECT("'" &amp; LEFT(CELL("filename",$A$1),FIND("[",CELL("filename",$A$1)) -1) &amp; "[" &amp; MID(CELL("filename",$A$1),FIND("[",CELL("filename",$A$1))+1,FIND("]",CELL("filename",$A$1))-FIND("[",CELL("filename",$A$1))-1) &amp; "]" &amp; "10m Air Pistol 2" &amp; "'" &amp; "!$D$38"),"")</f>
        <v/>
      </c>
      <c r="E53" s="131"/>
      <c r="F53" s="131"/>
      <c r="G53" s="132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4" t="s">
        <v>37</v>
      </c>
      <c r="F55" s="97" t="s">
        <v>25</v>
      </c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4" t="s">
        <v>38</v>
      </c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44:W53">
    <sortCondition ref="V44"/>
  </sortState>
  <mergeCells count="1">
    <mergeCell ref="C2:G2"/>
  </mergeCells>
  <hyperlinks>
    <hyperlink ref="B2" location="'Index'!A3" tooltip="Go to the Index sheet" display="á" xr:uid="{95C6E4CD-5AEC-4CFB-ACCB-8B642EC083C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3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/>
    <pageSetUpPr fitToPage="1"/>
  </sheetPr>
  <dimension ref="A1:AH69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9" t="s">
        <v>12</v>
      </c>
      <c r="D1" s="86"/>
      <c r="E1" s="86"/>
      <c r="F1" s="86"/>
      <c r="G1" s="96"/>
      <c r="H1" s="86"/>
      <c r="I1" s="86"/>
      <c r="J1" s="101">
        <v>4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B2" s="103"/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286</v>
      </c>
      <c r="B4" s="12"/>
      <c r="C4" s="135">
        <v>535</v>
      </c>
      <c r="D4" s="12"/>
      <c r="E4" s="67" t="s">
        <v>6</v>
      </c>
      <c r="F4" s="14">
        <f>SUM(F5:F7)</f>
        <v>0</v>
      </c>
      <c r="G4" s="3" t="s">
        <v>292</v>
      </c>
      <c r="H4" s="4" t="s">
        <v>291</v>
      </c>
      <c r="J4" s="136">
        <v>533</v>
      </c>
    </row>
    <row r="5" spans="1:34" ht="15.75" customHeight="1" x14ac:dyDescent="0.3">
      <c r="A5" s="15" t="s">
        <v>94</v>
      </c>
      <c r="B5" s="16"/>
      <c r="C5" s="16"/>
      <c r="D5" s="16"/>
      <c r="E5" s="16"/>
      <c r="F5" s="17">
        <f>SUM(B5:E5)</f>
        <v>0</v>
      </c>
    </row>
    <row r="6" spans="1:34" ht="15.75" customHeight="1" x14ac:dyDescent="0.3">
      <c r="A6" s="18" t="s">
        <v>88</v>
      </c>
      <c r="B6" s="7"/>
      <c r="C6" s="7"/>
      <c r="D6" s="7"/>
      <c r="E6" s="7"/>
      <c r="F6" s="19">
        <f>SUM(B6:E6)</f>
        <v>0</v>
      </c>
    </row>
    <row r="7" spans="1:34" ht="15.75" customHeight="1" x14ac:dyDescent="0.3">
      <c r="A7" s="20" t="s">
        <v>84</v>
      </c>
      <c r="B7" s="21"/>
      <c r="C7" s="21"/>
      <c r="D7" s="21"/>
      <c r="E7" s="21"/>
      <c r="F7" s="22">
        <f>SUM(B7:E7)</f>
        <v>0</v>
      </c>
    </row>
    <row r="8" spans="1:34" ht="15.75" customHeight="1" x14ac:dyDescent="0.3">
      <c r="O8" s="23"/>
    </row>
    <row r="9" spans="1:34" ht="15.75" customHeight="1" x14ac:dyDescent="0.3">
      <c r="A9" s="11" t="s">
        <v>287</v>
      </c>
      <c r="B9" s="12"/>
      <c r="C9" s="135">
        <v>561</v>
      </c>
      <c r="D9" s="12"/>
      <c r="E9" s="67" t="s">
        <v>6</v>
      </c>
      <c r="F9" s="14">
        <f>SUM(F10:F12)</f>
        <v>0</v>
      </c>
      <c r="G9" s="3" t="s">
        <v>292</v>
      </c>
      <c r="H9" s="11" t="s">
        <v>290</v>
      </c>
      <c r="I9" s="12"/>
      <c r="J9" s="135">
        <v>530</v>
      </c>
      <c r="K9" s="12"/>
      <c r="L9" s="67" t="s">
        <v>6</v>
      </c>
      <c r="M9" s="14">
        <f>SUM(M10:M12)</f>
        <v>0</v>
      </c>
    </row>
    <row r="10" spans="1:34" ht="15.75" customHeight="1" x14ac:dyDescent="0.3">
      <c r="A10" s="15" t="s">
        <v>61</v>
      </c>
      <c r="B10" s="16"/>
      <c r="C10" s="16"/>
      <c r="D10" s="16"/>
      <c r="E10" s="16"/>
      <c r="F10" s="17">
        <f>SUM(B10:E10)</f>
        <v>0</v>
      </c>
      <c r="H10" s="15" t="s">
        <v>97</v>
      </c>
      <c r="I10" s="16"/>
      <c r="J10" s="16"/>
      <c r="K10" s="16"/>
      <c r="L10" s="16"/>
      <c r="M10" s="17">
        <f>SUM(I10:L10)</f>
        <v>0</v>
      </c>
      <c r="AA10"/>
      <c r="AB10"/>
      <c r="AC10"/>
      <c r="AD10"/>
      <c r="AE10"/>
      <c r="AF10"/>
    </row>
    <row r="11" spans="1:34" ht="15.75" customHeight="1" x14ac:dyDescent="0.3">
      <c r="A11" s="18" t="s">
        <v>89</v>
      </c>
      <c r="B11" s="7"/>
      <c r="C11" s="7"/>
      <c r="D11" s="7"/>
      <c r="E11" s="7"/>
      <c r="F11" s="19">
        <f>SUM(B11:E11)</f>
        <v>0</v>
      </c>
      <c r="H11" s="18" t="s">
        <v>82</v>
      </c>
      <c r="I11" s="7"/>
      <c r="J11" s="7"/>
      <c r="K11" s="7"/>
      <c r="L11" s="7"/>
      <c r="M11" s="19">
        <f>SUM(I11:L11)</f>
        <v>0</v>
      </c>
      <c r="AA11"/>
      <c r="AB11"/>
      <c r="AC11"/>
      <c r="AD11"/>
      <c r="AE11"/>
      <c r="AF11"/>
    </row>
    <row r="12" spans="1:34" ht="15.75" customHeight="1" x14ac:dyDescent="0.3">
      <c r="A12" s="20" t="s">
        <v>59</v>
      </c>
      <c r="B12" s="21"/>
      <c r="C12" s="21"/>
      <c r="D12" s="21"/>
      <c r="E12" s="21"/>
      <c r="F12" s="22">
        <f>SUM(B12:E12)</f>
        <v>0</v>
      </c>
      <c r="H12" s="20" t="s">
        <v>125</v>
      </c>
      <c r="I12" s="21"/>
      <c r="J12" s="21"/>
      <c r="K12" s="21"/>
      <c r="L12" s="21"/>
      <c r="M12" s="22">
        <f>SUM(I12:L12)</f>
        <v>0</v>
      </c>
      <c r="AA12"/>
      <c r="AB12"/>
      <c r="AC12"/>
      <c r="AD12"/>
      <c r="AE12"/>
      <c r="AF12"/>
    </row>
    <row r="13" spans="1:34" ht="15.75" customHeight="1" x14ac:dyDescent="0.3">
      <c r="AA13"/>
      <c r="AB13"/>
      <c r="AC13"/>
      <c r="AD13"/>
      <c r="AE13"/>
      <c r="AF13"/>
    </row>
    <row r="14" spans="1:34" ht="15.75" customHeight="1" x14ac:dyDescent="0.3">
      <c r="A14" s="11" t="s">
        <v>288</v>
      </c>
      <c r="B14" s="12"/>
      <c r="C14" s="135">
        <v>567</v>
      </c>
      <c r="D14" s="12"/>
      <c r="E14" s="67" t="s">
        <v>6</v>
      </c>
      <c r="F14" s="14">
        <f>SUM(F15:F17)</f>
        <v>0</v>
      </c>
      <c r="G14" s="3" t="s">
        <v>292</v>
      </c>
      <c r="H14" s="11" t="s">
        <v>289</v>
      </c>
      <c r="I14" s="12"/>
      <c r="J14" s="135">
        <v>528</v>
      </c>
      <c r="K14" s="12"/>
      <c r="L14" s="67" t="s">
        <v>6</v>
      </c>
      <c r="M14" s="14">
        <f>SUM(M15:M17)</f>
        <v>0</v>
      </c>
    </row>
    <row r="15" spans="1:34" ht="15.75" customHeight="1" x14ac:dyDescent="0.3">
      <c r="A15" s="15" t="s">
        <v>69</v>
      </c>
      <c r="B15" s="16"/>
      <c r="C15" s="16"/>
      <c r="D15" s="16"/>
      <c r="E15" s="16"/>
      <c r="F15" s="17">
        <f>SUM(B15:E15)</f>
        <v>0</v>
      </c>
      <c r="H15" s="15" t="s">
        <v>118</v>
      </c>
      <c r="I15" s="16"/>
      <c r="J15" s="16"/>
      <c r="K15" s="16"/>
      <c r="L15" s="16"/>
      <c r="M15" s="17">
        <f>SUM(I15:L15)</f>
        <v>0</v>
      </c>
    </row>
    <row r="16" spans="1:34" ht="15.75" customHeight="1" x14ac:dyDescent="0.3">
      <c r="A16" s="18" t="s">
        <v>56</v>
      </c>
      <c r="B16" s="7"/>
      <c r="C16" s="7"/>
      <c r="D16" s="7"/>
      <c r="E16" s="7"/>
      <c r="F16" s="19">
        <f>SUM(B16:E16)</f>
        <v>0</v>
      </c>
      <c r="H16" s="18" t="s">
        <v>90</v>
      </c>
      <c r="I16" s="7"/>
      <c r="J16" s="7"/>
      <c r="K16" s="7"/>
      <c r="L16" s="7"/>
      <c r="M16" s="19">
        <f>SUM(I16:L16)</f>
        <v>0</v>
      </c>
    </row>
    <row r="17" spans="1:20" ht="15.75" customHeight="1" x14ac:dyDescent="0.3">
      <c r="A17" s="20" t="s">
        <v>68</v>
      </c>
      <c r="B17" s="21"/>
      <c r="C17" s="21"/>
      <c r="D17" s="21"/>
      <c r="E17" s="21"/>
      <c r="F17" s="22">
        <f>SUM(B17:E17)</f>
        <v>0</v>
      </c>
      <c r="H17" s="20" t="s">
        <v>93</v>
      </c>
      <c r="I17" s="21"/>
      <c r="J17" s="21"/>
      <c r="K17" s="21"/>
      <c r="L17" s="21"/>
      <c r="M17" s="22">
        <f>SUM(I17:L17)</f>
        <v>0</v>
      </c>
    </row>
    <row r="18" spans="1:20" ht="15.75" customHeight="1" x14ac:dyDescent="0.3"/>
    <row r="19" spans="1:20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293</v>
      </c>
      <c r="H20" s="15" t="s">
        <v>286</v>
      </c>
      <c r="I20" s="47"/>
      <c r="J20" s="47"/>
      <c r="K20" s="47"/>
      <c r="L20" s="47"/>
      <c r="M20" s="47"/>
      <c r="N20" s="55"/>
    </row>
    <row r="21" spans="1:20" ht="15.75" customHeight="1" x14ac:dyDescent="0.3">
      <c r="H21" s="18" t="s">
        <v>287</v>
      </c>
      <c r="I21" s="7"/>
      <c r="J21" s="7"/>
      <c r="K21" s="7"/>
      <c r="L21" s="7"/>
      <c r="M21" s="7"/>
      <c r="N21" s="19"/>
    </row>
    <row r="22" spans="1:20" ht="15.75" customHeight="1" x14ac:dyDescent="0.3">
      <c r="H22" s="134" t="s">
        <v>288</v>
      </c>
      <c r="I22" s="7"/>
      <c r="J22" s="7"/>
      <c r="K22" s="7"/>
      <c r="L22" s="7"/>
      <c r="M22" s="7"/>
      <c r="N22" s="19"/>
    </row>
    <row r="23" spans="1:20" ht="15.75" customHeight="1" x14ac:dyDescent="0.3">
      <c r="H23" s="18" t="s">
        <v>289</v>
      </c>
      <c r="I23" s="7"/>
      <c r="J23" s="7"/>
      <c r="K23" s="7"/>
      <c r="L23" s="7"/>
      <c r="M23" s="7"/>
      <c r="N23" s="19"/>
    </row>
    <row r="24" spans="1:20" ht="15.75" customHeight="1" x14ac:dyDescent="0.3">
      <c r="H24" s="18" t="s">
        <v>290</v>
      </c>
      <c r="I24" s="7"/>
      <c r="J24" s="7"/>
      <c r="K24" s="7"/>
      <c r="L24" s="7"/>
      <c r="M24" s="7"/>
      <c r="N24" s="19"/>
    </row>
    <row r="25" spans="1:20" ht="15.75" customHeight="1" x14ac:dyDescent="0.3">
      <c r="H25" s="20" t="s">
        <v>291</v>
      </c>
      <c r="I25" s="21"/>
      <c r="J25" s="21"/>
      <c r="K25" s="21"/>
      <c r="L25" s="21"/>
      <c r="M25" s="21"/>
      <c r="N25" s="22"/>
    </row>
    <row r="26" spans="1:20" ht="15.75" customHeight="1" x14ac:dyDescent="0.3">
      <c r="H26" s="25"/>
    </row>
    <row r="27" spans="1:20" ht="15.75" customHeight="1" x14ac:dyDescent="0.3">
      <c r="A27" s="137"/>
      <c r="B27" s="137"/>
      <c r="C27" s="137"/>
      <c r="D27" s="137"/>
      <c r="E27" s="137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294</v>
      </c>
      <c r="B30" s="12"/>
      <c r="C30" s="135">
        <v>507</v>
      </c>
      <c r="D30" s="12"/>
      <c r="E30" s="67" t="s">
        <v>6</v>
      </c>
      <c r="F30" s="14">
        <f>SUM(F31:F33)</f>
        <v>0</v>
      </c>
      <c r="G30" s="145" t="s">
        <v>292</v>
      </c>
      <c r="H30" s="124" t="s">
        <v>299</v>
      </c>
      <c r="I30" s="124"/>
      <c r="J30" s="144">
        <v>515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15" t="s">
        <v>155</v>
      </c>
      <c r="B31" s="16"/>
      <c r="C31" s="16"/>
      <c r="D31" s="16"/>
      <c r="E31" s="16"/>
      <c r="F31" s="17">
        <f>SUM(B31:E31)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18" t="s">
        <v>119</v>
      </c>
      <c r="B32" s="7"/>
      <c r="C32" s="7"/>
      <c r="D32" s="7"/>
      <c r="E32" s="7"/>
      <c r="F32" s="19">
        <f>SUM(B32:E32)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20" t="s">
        <v>162</v>
      </c>
      <c r="B33" s="21"/>
      <c r="C33" s="21"/>
      <c r="D33" s="21"/>
      <c r="E33" s="21"/>
      <c r="F33" s="22">
        <f>SUM(B33:E33)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295</v>
      </c>
      <c r="B35" s="12"/>
      <c r="C35" s="135">
        <v>505</v>
      </c>
      <c r="D35" s="12"/>
      <c r="E35" s="67" t="s">
        <v>6</v>
      </c>
      <c r="F35" s="14">
        <f>SUM(F36:F38)</f>
        <v>0</v>
      </c>
      <c r="G35" s="145" t="s">
        <v>292</v>
      </c>
      <c r="H35" s="124" t="s">
        <v>298</v>
      </c>
      <c r="I35" s="124"/>
      <c r="J35" s="144">
        <v>510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15" t="s">
        <v>86</v>
      </c>
      <c r="B36" s="16"/>
      <c r="C36" s="16"/>
      <c r="D36" s="16"/>
      <c r="E36" s="16"/>
      <c r="F36" s="17">
        <f>SUM(B36:E36)</f>
        <v>0</v>
      </c>
      <c r="G36" s="145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18" t="s">
        <v>176</v>
      </c>
      <c r="B37" s="7"/>
      <c r="C37" s="7"/>
      <c r="D37" s="7"/>
      <c r="E37" s="7"/>
      <c r="F37" s="19">
        <f>SUM(B37:E37)</f>
        <v>0</v>
      </c>
      <c r="G37" s="145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20" t="s">
        <v>187</v>
      </c>
      <c r="B38" s="21"/>
      <c r="C38" s="21"/>
      <c r="D38" s="21"/>
      <c r="E38" s="21"/>
      <c r="F38" s="22">
        <f>SUM(B38:E38)</f>
        <v>0</v>
      </c>
      <c r="G38" s="145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296</v>
      </c>
      <c r="B40" s="12"/>
      <c r="C40" s="135">
        <v>523</v>
      </c>
      <c r="D40" s="12"/>
      <c r="E40" s="67" t="s">
        <v>6</v>
      </c>
      <c r="F40" s="14">
        <f>SUM(F41:F43)</f>
        <v>0</v>
      </c>
      <c r="G40" s="145" t="s">
        <v>292</v>
      </c>
      <c r="H40" s="11" t="s">
        <v>297</v>
      </c>
      <c r="I40" s="12"/>
      <c r="J40" s="135">
        <v>505</v>
      </c>
      <c r="K40" s="12"/>
      <c r="L40" s="67" t="s">
        <v>6</v>
      </c>
      <c r="M40" s="1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15" t="s">
        <v>112</v>
      </c>
      <c r="B41" s="16"/>
      <c r="C41" s="16"/>
      <c r="D41" s="16"/>
      <c r="E41" s="16"/>
      <c r="F41" s="17">
        <f>SUM(B41:E41)</f>
        <v>0</v>
      </c>
      <c r="G41" s="145"/>
      <c r="H41" s="15" t="s">
        <v>165</v>
      </c>
      <c r="I41" s="16"/>
      <c r="J41" s="16"/>
      <c r="K41" s="16"/>
      <c r="L41" s="16"/>
      <c r="M41" s="17">
        <f>SUM(I41:L41)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18" t="s">
        <v>104</v>
      </c>
      <c r="B42" s="7"/>
      <c r="C42" s="7"/>
      <c r="D42" s="7"/>
      <c r="E42" s="7"/>
      <c r="F42" s="19">
        <f>SUM(B42:E42)</f>
        <v>0</v>
      </c>
      <c r="G42" s="145"/>
      <c r="H42" s="18" t="s">
        <v>164</v>
      </c>
      <c r="I42" s="7"/>
      <c r="J42" s="7"/>
      <c r="K42" s="7"/>
      <c r="L42" s="7"/>
      <c r="M42" s="19">
        <f>SUM(I42:L42)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20" t="s">
        <v>124</v>
      </c>
      <c r="B43" s="21"/>
      <c r="C43" s="21"/>
      <c r="D43" s="21"/>
      <c r="E43" s="21"/>
      <c r="F43" s="22">
        <f>SUM(B43:E43)</f>
        <v>0</v>
      </c>
      <c r="G43" s="145"/>
      <c r="H43" s="20" t="s">
        <v>106</v>
      </c>
      <c r="I43" s="21"/>
      <c r="J43" s="21"/>
      <c r="K43" s="21"/>
      <c r="L43" s="21"/>
      <c r="M43" s="22">
        <f>SUM(I43:L43)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300</v>
      </c>
      <c r="H46" s="141" t="s">
        <v>294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H47" s="139" t="s">
        <v>295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H48" s="139" t="s">
        <v>296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297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298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299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/>
    <row r="53" spans="1:16" ht="15.75" customHeight="1" x14ac:dyDescent="0.3">
      <c r="A53" s="4" t="s">
        <v>39</v>
      </c>
      <c r="E53" s="3"/>
      <c r="G53" s="98" t="s">
        <v>25</v>
      </c>
    </row>
    <row r="54" spans="1:16" ht="15.75" customHeight="1" x14ac:dyDescent="0.3">
      <c r="A54" s="4" t="s">
        <v>38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827B80A1-C542-4C4B-A3B7-D400561F551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0671A-C82C-45B1-8636-AB54A11D1985}">
  <sheetPr>
    <tabColor theme="9"/>
    <pageSetUpPr fitToPage="1"/>
  </sheetPr>
  <dimension ref="A1:AH69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9" t="s">
        <v>12</v>
      </c>
      <c r="D1" s="86"/>
      <c r="E1" s="86"/>
      <c r="F1" s="86"/>
      <c r="G1" s="96"/>
      <c r="H1" s="86"/>
      <c r="I1" s="86"/>
      <c r="J1" s="101">
        <v>4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B2" s="103"/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92</v>
      </c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301</v>
      </c>
      <c r="B4" s="12"/>
      <c r="C4" s="135">
        <v>491</v>
      </c>
      <c r="D4" s="12"/>
      <c r="E4" s="67" t="s">
        <v>6</v>
      </c>
      <c r="F4" s="14">
        <f>SUM(F5:F7)</f>
        <v>0</v>
      </c>
      <c r="G4" s="145" t="s">
        <v>292</v>
      </c>
      <c r="H4" s="124" t="s">
        <v>306</v>
      </c>
      <c r="I4" s="124"/>
      <c r="J4" s="144">
        <v>495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15" t="s">
        <v>219</v>
      </c>
      <c r="B5" s="16"/>
      <c r="C5" s="16"/>
      <c r="D5" s="16"/>
      <c r="E5" s="16"/>
      <c r="F5" s="17">
        <f>SUM(B5:E5)</f>
        <v>0</v>
      </c>
      <c r="G5" s="14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18" t="s">
        <v>158</v>
      </c>
      <c r="B6" s="7"/>
      <c r="C6" s="7"/>
      <c r="D6" s="7"/>
      <c r="E6" s="7"/>
      <c r="F6" s="19">
        <f>SUM(B6:E6)</f>
        <v>0</v>
      </c>
      <c r="G6" s="145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20" t="s">
        <v>148</v>
      </c>
      <c r="B7" s="21"/>
      <c r="C7" s="21"/>
      <c r="D7" s="21"/>
      <c r="E7" s="21"/>
      <c r="F7" s="22">
        <f>SUM(B7:E7)</f>
        <v>0</v>
      </c>
      <c r="G7" s="145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302</v>
      </c>
      <c r="B9" s="12"/>
      <c r="C9" s="135">
        <v>484</v>
      </c>
      <c r="D9" s="12"/>
      <c r="E9" s="67" t="s">
        <v>6</v>
      </c>
      <c r="F9" s="14">
        <f>SUM(F10:F12)</f>
        <v>0</v>
      </c>
      <c r="G9" s="145" t="s">
        <v>292</v>
      </c>
      <c r="H9" s="124" t="s">
        <v>305</v>
      </c>
      <c r="I9" s="124"/>
      <c r="J9" s="144">
        <v>490</v>
      </c>
      <c r="K9" s="124"/>
      <c r="L9" s="124"/>
      <c r="M9" s="124"/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15" t="s">
        <v>217</v>
      </c>
      <c r="B10" s="16"/>
      <c r="C10" s="16"/>
      <c r="D10" s="16"/>
      <c r="E10" s="16"/>
      <c r="F10" s="17">
        <f>SUM(B10:E10)</f>
        <v>0</v>
      </c>
      <c r="G10" s="145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18" t="s">
        <v>70</v>
      </c>
      <c r="B11" s="7"/>
      <c r="C11" s="7"/>
      <c r="D11" s="7"/>
      <c r="E11" s="7"/>
      <c r="F11" s="19">
        <f>SUM(B11:E11)</f>
        <v>0</v>
      </c>
      <c r="G11" s="145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20" t="s">
        <v>259</v>
      </c>
      <c r="B12" s="21"/>
      <c r="C12" s="21"/>
      <c r="D12" s="21"/>
      <c r="E12" s="21"/>
      <c r="F12" s="22">
        <f>SUM(B12:E12)</f>
        <v>0</v>
      </c>
      <c r="G12" s="145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303</v>
      </c>
      <c r="B14" s="12"/>
      <c r="C14" s="135">
        <v>504</v>
      </c>
      <c r="D14" s="12"/>
      <c r="E14" s="67" t="s">
        <v>6</v>
      </c>
      <c r="F14" s="14">
        <f>SUM(F15:F17)</f>
        <v>0</v>
      </c>
      <c r="G14" s="145" t="s">
        <v>292</v>
      </c>
      <c r="H14" s="11" t="s">
        <v>304</v>
      </c>
      <c r="I14" s="12"/>
      <c r="J14" s="135">
        <v>503</v>
      </c>
      <c r="K14" s="12"/>
      <c r="L14" s="67" t="s">
        <v>6</v>
      </c>
      <c r="M14" s="1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15" t="s">
        <v>163</v>
      </c>
      <c r="B15" s="16"/>
      <c r="C15" s="16"/>
      <c r="D15" s="16"/>
      <c r="E15" s="16"/>
      <c r="F15" s="17">
        <f>SUM(B15:E15)</f>
        <v>0</v>
      </c>
      <c r="G15" s="145"/>
      <c r="H15" s="15" t="s">
        <v>134</v>
      </c>
      <c r="I15" s="16"/>
      <c r="J15" s="16"/>
      <c r="K15" s="16"/>
      <c r="L15" s="16"/>
      <c r="M15" s="17">
        <f>SUM(I15:L15)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18" t="s">
        <v>150</v>
      </c>
      <c r="B16" s="7"/>
      <c r="C16" s="7"/>
      <c r="D16" s="7"/>
      <c r="E16" s="7"/>
      <c r="F16" s="19">
        <f>SUM(B16:E16)</f>
        <v>0</v>
      </c>
      <c r="G16" s="145"/>
      <c r="H16" s="18" t="s">
        <v>110</v>
      </c>
      <c r="I16" s="7"/>
      <c r="J16" s="7"/>
      <c r="K16" s="7"/>
      <c r="L16" s="7"/>
      <c r="M16" s="19">
        <f>SUM(I16:L16)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20" t="s">
        <v>146</v>
      </c>
      <c r="B17" s="21"/>
      <c r="C17" s="21"/>
      <c r="D17" s="21"/>
      <c r="E17" s="21"/>
      <c r="F17" s="22">
        <f>SUM(B17:E17)</f>
        <v>0</v>
      </c>
      <c r="G17" s="145"/>
      <c r="H17" s="20" t="s">
        <v>211</v>
      </c>
      <c r="I17" s="21"/>
      <c r="J17" s="21"/>
      <c r="K17" s="21"/>
      <c r="L17" s="21"/>
      <c r="M17" s="22">
        <f>SUM(I17:L17)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H19" s="69" t="s">
        <v>92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307</v>
      </c>
      <c r="H20" s="141" t="s">
        <v>301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H21" s="139" t="s">
        <v>302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H22" s="139" t="s">
        <v>303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304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305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306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>
      <c r="H26" s="25"/>
    </row>
    <row r="27" spans="1:20" ht="15.75" customHeight="1" x14ac:dyDescent="0.3">
      <c r="A27" s="137"/>
      <c r="B27" s="137"/>
      <c r="C27" s="137"/>
      <c r="D27" s="137"/>
      <c r="E27" s="137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109</v>
      </c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308</v>
      </c>
      <c r="B30" s="12"/>
      <c r="C30" s="135">
        <v>459</v>
      </c>
      <c r="D30" s="12"/>
      <c r="E30" s="67" t="s">
        <v>6</v>
      </c>
      <c r="F30" s="14">
        <f>SUM(F31:F33)</f>
        <v>0</v>
      </c>
      <c r="G30" s="145" t="s">
        <v>292</v>
      </c>
      <c r="H30" s="124" t="s">
        <v>313</v>
      </c>
      <c r="I30" s="124"/>
      <c r="J30" s="144">
        <v>470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15" t="s">
        <v>241</v>
      </c>
      <c r="B31" s="16"/>
      <c r="C31" s="16"/>
      <c r="D31" s="16"/>
      <c r="E31" s="16"/>
      <c r="F31" s="17">
        <f>SUM(B31:E31)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18" t="s">
        <v>234</v>
      </c>
      <c r="B32" s="7"/>
      <c r="C32" s="7"/>
      <c r="D32" s="7"/>
      <c r="E32" s="7"/>
      <c r="F32" s="19">
        <f>SUM(B32:E32)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20" t="s">
        <v>235</v>
      </c>
      <c r="B33" s="21"/>
      <c r="C33" s="21"/>
      <c r="D33" s="21"/>
      <c r="E33" s="21"/>
      <c r="F33" s="22">
        <f>SUM(B33:E33)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309</v>
      </c>
      <c r="B35" s="12"/>
      <c r="C35" s="135">
        <v>466</v>
      </c>
      <c r="D35" s="12"/>
      <c r="E35" s="67" t="s">
        <v>6</v>
      </c>
      <c r="F35" s="14">
        <f>SUM(F36:F38)</f>
        <v>0</v>
      </c>
      <c r="G35" s="145" t="s">
        <v>292</v>
      </c>
      <c r="H35" s="124" t="s">
        <v>312</v>
      </c>
      <c r="I35" s="124"/>
      <c r="J35" s="144">
        <v>465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15" t="s">
        <v>205</v>
      </c>
      <c r="B36" s="16"/>
      <c r="C36" s="16"/>
      <c r="D36" s="16"/>
      <c r="E36" s="16"/>
      <c r="F36" s="17">
        <f>SUM(B36:E36)</f>
        <v>0</v>
      </c>
      <c r="G36" s="145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18" t="s">
        <v>218</v>
      </c>
      <c r="B37" s="7"/>
      <c r="C37" s="7"/>
      <c r="D37" s="7"/>
      <c r="E37" s="7"/>
      <c r="F37" s="19">
        <f>SUM(B37:E37)</f>
        <v>0</v>
      </c>
      <c r="G37" s="145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20" t="s">
        <v>237</v>
      </c>
      <c r="B38" s="21"/>
      <c r="C38" s="21"/>
      <c r="D38" s="21"/>
      <c r="E38" s="21"/>
      <c r="F38" s="22">
        <f>SUM(B38:E38)</f>
        <v>0</v>
      </c>
      <c r="G38" s="145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310</v>
      </c>
      <c r="B40" s="12"/>
      <c r="C40" s="135">
        <v>480</v>
      </c>
      <c r="D40" s="12"/>
      <c r="E40" s="67" t="s">
        <v>6</v>
      </c>
      <c r="F40" s="14">
        <f>SUM(F41:F43)</f>
        <v>0</v>
      </c>
      <c r="G40" s="145" t="s">
        <v>292</v>
      </c>
      <c r="H40" s="11" t="s">
        <v>311</v>
      </c>
      <c r="I40" s="12"/>
      <c r="J40" s="135">
        <v>461</v>
      </c>
      <c r="K40" s="12"/>
      <c r="L40" s="67" t="s">
        <v>6</v>
      </c>
      <c r="M40" s="1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15" t="s">
        <v>191</v>
      </c>
      <c r="B41" s="16"/>
      <c r="C41" s="16"/>
      <c r="D41" s="16"/>
      <c r="E41" s="16"/>
      <c r="F41" s="17">
        <f>SUM(B41:E41)</f>
        <v>0</v>
      </c>
      <c r="G41" s="145"/>
      <c r="H41" s="15" t="s">
        <v>265</v>
      </c>
      <c r="I41" s="16"/>
      <c r="J41" s="16"/>
      <c r="K41" s="16"/>
      <c r="L41" s="16"/>
      <c r="M41" s="17">
        <f>SUM(I41:L41)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18" t="s">
        <v>190</v>
      </c>
      <c r="B42" s="7"/>
      <c r="C42" s="7"/>
      <c r="D42" s="7"/>
      <c r="E42" s="7"/>
      <c r="F42" s="19">
        <f>SUM(B42:E42)</f>
        <v>0</v>
      </c>
      <c r="G42" s="145"/>
      <c r="H42" s="18" t="s">
        <v>192</v>
      </c>
      <c r="I42" s="7"/>
      <c r="J42" s="7"/>
      <c r="K42" s="7"/>
      <c r="L42" s="7"/>
      <c r="M42" s="19">
        <f>SUM(I42:L42)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20" t="s">
        <v>202</v>
      </c>
      <c r="B43" s="21"/>
      <c r="C43" s="21"/>
      <c r="D43" s="21"/>
      <c r="E43" s="21"/>
      <c r="F43" s="22">
        <f>SUM(B43:E43)</f>
        <v>0</v>
      </c>
      <c r="G43" s="145"/>
      <c r="H43" s="20" t="s">
        <v>186</v>
      </c>
      <c r="I43" s="21"/>
      <c r="J43" s="21"/>
      <c r="K43" s="21"/>
      <c r="L43" s="21"/>
      <c r="M43" s="22">
        <f>SUM(I43:L43)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H45" s="69" t="s">
        <v>109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314</v>
      </c>
      <c r="H46" s="141" t="s">
        <v>308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H47" s="139" t="s">
        <v>309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H48" s="139" t="s">
        <v>310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311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312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313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/>
    <row r="53" spans="1:16" ht="15.75" customHeight="1" x14ac:dyDescent="0.3">
      <c r="A53" s="4" t="s">
        <v>39</v>
      </c>
      <c r="E53" s="3"/>
      <c r="G53" s="98" t="s">
        <v>25</v>
      </c>
    </row>
    <row r="54" spans="1:16" ht="15.75" customHeight="1" x14ac:dyDescent="0.3">
      <c r="A54" s="4" t="s">
        <v>38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D3AEED52-E110-4673-8F3C-ECD74CD2ACA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tabColor theme="9" tint="0.39997558519241921"/>
    <pageSetUpPr fitToPage="1"/>
  </sheetPr>
  <dimension ref="A1:AH192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11" width="5" style="4" customWidth="1"/>
    <col min="12" max="12" width="1.7109375" style="4" customWidth="1"/>
    <col min="13" max="13" width="2.7109375" style="4" customWidth="1"/>
    <col min="14" max="15" width="20.7109375" style="4" customWidth="1"/>
    <col min="16" max="22" width="5" style="4" customWidth="1"/>
    <col min="23" max="27" width="4.140625" style="4" customWidth="1"/>
    <col min="28" max="16384" width="10.28515625" style="4"/>
  </cols>
  <sheetData>
    <row r="1" spans="1:34" s="89" customFormat="1" ht="18" x14ac:dyDescent="0.35">
      <c r="A1" s="94"/>
      <c r="B1" s="89" t="s">
        <v>53</v>
      </c>
      <c r="D1" s="86"/>
      <c r="E1" s="86"/>
      <c r="F1" s="86"/>
      <c r="G1" s="86"/>
      <c r="H1" s="86"/>
      <c r="I1" s="86"/>
      <c r="J1" s="86"/>
      <c r="K1" s="86"/>
      <c r="L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4"/>
      <c r="AH1" s="3"/>
    </row>
    <row r="2" spans="1:34" s="89" customFormat="1" ht="20.100000000000001" customHeight="1" x14ac:dyDescent="0.35">
      <c r="A2" s="94"/>
      <c r="B2" s="202" t="s">
        <v>1464</v>
      </c>
      <c r="C2" s="108"/>
      <c r="D2" s="86"/>
      <c r="E2" s="86"/>
      <c r="F2" s="211" t="s">
        <v>208</v>
      </c>
      <c r="G2" s="211"/>
      <c r="H2" s="211"/>
      <c r="I2" s="211"/>
      <c r="J2" s="211"/>
      <c r="K2" s="211"/>
      <c r="L2" s="86"/>
      <c r="N2" s="86"/>
      <c r="O2" s="86"/>
      <c r="P2" s="86"/>
      <c r="Q2" s="86"/>
      <c r="R2" s="86"/>
      <c r="S2" s="86"/>
      <c r="T2" s="86"/>
      <c r="U2" s="86"/>
      <c r="V2" s="86"/>
      <c r="W2" s="86"/>
      <c r="AG2" s="4"/>
      <c r="AH2" s="26"/>
    </row>
    <row r="3" spans="1:34" s="2" customFormat="1" ht="15.75" customHeight="1" x14ac:dyDescent="0.3">
      <c r="A3" s="1"/>
      <c r="B3" s="2" t="s">
        <v>0</v>
      </c>
      <c r="C3" s="111" t="s">
        <v>328</v>
      </c>
      <c r="D3" s="111"/>
      <c r="E3" s="11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4</v>
      </c>
      <c r="B4" s="121" t="s">
        <v>1</v>
      </c>
      <c r="C4" s="146" t="s">
        <v>2</v>
      </c>
      <c r="D4" s="67"/>
      <c r="E4" s="67"/>
      <c r="F4" s="67"/>
      <c r="G4" s="68"/>
      <c r="H4" s="49" t="s">
        <v>3</v>
      </c>
      <c r="I4" s="49" t="s">
        <v>4</v>
      </c>
      <c r="J4" s="49" t="s">
        <v>5</v>
      </c>
      <c r="K4" s="50" t="s">
        <v>6</v>
      </c>
    </row>
    <row r="5" spans="1:34" ht="15.75" customHeight="1" x14ac:dyDescent="0.3">
      <c r="A5" s="118">
        <v>1</v>
      </c>
      <c r="B5" s="102" t="s">
        <v>320</v>
      </c>
      <c r="C5" s="102" t="s">
        <v>321</v>
      </c>
      <c r="D5" s="16"/>
      <c r="E5" s="16"/>
      <c r="F5" s="16"/>
      <c r="G5" s="16"/>
      <c r="H5" s="16">
        <f>SUM(D5:G5)</f>
        <v>0</v>
      </c>
      <c r="I5" s="16"/>
      <c r="J5" s="47"/>
      <c r="K5" s="55"/>
    </row>
    <row r="6" spans="1:34" ht="15.75" customHeight="1" x14ac:dyDescent="0.3">
      <c r="A6" s="114">
        <v>2</v>
      </c>
      <c r="B6" s="113" t="s">
        <v>315</v>
      </c>
      <c r="C6" s="113" t="s">
        <v>67</v>
      </c>
      <c r="D6" s="7"/>
      <c r="E6" s="7"/>
      <c r="F6" s="7"/>
      <c r="G6" s="7"/>
      <c r="H6" s="7">
        <f t="shared" ref="H6:H13" si="0">SUM(D6:G6)</f>
        <v>0</v>
      </c>
      <c r="I6" s="7"/>
      <c r="J6" s="7"/>
      <c r="K6" s="19"/>
    </row>
    <row r="7" spans="1:34" ht="15.75" customHeight="1" x14ac:dyDescent="0.3">
      <c r="A7" s="114">
        <v>3</v>
      </c>
      <c r="B7" s="113" t="s">
        <v>324</v>
      </c>
      <c r="C7" s="113" t="s">
        <v>325</v>
      </c>
      <c r="D7" s="7"/>
      <c r="E7" s="7"/>
      <c r="F7" s="7"/>
      <c r="G7" s="7"/>
      <c r="H7" s="7">
        <f t="shared" si="0"/>
        <v>0</v>
      </c>
      <c r="I7" s="7"/>
      <c r="J7" s="7"/>
      <c r="K7" s="19"/>
    </row>
    <row r="8" spans="1:34" ht="15.75" customHeight="1" x14ac:dyDescent="0.3">
      <c r="A8" s="114">
        <v>4</v>
      </c>
      <c r="B8" s="113" t="s">
        <v>326</v>
      </c>
      <c r="C8" s="113" t="s">
        <v>317</v>
      </c>
      <c r="D8" s="7"/>
      <c r="E8" s="7"/>
      <c r="F8" s="7"/>
      <c r="G8" s="7"/>
      <c r="H8" s="7">
        <f t="shared" si="0"/>
        <v>0</v>
      </c>
      <c r="I8" s="7"/>
      <c r="J8" s="7"/>
      <c r="K8" s="19"/>
    </row>
    <row r="9" spans="1:34" ht="15.75" customHeight="1" x14ac:dyDescent="0.3">
      <c r="A9" s="114">
        <v>5</v>
      </c>
      <c r="B9" s="113" t="s">
        <v>322</v>
      </c>
      <c r="C9" s="113" t="s">
        <v>323</v>
      </c>
      <c r="D9" s="7"/>
      <c r="E9" s="7"/>
      <c r="F9" s="7"/>
      <c r="G9" s="7"/>
      <c r="H9" s="7">
        <f t="shared" si="0"/>
        <v>0</v>
      </c>
      <c r="I9" s="7"/>
      <c r="J9" s="7"/>
      <c r="K9" s="19"/>
    </row>
    <row r="10" spans="1:34" ht="15.75" customHeight="1" x14ac:dyDescent="0.3">
      <c r="A10" s="114">
        <v>6</v>
      </c>
      <c r="B10" s="113" t="s">
        <v>319</v>
      </c>
      <c r="C10" s="113" t="s">
        <v>204</v>
      </c>
      <c r="D10" s="7"/>
      <c r="E10" s="7"/>
      <c r="F10" s="7"/>
      <c r="G10" s="7"/>
      <c r="H10" s="7">
        <f t="shared" si="0"/>
        <v>0</v>
      </c>
      <c r="I10" s="7"/>
      <c r="J10" s="7"/>
      <c r="K10" s="19"/>
    </row>
    <row r="11" spans="1:34" ht="15.75" customHeight="1" x14ac:dyDescent="0.3">
      <c r="A11" s="114">
        <v>7</v>
      </c>
      <c r="B11" s="113" t="s">
        <v>327</v>
      </c>
      <c r="C11" s="113" t="s">
        <v>72</v>
      </c>
      <c r="D11" s="7"/>
      <c r="E11" s="7"/>
      <c r="F11" s="7"/>
      <c r="G11" s="7"/>
      <c r="H11" s="7">
        <f t="shared" si="0"/>
        <v>0</v>
      </c>
      <c r="I11" s="7"/>
      <c r="J11" s="7"/>
      <c r="K11" s="19"/>
    </row>
    <row r="12" spans="1:34" ht="15.75" customHeight="1" x14ac:dyDescent="0.3">
      <c r="A12" s="114">
        <v>8</v>
      </c>
      <c r="B12" s="113" t="s">
        <v>318</v>
      </c>
      <c r="C12" s="113" t="s">
        <v>317</v>
      </c>
      <c r="D12" s="7"/>
      <c r="E12" s="7"/>
      <c r="F12" s="7"/>
      <c r="G12" s="7"/>
      <c r="H12" s="7">
        <f t="shared" si="0"/>
        <v>0</v>
      </c>
      <c r="I12" s="7"/>
      <c r="J12" s="7"/>
      <c r="K12" s="19"/>
    </row>
    <row r="13" spans="1:34" ht="15.75" customHeight="1" x14ac:dyDescent="0.3">
      <c r="A13" s="116">
        <v>9</v>
      </c>
      <c r="B13" s="117" t="s">
        <v>316</v>
      </c>
      <c r="C13" s="117" t="s">
        <v>317</v>
      </c>
      <c r="D13" s="21"/>
      <c r="E13" s="21"/>
      <c r="F13" s="21"/>
      <c r="G13" s="21"/>
      <c r="H13" s="21">
        <f t="shared" si="0"/>
        <v>0</v>
      </c>
      <c r="I13" s="21"/>
      <c r="J13" s="21"/>
      <c r="K13" s="22"/>
    </row>
    <row r="14" spans="1:34" ht="15.75" customHeight="1" x14ac:dyDescent="0.3">
      <c r="A14" s="4"/>
    </row>
    <row r="15" spans="1:34" ht="15.75" customHeight="1" x14ac:dyDescent="0.3">
      <c r="A15" s="1"/>
      <c r="B15" s="2" t="s">
        <v>74</v>
      </c>
      <c r="C15" s="111" t="s">
        <v>339</v>
      </c>
      <c r="D15" s="111"/>
      <c r="E15" s="111"/>
      <c r="F15" s="2"/>
      <c r="G15" s="2"/>
      <c r="H15" s="2"/>
      <c r="I15" s="2"/>
      <c r="J15" s="2"/>
      <c r="K15" s="2"/>
    </row>
    <row r="16" spans="1:34" ht="15.75" customHeight="1" x14ac:dyDescent="0.3">
      <c r="A16" s="120">
        <v>4</v>
      </c>
      <c r="B16" s="121" t="s">
        <v>1</v>
      </c>
      <c r="C16" s="146" t="s">
        <v>2</v>
      </c>
      <c r="D16" s="67"/>
      <c r="E16" s="67"/>
      <c r="F16" s="67"/>
      <c r="G16" s="68"/>
      <c r="H16" s="49" t="s">
        <v>3</v>
      </c>
      <c r="I16" s="49" t="s">
        <v>4</v>
      </c>
      <c r="J16" s="49" t="s">
        <v>5</v>
      </c>
      <c r="K16" s="50" t="s">
        <v>6</v>
      </c>
    </row>
    <row r="17" spans="1:11" ht="15.75" customHeight="1" x14ac:dyDescent="0.3">
      <c r="A17" s="118">
        <v>1</v>
      </c>
      <c r="B17" s="102" t="s">
        <v>333</v>
      </c>
      <c r="C17" s="102" t="s">
        <v>334</v>
      </c>
      <c r="D17" s="16"/>
      <c r="E17" s="16"/>
      <c r="F17" s="16"/>
      <c r="G17" s="16"/>
      <c r="H17" s="16">
        <f>SUM(D17:G17)</f>
        <v>0</v>
      </c>
      <c r="I17" s="16"/>
      <c r="J17" s="47"/>
      <c r="K17" s="55"/>
    </row>
    <row r="18" spans="1:11" ht="15.75" customHeight="1" x14ac:dyDescent="0.3">
      <c r="A18" s="114">
        <v>2</v>
      </c>
      <c r="B18" s="113" t="s">
        <v>337</v>
      </c>
      <c r="C18" s="113" t="s">
        <v>334</v>
      </c>
      <c r="D18" s="7"/>
      <c r="E18" s="7"/>
      <c r="F18" s="7"/>
      <c r="G18" s="7"/>
      <c r="H18" s="7">
        <f t="shared" ref="H18:H25" si="1">SUM(D18:G18)</f>
        <v>0</v>
      </c>
      <c r="I18" s="7"/>
      <c r="J18" s="7"/>
      <c r="K18" s="19"/>
    </row>
    <row r="19" spans="1:11" ht="15.75" customHeight="1" x14ac:dyDescent="0.3">
      <c r="A19" s="114">
        <v>3</v>
      </c>
      <c r="B19" s="113" t="s">
        <v>331</v>
      </c>
      <c r="C19" s="113" t="s">
        <v>332</v>
      </c>
      <c r="D19" s="7"/>
      <c r="E19" s="7"/>
      <c r="F19" s="7"/>
      <c r="G19" s="7"/>
      <c r="H19" s="7">
        <f t="shared" si="1"/>
        <v>0</v>
      </c>
      <c r="I19" s="7"/>
      <c r="J19" s="7"/>
      <c r="K19" s="19"/>
    </row>
    <row r="20" spans="1:11" ht="15.75" customHeight="1" x14ac:dyDescent="0.3">
      <c r="A20" s="114">
        <v>4</v>
      </c>
      <c r="B20" s="113" t="s">
        <v>336</v>
      </c>
      <c r="C20" s="113" t="s">
        <v>133</v>
      </c>
      <c r="D20" s="7"/>
      <c r="E20" s="7"/>
      <c r="F20" s="7"/>
      <c r="G20" s="7"/>
      <c r="H20" s="7">
        <f t="shared" si="1"/>
        <v>0</v>
      </c>
      <c r="I20" s="7"/>
      <c r="J20" s="7"/>
      <c r="K20" s="19"/>
    </row>
    <row r="21" spans="1:11" ht="15.75" customHeight="1" x14ac:dyDescent="0.3">
      <c r="A21" s="114">
        <v>5</v>
      </c>
      <c r="B21" s="113" t="s">
        <v>338</v>
      </c>
      <c r="C21" s="113" t="s">
        <v>317</v>
      </c>
      <c r="D21" s="7"/>
      <c r="E21" s="7"/>
      <c r="F21" s="7"/>
      <c r="G21" s="7"/>
      <c r="H21" s="7">
        <f t="shared" si="1"/>
        <v>0</v>
      </c>
      <c r="I21" s="7"/>
      <c r="J21" s="7"/>
      <c r="K21" s="19"/>
    </row>
    <row r="22" spans="1:11" ht="15.75" customHeight="1" x14ac:dyDescent="0.3">
      <c r="A22" s="114">
        <v>6</v>
      </c>
      <c r="B22" s="113" t="s">
        <v>330</v>
      </c>
      <c r="C22" s="113" t="s">
        <v>317</v>
      </c>
      <c r="D22" s="7"/>
      <c r="E22" s="7"/>
      <c r="F22" s="7"/>
      <c r="G22" s="7"/>
      <c r="H22" s="7">
        <f t="shared" si="1"/>
        <v>0</v>
      </c>
      <c r="I22" s="7"/>
      <c r="J22" s="7"/>
      <c r="K22" s="19"/>
    </row>
    <row r="23" spans="1:11" ht="15.75" customHeight="1" x14ac:dyDescent="0.3">
      <c r="A23" s="114">
        <v>7</v>
      </c>
      <c r="B23" s="113" t="s">
        <v>222</v>
      </c>
      <c r="C23" s="113" t="s">
        <v>223</v>
      </c>
      <c r="D23" s="7"/>
      <c r="E23" s="7"/>
      <c r="F23" s="7"/>
      <c r="G23" s="7"/>
      <c r="H23" s="7">
        <f t="shared" si="1"/>
        <v>0</v>
      </c>
      <c r="I23" s="7"/>
      <c r="J23" s="7"/>
      <c r="K23" s="19"/>
    </row>
    <row r="24" spans="1:11" ht="15.75" customHeight="1" x14ac:dyDescent="0.3">
      <c r="A24" s="114">
        <v>8</v>
      </c>
      <c r="B24" s="113" t="s">
        <v>335</v>
      </c>
      <c r="C24" s="113" t="s">
        <v>332</v>
      </c>
      <c r="D24" s="7"/>
      <c r="E24" s="7"/>
      <c r="F24" s="7"/>
      <c r="G24" s="7"/>
      <c r="H24" s="7">
        <f t="shared" si="1"/>
        <v>0</v>
      </c>
      <c r="I24" s="7"/>
      <c r="J24" s="7"/>
      <c r="K24" s="19"/>
    </row>
    <row r="25" spans="1:11" ht="15.75" customHeight="1" x14ac:dyDescent="0.3">
      <c r="A25" s="116">
        <v>9</v>
      </c>
      <c r="B25" s="117" t="s">
        <v>329</v>
      </c>
      <c r="C25" s="117" t="s">
        <v>317</v>
      </c>
      <c r="D25" s="21"/>
      <c r="E25" s="21"/>
      <c r="F25" s="21"/>
      <c r="G25" s="21"/>
      <c r="H25" s="21">
        <f t="shared" si="1"/>
        <v>0</v>
      </c>
      <c r="I25" s="21"/>
      <c r="J25" s="21"/>
      <c r="K25" s="22"/>
    </row>
    <row r="26" spans="1:11" ht="15.75" customHeight="1" x14ac:dyDescent="0.3">
      <c r="A26" s="4"/>
    </row>
    <row r="27" spans="1:11" ht="15.75" customHeight="1" x14ac:dyDescent="0.3">
      <c r="A27" s="1"/>
      <c r="B27" s="2" t="s">
        <v>92</v>
      </c>
      <c r="C27" s="111" t="s">
        <v>348</v>
      </c>
      <c r="D27" s="111"/>
      <c r="E27" s="111"/>
      <c r="F27" s="2"/>
      <c r="G27" s="2"/>
      <c r="H27" s="2"/>
      <c r="I27" s="2"/>
      <c r="J27" s="2"/>
      <c r="K27" s="2"/>
    </row>
    <row r="28" spans="1:11" ht="15.75" customHeight="1" x14ac:dyDescent="0.3">
      <c r="A28" s="120">
        <v>4</v>
      </c>
      <c r="B28" s="121" t="s">
        <v>1</v>
      </c>
      <c r="C28" s="146" t="s">
        <v>2</v>
      </c>
      <c r="D28" s="67"/>
      <c r="E28" s="67"/>
      <c r="F28" s="67"/>
      <c r="G28" s="68"/>
      <c r="H28" s="49" t="s">
        <v>3</v>
      </c>
      <c r="I28" s="49" t="s">
        <v>4</v>
      </c>
      <c r="J28" s="49" t="s">
        <v>5</v>
      </c>
      <c r="K28" s="50" t="s">
        <v>6</v>
      </c>
    </row>
    <row r="29" spans="1:11" ht="15.75" customHeight="1" x14ac:dyDescent="0.3">
      <c r="A29" s="118">
        <v>1</v>
      </c>
      <c r="B29" s="102" t="s">
        <v>346</v>
      </c>
      <c r="C29" s="102" t="s">
        <v>317</v>
      </c>
      <c r="D29" s="16"/>
      <c r="E29" s="16"/>
      <c r="F29" s="16"/>
      <c r="G29" s="16"/>
      <c r="H29" s="16">
        <f>SUM(D29:G29)</f>
        <v>0</v>
      </c>
      <c r="I29" s="16"/>
      <c r="J29" s="47"/>
      <c r="K29" s="55"/>
    </row>
    <row r="30" spans="1:11" ht="15.75" customHeight="1" x14ac:dyDescent="0.3">
      <c r="A30" s="114">
        <v>2</v>
      </c>
      <c r="B30" s="113" t="s">
        <v>340</v>
      </c>
      <c r="C30" s="113" t="s">
        <v>67</v>
      </c>
      <c r="D30" s="7"/>
      <c r="E30" s="7"/>
      <c r="F30" s="7"/>
      <c r="G30" s="7"/>
      <c r="H30" s="7">
        <f t="shared" ref="H30:H36" si="2">SUM(D30:G30)</f>
        <v>0</v>
      </c>
      <c r="I30" s="7"/>
      <c r="J30" s="7"/>
      <c r="K30" s="19"/>
    </row>
    <row r="31" spans="1:11" ht="15.75" customHeight="1" x14ac:dyDescent="0.3">
      <c r="A31" s="114">
        <v>3</v>
      </c>
      <c r="B31" s="113" t="s">
        <v>345</v>
      </c>
      <c r="C31" s="113" t="s">
        <v>323</v>
      </c>
      <c r="D31" s="7"/>
      <c r="E31" s="7"/>
      <c r="F31" s="7"/>
      <c r="G31" s="7"/>
      <c r="H31" s="7">
        <f t="shared" si="2"/>
        <v>0</v>
      </c>
      <c r="I31" s="7"/>
      <c r="J31" s="7"/>
      <c r="K31" s="19"/>
    </row>
    <row r="32" spans="1:11" ht="15.75" customHeight="1" x14ac:dyDescent="0.3">
      <c r="A32" s="114">
        <v>4</v>
      </c>
      <c r="B32" s="113" t="s">
        <v>341</v>
      </c>
      <c r="C32" s="113" t="s">
        <v>317</v>
      </c>
      <c r="D32" s="7"/>
      <c r="E32" s="7"/>
      <c r="F32" s="7"/>
      <c r="G32" s="7"/>
      <c r="H32" s="7">
        <f t="shared" si="2"/>
        <v>0</v>
      </c>
      <c r="I32" s="7"/>
      <c r="J32" s="7"/>
      <c r="K32" s="19"/>
    </row>
    <row r="33" spans="1:11" ht="15.75" customHeight="1" x14ac:dyDescent="0.3">
      <c r="A33" s="114">
        <v>5</v>
      </c>
      <c r="B33" s="113" t="s">
        <v>347</v>
      </c>
      <c r="C33" s="113" t="s">
        <v>317</v>
      </c>
      <c r="D33" s="7"/>
      <c r="E33" s="7"/>
      <c r="F33" s="7"/>
      <c r="G33" s="7"/>
      <c r="H33" s="7">
        <f t="shared" si="2"/>
        <v>0</v>
      </c>
      <c r="I33" s="7"/>
      <c r="J33" s="7"/>
      <c r="K33" s="19"/>
    </row>
    <row r="34" spans="1:11" ht="15.75" customHeight="1" x14ac:dyDescent="0.3">
      <c r="A34" s="114">
        <v>6</v>
      </c>
      <c r="B34" s="113" t="s">
        <v>343</v>
      </c>
      <c r="C34" s="113" t="s">
        <v>189</v>
      </c>
      <c r="D34" s="7"/>
      <c r="E34" s="7"/>
      <c r="F34" s="7"/>
      <c r="G34" s="7"/>
      <c r="H34" s="7">
        <f t="shared" si="2"/>
        <v>0</v>
      </c>
      <c r="I34" s="7"/>
      <c r="J34" s="7"/>
      <c r="K34" s="19"/>
    </row>
    <row r="35" spans="1:11" ht="15.75" customHeight="1" x14ac:dyDescent="0.3">
      <c r="A35" s="114">
        <v>7</v>
      </c>
      <c r="B35" s="113" t="s">
        <v>342</v>
      </c>
      <c r="C35" s="113" t="s">
        <v>317</v>
      </c>
      <c r="D35" s="7"/>
      <c r="E35" s="7"/>
      <c r="F35" s="7"/>
      <c r="G35" s="7"/>
      <c r="H35" s="7">
        <f t="shared" si="2"/>
        <v>0</v>
      </c>
      <c r="I35" s="7"/>
      <c r="J35" s="7"/>
      <c r="K35" s="19"/>
    </row>
    <row r="36" spans="1:11" ht="15.75" customHeight="1" x14ac:dyDescent="0.3">
      <c r="A36" s="116">
        <v>8</v>
      </c>
      <c r="B36" s="117" t="s">
        <v>344</v>
      </c>
      <c r="C36" s="117" t="s">
        <v>317</v>
      </c>
      <c r="D36" s="21"/>
      <c r="E36" s="21"/>
      <c r="F36" s="21"/>
      <c r="G36" s="21"/>
      <c r="H36" s="21">
        <f t="shared" si="2"/>
        <v>0</v>
      </c>
      <c r="I36" s="21"/>
      <c r="J36" s="21"/>
      <c r="K36" s="22"/>
    </row>
    <row r="37" spans="1:11" ht="15.75" customHeight="1" x14ac:dyDescent="0.3">
      <c r="A37" s="4"/>
    </row>
    <row r="38" spans="1:11" ht="15.75" customHeight="1" x14ac:dyDescent="0.3">
      <c r="A38" s="1"/>
      <c r="B38" s="2" t="s">
        <v>109</v>
      </c>
      <c r="C38" s="111" t="s">
        <v>357</v>
      </c>
      <c r="D38" s="111"/>
      <c r="E38" s="111"/>
      <c r="F38" s="2"/>
      <c r="G38" s="2"/>
      <c r="H38" s="2"/>
      <c r="I38" s="2"/>
      <c r="J38" s="2"/>
      <c r="K38" s="2"/>
    </row>
    <row r="39" spans="1:11" ht="15.75" customHeight="1" x14ac:dyDescent="0.3">
      <c r="A39" s="120">
        <v>4</v>
      </c>
      <c r="B39" s="121" t="s">
        <v>1</v>
      </c>
      <c r="C39" s="146" t="s">
        <v>2</v>
      </c>
      <c r="D39" s="67"/>
      <c r="E39" s="67"/>
      <c r="F39" s="67"/>
      <c r="G39" s="68"/>
      <c r="H39" s="49" t="s">
        <v>3</v>
      </c>
      <c r="I39" s="49" t="s">
        <v>4</v>
      </c>
      <c r="J39" s="49" t="s">
        <v>5</v>
      </c>
      <c r="K39" s="50" t="s">
        <v>6</v>
      </c>
    </row>
    <row r="40" spans="1:11" ht="15.75" customHeight="1" x14ac:dyDescent="0.3">
      <c r="A40" s="118">
        <v>1</v>
      </c>
      <c r="B40" s="102" t="s">
        <v>356</v>
      </c>
      <c r="C40" s="102" t="s">
        <v>334</v>
      </c>
      <c r="D40" s="16"/>
      <c r="E40" s="16"/>
      <c r="F40" s="16"/>
      <c r="G40" s="16"/>
      <c r="H40" s="16">
        <f>SUM(D40:G40)</f>
        <v>0</v>
      </c>
      <c r="I40" s="16"/>
      <c r="J40" s="47"/>
      <c r="K40" s="55"/>
    </row>
    <row r="41" spans="1:11" ht="15.75" customHeight="1" x14ac:dyDescent="0.3">
      <c r="A41" s="114">
        <v>2</v>
      </c>
      <c r="B41" s="113" t="s">
        <v>350</v>
      </c>
      <c r="C41" s="113" t="s">
        <v>60</v>
      </c>
      <c r="D41" s="7"/>
      <c r="E41" s="7"/>
      <c r="F41" s="7"/>
      <c r="G41" s="7"/>
      <c r="H41" s="7">
        <f t="shared" ref="H41:H47" si="3">SUM(D41:G41)</f>
        <v>0</v>
      </c>
      <c r="I41" s="7"/>
      <c r="J41" s="7"/>
      <c r="K41" s="19"/>
    </row>
    <row r="42" spans="1:11" ht="15.75" customHeight="1" x14ac:dyDescent="0.3">
      <c r="A42" s="114">
        <v>3</v>
      </c>
      <c r="B42" s="113" t="s">
        <v>352</v>
      </c>
      <c r="C42" s="113" t="s">
        <v>325</v>
      </c>
      <c r="D42" s="7"/>
      <c r="E42" s="7"/>
      <c r="F42" s="7"/>
      <c r="G42" s="7"/>
      <c r="H42" s="7">
        <f t="shared" si="3"/>
        <v>0</v>
      </c>
      <c r="I42" s="7"/>
      <c r="J42" s="7"/>
      <c r="K42" s="19"/>
    </row>
    <row r="43" spans="1:11" ht="15.75" customHeight="1" x14ac:dyDescent="0.3">
      <c r="A43" s="114">
        <v>4</v>
      </c>
      <c r="B43" s="113" t="s">
        <v>354</v>
      </c>
      <c r="C43" s="113" t="s">
        <v>332</v>
      </c>
      <c r="D43" s="7"/>
      <c r="E43" s="7"/>
      <c r="F43" s="7"/>
      <c r="G43" s="7"/>
      <c r="H43" s="7">
        <f t="shared" si="3"/>
        <v>0</v>
      </c>
      <c r="I43" s="7"/>
      <c r="J43" s="7"/>
      <c r="K43" s="19"/>
    </row>
    <row r="44" spans="1:11" ht="15.75" customHeight="1" x14ac:dyDescent="0.3">
      <c r="A44" s="114">
        <v>5</v>
      </c>
      <c r="B44" s="113" t="s">
        <v>355</v>
      </c>
      <c r="C44" s="113" t="s">
        <v>317</v>
      </c>
      <c r="D44" s="7"/>
      <c r="E44" s="7"/>
      <c r="F44" s="7"/>
      <c r="G44" s="7"/>
      <c r="H44" s="7">
        <f t="shared" si="3"/>
        <v>0</v>
      </c>
      <c r="I44" s="7"/>
      <c r="J44" s="7"/>
      <c r="K44" s="19"/>
    </row>
    <row r="45" spans="1:11" ht="15.75" customHeight="1" x14ac:dyDescent="0.3">
      <c r="A45" s="114">
        <v>6</v>
      </c>
      <c r="B45" s="113" t="s">
        <v>349</v>
      </c>
      <c r="C45" s="113" t="s">
        <v>317</v>
      </c>
      <c r="D45" s="7"/>
      <c r="E45" s="7"/>
      <c r="F45" s="7"/>
      <c r="G45" s="7"/>
      <c r="H45" s="7">
        <f t="shared" si="3"/>
        <v>0</v>
      </c>
      <c r="I45" s="7"/>
      <c r="J45" s="7"/>
      <c r="K45" s="19"/>
    </row>
    <row r="46" spans="1:11" ht="15.75" customHeight="1" x14ac:dyDescent="0.3">
      <c r="A46" s="114">
        <v>7</v>
      </c>
      <c r="B46" s="113" t="s">
        <v>351</v>
      </c>
      <c r="C46" s="113" t="s">
        <v>334</v>
      </c>
      <c r="D46" s="7"/>
      <c r="E46" s="7"/>
      <c r="F46" s="7"/>
      <c r="G46" s="7"/>
      <c r="H46" s="7">
        <f t="shared" si="3"/>
        <v>0</v>
      </c>
      <c r="I46" s="7"/>
      <c r="J46" s="7"/>
      <c r="K46" s="19"/>
    </row>
    <row r="47" spans="1:11" ht="15.75" customHeight="1" x14ac:dyDescent="0.3">
      <c r="A47" s="116">
        <v>8</v>
      </c>
      <c r="B47" s="117" t="s">
        <v>353</v>
      </c>
      <c r="C47" s="117" t="s">
        <v>189</v>
      </c>
      <c r="D47" s="21"/>
      <c r="E47" s="21"/>
      <c r="F47" s="21"/>
      <c r="G47" s="21"/>
      <c r="H47" s="21">
        <f t="shared" si="3"/>
        <v>0</v>
      </c>
      <c r="I47" s="21"/>
      <c r="J47" s="21"/>
      <c r="K47" s="22"/>
    </row>
    <row r="48" spans="1:11" ht="15.75" customHeight="1" x14ac:dyDescent="0.3">
      <c r="A48" s="4"/>
    </row>
    <row r="49" spans="1:6" ht="15.75" customHeight="1" x14ac:dyDescent="0.3">
      <c r="A49" s="4"/>
      <c r="B49" s="4" t="s">
        <v>37</v>
      </c>
      <c r="F49" s="97" t="s">
        <v>25</v>
      </c>
    </row>
    <row r="50" spans="1:6" ht="15.75" customHeight="1" x14ac:dyDescent="0.3">
      <c r="A50" s="4"/>
      <c r="B50" s="4" t="s">
        <v>38</v>
      </c>
    </row>
    <row r="51" spans="1:6" ht="15.75" customHeight="1" x14ac:dyDescent="0.3">
      <c r="A51" s="4"/>
    </row>
    <row r="52" spans="1:6" ht="15.75" customHeight="1" x14ac:dyDescent="0.3">
      <c r="A52" s="4"/>
    </row>
    <row r="53" spans="1:6" ht="15.75" customHeight="1" x14ac:dyDescent="0.3">
      <c r="A53" s="4"/>
    </row>
    <row r="54" spans="1:6" ht="15.75" customHeight="1" x14ac:dyDescent="0.3">
      <c r="A54" s="4"/>
    </row>
    <row r="55" spans="1:6" ht="15.75" customHeight="1" x14ac:dyDescent="0.3">
      <c r="A55" s="4"/>
    </row>
    <row r="56" spans="1:6" ht="15.75" customHeight="1" x14ac:dyDescent="0.3">
      <c r="A56" s="4"/>
    </row>
    <row r="57" spans="1:6" ht="15.75" customHeight="1" x14ac:dyDescent="0.3">
      <c r="A57" s="4"/>
    </row>
    <row r="58" spans="1:6" ht="15.75" customHeight="1" x14ac:dyDescent="0.3">
      <c r="A58" s="4"/>
    </row>
    <row r="59" spans="1:6" ht="15.75" customHeight="1" x14ac:dyDescent="0.3">
      <c r="A59" s="4"/>
    </row>
    <row r="60" spans="1:6" ht="15.75" customHeight="1" x14ac:dyDescent="0.3">
      <c r="A60" s="4"/>
    </row>
    <row r="61" spans="1:6" ht="15.75" customHeight="1" x14ac:dyDescent="0.3">
      <c r="A61" s="4"/>
    </row>
    <row r="62" spans="1:6" ht="15.75" customHeight="1" x14ac:dyDescent="0.3">
      <c r="A62" s="4"/>
    </row>
    <row r="63" spans="1:6" ht="15.75" customHeight="1" x14ac:dyDescent="0.3">
      <c r="A63" s="4"/>
    </row>
    <row r="64" spans="1:6" ht="15.75" customHeight="1" x14ac:dyDescent="0.3">
      <c r="A64" s="4"/>
    </row>
    <row r="65" spans="1:1" ht="15.75" customHeight="1" x14ac:dyDescent="0.3">
      <c r="A65" s="4"/>
    </row>
    <row r="66" spans="1:1" ht="15.75" customHeight="1" x14ac:dyDescent="0.3">
      <c r="A66" s="4"/>
    </row>
    <row r="67" spans="1:1" ht="15.75" customHeight="1" x14ac:dyDescent="0.3">
      <c r="A67" s="4"/>
    </row>
    <row r="68" spans="1:1" ht="15.75" customHeight="1" x14ac:dyDescent="0.3">
      <c r="A68" s="4"/>
    </row>
    <row r="69" spans="1:1" ht="15.75" customHeight="1" x14ac:dyDescent="0.3">
      <c r="A69" s="4"/>
    </row>
    <row r="70" spans="1:1" ht="15.75" customHeight="1" x14ac:dyDescent="0.3">
      <c r="A70" s="4"/>
    </row>
    <row r="71" spans="1:1" ht="15.75" customHeight="1" x14ac:dyDescent="0.3">
      <c r="A71" s="4"/>
    </row>
    <row r="72" spans="1:1" ht="15.75" customHeight="1" x14ac:dyDescent="0.3">
      <c r="A72" s="4"/>
    </row>
    <row r="73" spans="1:1" ht="15.75" customHeight="1" x14ac:dyDescent="0.3">
      <c r="A73" s="4"/>
    </row>
    <row r="74" spans="1:1" ht="15.75" customHeight="1" x14ac:dyDescent="0.3">
      <c r="A74" s="4"/>
    </row>
    <row r="75" spans="1:1" ht="15.75" customHeight="1" x14ac:dyDescent="0.3">
      <c r="A75" s="4"/>
    </row>
    <row r="76" spans="1:1" ht="15.75" customHeight="1" x14ac:dyDescent="0.3">
      <c r="A76" s="4"/>
    </row>
    <row r="77" spans="1:1" ht="15.75" customHeight="1" x14ac:dyDescent="0.3">
      <c r="A77" s="4"/>
    </row>
    <row r="78" spans="1:1" ht="15.75" customHeight="1" x14ac:dyDescent="0.3">
      <c r="A78" s="4"/>
    </row>
    <row r="79" spans="1:1" ht="15.75" customHeight="1" x14ac:dyDescent="0.3">
      <c r="A79" s="4"/>
    </row>
    <row r="80" spans="1:1" ht="15.75" customHeight="1" x14ac:dyDescent="0.3">
      <c r="A80" s="4"/>
    </row>
    <row r="81" spans="1:1" ht="15.75" customHeight="1" x14ac:dyDescent="0.3">
      <c r="A81" s="4"/>
    </row>
    <row r="82" spans="1:1" ht="15.75" customHeight="1" x14ac:dyDescent="0.3">
      <c r="A82" s="4"/>
    </row>
    <row r="83" spans="1:1" ht="15.75" customHeight="1" x14ac:dyDescent="0.3">
      <c r="A83" s="4"/>
    </row>
    <row r="84" spans="1:1" ht="15.75" customHeight="1" x14ac:dyDescent="0.3">
      <c r="A84" s="4"/>
    </row>
    <row r="85" spans="1:1" ht="15.75" customHeight="1" x14ac:dyDescent="0.3">
      <c r="A85" s="4"/>
    </row>
    <row r="86" spans="1:1" ht="15.75" customHeight="1" x14ac:dyDescent="0.3">
      <c r="A86" s="4"/>
    </row>
    <row r="87" spans="1:1" ht="15.75" customHeight="1" x14ac:dyDescent="0.3">
      <c r="A87" s="4"/>
    </row>
    <row r="88" spans="1:1" ht="15.75" customHeight="1" x14ac:dyDescent="0.3">
      <c r="A88" s="4"/>
    </row>
    <row r="89" spans="1:1" ht="15.75" customHeight="1" x14ac:dyDescent="0.3">
      <c r="A89" s="4"/>
    </row>
    <row r="90" spans="1:1" ht="15.75" customHeight="1" x14ac:dyDescent="0.3">
      <c r="A90" s="4"/>
    </row>
    <row r="91" spans="1:1" ht="15.75" customHeight="1" x14ac:dyDescent="0.3">
      <c r="A91" s="4"/>
    </row>
    <row r="92" spans="1:1" ht="15.75" customHeight="1" x14ac:dyDescent="0.3">
      <c r="A92" s="4"/>
    </row>
    <row r="93" spans="1:1" ht="15.75" customHeight="1" x14ac:dyDescent="0.3">
      <c r="A93" s="4"/>
    </row>
    <row r="94" spans="1:1" ht="15.75" customHeight="1" x14ac:dyDescent="0.3">
      <c r="A94" s="4"/>
    </row>
    <row r="95" spans="1:1" ht="15.75" customHeight="1" x14ac:dyDescent="0.3">
      <c r="A95" s="4"/>
    </row>
    <row r="96" spans="1:1" ht="15.75" customHeight="1" x14ac:dyDescent="0.3">
      <c r="A96" s="4"/>
    </row>
    <row r="97" spans="1:1" ht="15.75" customHeight="1" x14ac:dyDescent="0.3">
      <c r="A97" s="4"/>
    </row>
    <row r="98" spans="1:1" ht="15.75" customHeight="1" x14ac:dyDescent="0.3">
      <c r="A98" s="4"/>
    </row>
    <row r="99" spans="1:1" ht="15.75" customHeight="1" x14ac:dyDescent="0.3">
      <c r="A99" s="4"/>
    </row>
    <row r="100" spans="1:1" ht="15.75" customHeight="1" x14ac:dyDescent="0.3">
      <c r="A100" s="4"/>
    </row>
    <row r="101" spans="1:1" ht="15.75" customHeight="1" x14ac:dyDescent="0.3">
      <c r="A101" s="4"/>
    </row>
    <row r="102" spans="1:1" ht="15.75" customHeight="1" x14ac:dyDescent="0.3">
      <c r="A102" s="4"/>
    </row>
    <row r="103" spans="1:1" ht="15.75" customHeight="1" x14ac:dyDescent="0.3">
      <c r="A103" s="4"/>
    </row>
    <row r="104" spans="1:1" ht="15.75" customHeight="1" x14ac:dyDescent="0.3">
      <c r="A104" s="4"/>
    </row>
    <row r="105" spans="1:1" ht="15.75" customHeight="1" x14ac:dyDescent="0.3">
      <c r="A105" s="4"/>
    </row>
    <row r="106" spans="1:1" ht="15.75" customHeight="1" x14ac:dyDescent="0.3">
      <c r="A106" s="4"/>
    </row>
    <row r="107" spans="1:1" ht="15.75" customHeight="1" x14ac:dyDescent="0.3">
      <c r="A107" s="4"/>
    </row>
    <row r="108" spans="1:1" ht="15.75" customHeight="1" x14ac:dyDescent="0.3">
      <c r="A108" s="4"/>
    </row>
    <row r="109" spans="1:1" ht="15.75" customHeight="1" x14ac:dyDescent="0.3">
      <c r="A109" s="4"/>
    </row>
    <row r="110" spans="1:1" ht="15.75" customHeight="1" x14ac:dyDescent="0.3">
      <c r="A110" s="4"/>
    </row>
    <row r="111" spans="1:1" ht="15.75" customHeight="1" x14ac:dyDescent="0.3">
      <c r="A111" s="4"/>
    </row>
    <row r="112" spans="1:1" ht="15.75" customHeight="1" x14ac:dyDescent="0.3">
      <c r="A112" s="4"/>
    </row>
    <row r="113" s="4" customFormat="1" ht="15.75" customHeight="1" x14ac:dyDescent="0.3"/>
    <row r="114" s="4" customFormat="1" ht="15.75" customHeight="1" x14ac:dyDescent="0.3"/>
    <row r="115" s="4" customFormat="1" ht="15.75" customHeight="1" x14ac:dyDescent="0.3"/>
    <row r="116" s="4" customFormat="1" ht="15.75" customHeight="1" x14ac:dyDescent="0.3"/>
    <row r="117" s="4" customFormat="1" ht="15.75" customHeight="1" x14ac:dyDescent="0.3"/>
    <row r="118" s="4" customFormat="1" ht="15.75" customHeight="1" x14ac:dyDescent="0.3"/>
    <row r="119" s="4" customFormat="1" ht="15.75" customHeight="1" x14ac:dyDescent="0.3"/>
    <row r="120" s="4" customFormat="1" ht="15.75" customHeight="1" x14ac:dyDescent="0.3"/>
    <row r="121" s="4" customFormat="1" ht="15.75" customHeight="1" x14ac:dyDescent="0.3"/>
    <row r="122" s="4" customFormat="1" ht="15.75" customHeight="1" x14ac:dyDescent="0.3"/>
    <row r="123" s="4" customFormat="1" ht="15.75" customHeight="1" x14ac:dyDescent="0.3"/>
    <row r="124" s="4" customFormat="1" ht="15.75" customHeight="1" x14ac:dyDescent="0.3"/>
    <row r="125" s="4" customFormat="1" ht="15.75" customHeight="1" x14ac:dyDescent="0.3"/>
    <row r="126" s="4" customFormat="1" ht="15.75" customHeight="1" x14ac:dyDescent="0.3"/>
    <row r="127" s="4" customFormat="1" ht="15.75" customHeight="1" x14ac:dyDescent="0.3"/>
    <row r="128" s="4" customFormat="1" ht="15.75" customHeight="1" x14ac:dyDescent="0.3"/>
    <row r="129" s="4" customFormat="1" ht="15.75" customHeight="1" x14ac:dyDescent="0.3"/>
    <row r="130" s="4" customFormat="1" ht="15.75" customHeight="1" x14ac:dyDescent="0.3"/>
    <row r="131" s="4" customFormat="1" ht="15.75" customHeight="1" x14ac:dyDescent="0.3"/>
    <row r="132" s="4" customFormat="1" ht="15.75" customHeight="1" x14ac:dyDescent="0.3"/>
    <row r="133" s="4" customFormat="1" ht="15.75" customHeight="1" x14ac:dyDescent="0.3"/>
    <row r="134" s="4" customFormat="1" ht="15.75" customHeight="1" x14ac:dyDescent="0.3"/>
    <row r="135" s="4" customFormat="1" ht="15.75" customHeight="1" x14ac:dyDescent="0.3"/>
    <row r="136" s="4" customFormat="1" ht="15.75" customHeight="1" x14ac:dyDescent="0.3"/>
    <row r="137" s="4" customFormat="1" ht="15.75" customHeight="1" x14ac:dyDescent="0.3"/>
    <row r="138" s="4" customFormat="1" ht="15.75" customHeight="1" x14ac:dyDescent="0.3"/>
    <row r="139" s="4" customFormat="1" ht="15.75" customHeight="1" x14ac:dyDescent="0.3"/>
    <row r="140" s="4" customFormat="1" ht="15.75" customHeight="1" x14ac:dyDescent="0.3"/>
    <row r="141" s="4" customFormat="1" ht="15.75" customHeight="1" x14ac:dyDescent="0.3"/>
    <row r="142" s="4" customFormat="1" ht="15.75" customHeight="1" x14ac:dyDescent="0.3"/>
    <row r="143" s="4" customFormat="1" ht="15.75" customHeight="1" x14ac:dyDescent="0.3"/>
    <row r="144" s="4" customFormat="1" ht="15.75" customHeight="1" x14ac:dyDescent="0.3"/>
    <row r="145" s="4" customFormat="1" ht="15.75" customHeight="1" x14ac:dyDescent="0.3"/>
    <row r="146" s="4" customFormat="1" ht="15.75" customHeight="1" x14ac:dyDescent="0.3"/>
    <row r="147" s="4" customFormat="1" ht="15.75" customHeight="1" x14ac:dyDescent="0.3"/>
    <row r="148" s="4" customFormat="1" ht="15.75" customHeight="1" x14ac:dyDescent="0.3"/>
    <row r="149" s="4" customFormat="1" ht="15.75" customHeight="1" x14ac:dyDescent="0.3"/>
    <row r="150" s="4" customFormat="1" ht="15.75" customHeight="1" x14ac:dyDescent="0.3"/>
    <row r="151" s="4" customFormat="1" ht="15.75" customHeight="1" x14ac:dyDescent="0.3"/>
    <row r="152" s="4" customFormat="1" ht="15.75" customHeight="1" x14ac:dyDescent="0.3"/>
    <row r="153" s="4" customFormat="1" ht="15.75" customHeight="1" x14ac:dyDescent="0.3"/>
    <row r="154" s="4" customFormat="1" ht="15.75" customHeight="1" x14ac:dyDescent="0.3"/>
    <row r="155" s="4" customFormat="1" ht="15.75" customHeight="1" x14ac:dyDescent="0.3"/>
    <row r="156" s="4" customFormat="1" ht="15.75" customHeight="1" x14ac:dyDescent="0.3"/>
    <row r="157" s="4" customFormat="1" ht="15.75" customHeight="1" x14ac:dyDescent="0.3"/>
    <row r="158" s="4" customFormat="1" ht="15.75" customHeight="1" x14ac:dyDescent="0.3"/>
    <row r="159" s="4" customFormat="1" ht="15.75" customHeight="1" x14ac:dyDescent="0.3"/>
    <row r="160" s="4" customFormat="1" ht="15.75" customHeight="1" x14ac:dyDescent="0.3"/>
    <row r="161" s="4" customFormat="1" ht="15.75" customHeight="1" x14ac:dyDescent="0.3"/>
    <row r="162" s="4" customFormat="1" ht="15.75" customHeight="1" x14ac:dyDescent="0.3"/>
    <row r="163" s="4" customFormat="1" ht="15.75" customHeight="1" x14ac:dyDescent="0.3"/>
    <row r="164" s="4" customFormat="1" ht="15.75" customHeight="1" x14ac:dyDescent="0.3"/>
    <row r="165" s="4" customFormat="1" ht="15.75" customHeight="1" x14ac:dyDescent="0.3"/>
    <row r="166" s="4" customFormat="1" ht="15.75" customHeight="1" x14ac:dyDescent="0.3"/>
    <row r="167" s="4" customFormat="1" ht="15.75" customHeight="1" x14ac:dyDescent="0.3"/>
    <row r="168" s="4" customFormat="1" ht="15.75" customHeight="1" x14ac:dyDescent="0.3"/>
    <row r="169" s="4" customFormat="1" ht="15.75" customHeight="1" x14ac:dyDescent="0.3"/>
    <row r="170" s="4" customFormat="1" ht="15.75" customHeight="1" x14ac:dyDescent="0.3"/>
    <row r="171" s="4" customFormat="1" ht="15.75" customHeight="1" x14ac:dyDescent="0.3"/>
    <row r="172" s="4" customFormat="1" ht="15.75" customHeight="1" x14ac:dyDescent="0.3"/>
    <row r="173" s="4" customFormat="1" ht="15.75" customHeight="1" x14ac:dyDescent="0.3"/>
    <row r="174" s="4" customFormat="1" ht="15.75" customHeight="1" x14ac:dyDescent="0.3"/>
    <row r="175" s="4" customFormat="1" ht="15.75" customHeight="1" x14ac:dyDescent="0.3"/>
    <row r="176" s="4" customFormat="1" ht="15.75" customHeight="1" x14ac:dyDescent="0.3"/>
    <row r="177" s="4" customFormat="1" ht="15.75" customHeight="1" x14ac:dyDescent="0.3"/>
    <row r="178" s="4" customFormat="1" ht="15.75" customHeight="1" x14ac:dyDescent="0.3"/>
    <row r="179" s="4" customFormat="1" ht="15.75" customHeight="1" x14ac:dyDescent="0.3"/>
    <row r="180" s="4" customFormat="1" ht="15.75" customHeight="1" x14ac:dyDescent="0.3"/>
    <row r="181" s="4" customFormat="1" ht="15.75" customHeight="1" x14ac:dyDescent="0.3"/>
    <row r="182" s="4" customFormat="1" ht="15.75" customHeight="1" x14ac:dyDescent="0.3"/>
    <row r="183" s="4" customFormat="1" ht="15.75" customHeight="1" x14ac:dyDescent="0.3"/>
    <row r="184" s="4" customFormat="1" ht="15.75" customHeight="1" x14ac:dyDescent="0.3"/>
    <row r="185" s="4" customFormat="1" ht="15.75" customHeight="1" x14ac:dyDescent="0.3"/>
    <row r="186" s="4" customFormat="1" ht="15.75" customHeight="1" x14ac:dyDescent="0.3"/>
    <row r="187" s="4" customFormat="1" ht="15.75" customHeight="1" x14ac:dyDescent="0.3"/>
    <row r="188" s="4" customFormat="1" ht="15.75" customHeight="1" x14ac:dyDescent="0.3"/>
    <row r="189" s="4" customFormat="1" ht="15.75" customHeight="1" x14ac:dyDescent="0.3"/>
    <row r="190" s="4" customFormat="1" ht="15.75" customHeight="1" x14ac:dyDescent="0.3"/>
    <row r="191" s="4" customFormat="1" ht="15.75" customHeight="1" x14ac:dyDescent="0.3"/>
    <row r="192" s="4" customFormat="1" ht="15.75" customHeight="1" x14ac:dyDescent="0.3"/>
  </sheetData>
  <sortState xmlns:xlrd2="http://schemas.microsoft.com/office/spreadsheetml/2017/richdata2" ref="V40:W47">
    <sortCondition ref="V40"/>
  </sortState>
  <mergeCells count="1">
    <mergeCell ref="F2:K2"/>
  </mergeCells>
  <hyperlinks>
    <hyperlink ref="B2" location="'Index'!A3" tooltip="Go to the Index sheet" display="á" xr:uid="{5C378CCA-6FFB-4ED6-B8E7-03F9E3C0B58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E534-286E-43EF-8B9B-8DD9A0D8341B}">
  <sheetPr>
    <tabColor theme="9" tint="0.39997558519241921"/>
    <pageSetUpPr fitToPage="1"/>
  </sheetPr>
  <dimension ref="A1:AH192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11" width="5" style="4" customWidth="1"/>
    <col min="12" max="12" width="1.7109375" style="4" customWidth="1"/>
    <col min="13" max="13" width="2.7109375" style="4" customWidth="1"/>
    <col min="14" max="15" width="20.7109375" style="4" customWidth="1"/>
    <col min="16" max="22" width="5" style="4" customWidth="1"/>
    <col min="23" max="27" width="4.140625" style="4" customWidth="1"/>
    <col min="28" max="16384" width="10.28515625" style="4"/>
  </cols>
  <sheetData>
    <row r="1" spans="1:34" s="89" customFormat="1" ht="18" x14ac:dyDescent="0.35">
      <c r="A1" s="94"/>
      <c r="B1" s="89" t="s">
        <v>53</v>
      </c>
      <c r="D1" s="86"/>
      <c r="E1" s="86"/>
      <c r="F1" s="86"/>
      <c r="G1" s="86" t="s">
        <v>282</v>
      </c>
      <c r="H1" s="86"/>
      <c r="I1" s="86"/>
      <c r="J1" s="86"/>
      <c r="K1" s="86"/>
      <c r="L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4"/>
      <c r="AH1" s="4"/>
    </row>
    <row r="2" spans="1:34" s="89" customFormat="1" ht="20.100000000000001" customHeight="1" x14ac:dyDescent="0.35">
      <c r="A2" s="94"/>
      <c r="B2" s="202" t="s">
        <v>1464</v>
      </c>
      <c r="C2" s="123"/>
      <c r="D2" s="123"/>
      <c r="E2" s="123"/>
      <c r="F2" s="211" t="s">
        <v>208</v>
      </c>
      <c r="G2" s="211"/>
      <c r="H2" s="211"/>
      <c r="I2" s="211"/>
      <c r="J2" s="211"/>
      <c r="K2" s="211"/>
      <c r="L2" s="123"/>
      <c r="M2" s="123"/>
      <c r="N2" s="123"/>
      <c r="O2" s="123"/>
      <c r="P2" s="123"/>
      <c r="Q2" s="123"/>
      <c r="R2" s="123"/>
      <c r="S2" s="123"/>
      <c r="T2" s="123"/>
      <c r="U2" s="86"/>
      <c r="V2" s="86"/>
      <c r="W2" s="86"/>
      <c r="AG2" s="4"/>
      <c r="AH2" s="4"/>
    </row>
    <row r="3" spans="1:34" s="2" customFormat="1" ht="15.75" customHeight="1" x14ac:dyDescent="0.3">
      <c r="A3" s="1"/>
      <c r="B3" s="2" t="s">
        <v>0</v>
      </c>
      <c r="C3" s="111" t="s">
        <v>358</v>
      </c>
      <c r="D3" s="111"/>
      <c r="E3" s="111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4</v>
      </c>
      <c r="B4" s="121" t="s">
        <v>1</v>
      </c>
      <c r="C4" s="146" t="s">
        <v>2</v>
      </c>
      <c r="D4" s="67"/>
      <c r="E4" s="67"/>
      <c r="F4" s="67"/>
      <c r="G4" s="68"/>
      <c r="H4" s="49" t="s">
        <v>3</v>
      </c>
      <c r="I4" s="49" t="s">
        <v>4</v>
      </c>
      <c r="J4" s="49" t="s">
        <v>5</v>
      </c>
      <c r="K4" s="50" t="s">
        <v>6</v>
      </c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"!$B$5"),"")</f>
        <v>K. Boaden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"!$C$5"),"")</f>
        <v>Llantrisant &amp; Cardiff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"!$D$5"),"")</f>
        <v/>
      </c>
      <c r="E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"!$E$5"),"")</f>
        <v/>
      </c>
      <c r="F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"!$F$5"),"")</f>
        <v/>
      </c>
      <c r="G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"!$G$5")&lt;&gt;"",INDIRECT("'"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"!$G$5"),"")</f>
        <v/>
      </c>
      <c r="H5" s="16">
        <f ca="1">SUM(D5:G5)</f>
        <v>0</v>
      </c>
      <c r="I5" s="16"/>
      <c r="J5" s="47"/>
      <c r="K5" s="55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"!$B$7"),"")</f>
        <v>S. Davis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"!$C$7"),"")</f>
        <v>Old Silhillians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"!$D$7"),"")</f>
        <v/>
      </c>
      <c r="E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"!$E$7"),"")</f>
        <v/>
      </c>
      <c r="F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"!$F$7"),"")</f>
        <v/>
      </c>
      <c r="G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"!$G$7")&lt;&gt;"",INDIRECT("'"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"!$G$7"),"")</f>
        <v/>
      </c>
      <c r="H6" s="7">
        <f t="shared" ref="H6:H12" ca="1" si="0">SUM(D6:G6)</f>
        <v>0</v>
      </c>
      <c r="I6" s="126"/>
      <c r="J6" s="126"/>
      <c r="K6" s="128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"!$B$31"),"")</f>
        <v>R. Hanmer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"!$C$31"),"")</f>
        <v>JSPC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"!$D$31"),"")</f>
        <v/>
      </c>
      <c r="E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"!$E$31"),"")</f>
        <v/>
      </c>
      <c r="F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"!$F$31"),"")</f>
        <v/>
      </c>
      <c r="G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"!$G$31")&lt;&gt;"",INDIRECT("'"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"!$G$31"),"")</f>
        <v/>
      </c>
      <c r="H7" s="7">
        <f t="shared" ca="1" si="0"/>
        <v>0</v>
      </c>
      <c r="I7" s="126"/>
      <c r="J7" s="126"/>
      <c r="K7" s="128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"!$B$9"),"")</f>
        <v>C. Hendry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"!$C$9"),"")</f>
        <v>JSPC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"!$D$9"),"")</f>
        <v/>
      </c>
      <c r="E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"!$E$9"),"")</f>
        <v/>
      </c>
      <c r="F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"!$F$9"),"")</f>
        <v/>
      </c>
      <c r="G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"!$G$9")&lt;&gt;"",INDIRECT("'"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"!$G$9"),"")</f>
        <v/>
      </c>
      <c r="H8" s="7">
        <f t="shared" ca="1" si="0"/>
        <v>0</v>
      </c>
      <c r="I8" s="126"/>
      <c r="J8" s="126"/>
      <c r="K8" s="128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"!$B$42"),"")</f>
        <v>G. Law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"!$C$42"),"")</f>
        <v>Old Silhillians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"!$D$42"),"")</f>
        <v/>
      </c>
      <c r="E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"!$E$42"),"")</f>
        <v/>
      </c>
      <c r="F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"!$F$42"),"")</f>
        <v/>
      </c>
      <c r="G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"!$G$42")&lt;&gt;"",INDIRECT("'"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"!$G$42"),"")</f>
        <v/>
      </c>
      <c r="H9" s="7">
        <f t="shared" ca="1" si="0"/>
        <v>0</v>
      </c>
      <c r="I9" s="126"/>
      <c r="J9" s="126"/>
      <c r="K9" s="128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"!$B$10"),"")</f>
        <v>B. Moat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"!$C$10"),"")</f>
        <v>Blackburn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"!$D$10"),"")</f>
        <v/>
      </c>
      <c r="E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"!$E$10"),"")</f>
        <v/>
      </c>
      <c r="F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"!$F$10"),"")</f>
        <v/>
      </c>
      <c r="G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"!$G$10")&lt;&gt;"",INDIRECT("'"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"!$G$10"),"")</f>
        <v/>
      </c>
      <c r="H10" s="7">
        <f t="shared" ca="1" si="0"/>
        <v>0</v>
      </c>
      <c r="I10" s="126"/>
      <c r="J10" s="126"/>
      <c r="K10" s="128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"!$B$11"),"")</f>
        <v>P. Pay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"!$C$11"),"")</f>
        <v>Crewe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"!$D$11"),"")</f>
        <v/>
      </c>
      <c r="E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"!$E$11"),"")</f>
        <v/>
      </c>
      <c r="F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"!$F$11"),"")</f>
        <v/>
      </c>
      <c r="G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"!$G$11")&lt;&gt;"",INDIRECT("'"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"!$G$11"),"")</f>
        <v/>
      </c>
      <c r="H11" s="7">
        <f t="shared" ca="1" si="0"/>
        <v>0</v>
      </c>
      <c r="I11" s="126"/>
      <c r="J11" s="126"/>
      <c r="K11" s="128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"!$B$23"),"")</f>
        <v>D. C. J. Poxon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"!$C$23"),"")</f>
        <v>Leicester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"!$D$23"),"")</f>
        <v/>
      </c>
      <c r="E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"!$E$23"),"")</f>
        <v/>
      </c>
      <c r="F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"!$F$23"),"")</f>
        <v/>
      </c>
      <c r="G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"!$G$23")&lt;&gt;"",INDIRECT("'" &amp; LEFT(CELL("filename",$A$1),FIND("[",CELL("filename",$A$1)) -1) &amp; "[" &amp; MID(CELL("filename",$A$1),FIND("[",CELL("filename",$A$1))+1,FIND("]",CELL("filename",$A$1))-FIND("[",CELL("filename",$A$1))-1) &amp; "]" &amp; "10m Air Pistol (Supp rest)" &amp; "'" &amp; "!$G$23"),"")</f>
        <v/>
      </c>
      <c r="H12" s="21">
        <f t="shared" ca="1" si="0"/>
        <v>0</v>
      </c>
      <c r="I12" s="131"/>
      <c r="J12" s="131"/>
      <c r="K12" s="132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4" t="s">
        <v>37</v>
      </c>
      <c r="F14" s="97" t="s">
        <v>25</v>
      </c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4" t="s">
        <v>38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4"/>
    </row>
    <row r="59" spans="1:26" ht="15.75" customHeight="1" x14ac:dyDescent="0.3">
      <c r="A59" s="4"/>
    </row>
    <row r="60" spans="1:26" ht="15.75" customHeight="1" x14ac:dyDescent="0.3">
      <c r="A60" s="4"/>
    </row>
    <row r="61" spans="1:26" ht="15.75" customHeight="1" x14ac:dyDescent="0.3">
      <c r="A61" s="4"/>
    </row>
    <row r="62" spans="1:26" ht="15.75" customHeight="1" x14ac:dyDescent="0.3">
      <c r="A62" s="4"/>
    </row>
    <row r="63" spans="1:26" ht="15.75" customHeight="1" x14ac:dyDescent="0.3">
      <c r="A63" s="4"/>
    </row>
    <row r="64" spans="1:26" ht="15.75" customHeight="1" x14ac:dyDescent="0.3">
      <c r="A64" s="4"/>
    </row>
    <row r="65" spans="1:1" ht="15.75" customHeight="1" x14ac:dyDescent="0.3">
      <c r="A65" s="4"/>
    </row>
    <row r="66" spans="1:1" ht="15.75" customHeight="1" x14ac:dyDescent="0.3">
      <c r="A66" s="4"/>
    </row>
    <row r="67" spans="1:1" ht="15.75" customHeight="1" x14ac:dyDescent="0.3">
      <c r="A67" s="4"/>
    </row>
    <row r="68" spans="1:1" ht="15.75" customHeight="1" x14ac:dyDescent="0.3">
      <c r="A68" s="4"/>
    </row>
    <row r="69" spans="1:1" ht="15.75" customHeight="1" x14ac:dyDescent="0.3">
      <c r="A69" s="4"/>
    </row>
    <row r="70" spans="1:1" ht="15.75" customHeight="1" x14ac:dyDescent="0.3">
      <c r="A70" s="4"/>
    </row>
    <row r="71" spans="1:1" ht="15.75" customHeight="1" x14ac:dyDescent="0.3">
      <c r="A71" s="4"/>
    </row>
    <row r="72" spans="1:1" ht="15.75" customHeight="1" x14ac:dyDescent="0.3">
      <c r="A72" s="4"/>
    </row>
    <row r="73" spans="1:1" ht="15.75" customHeight="1" x14ac:dyDescent="0.3">
      <c r="A73" s="4"/>
    </row>
    <row r="74" spans="1:1" ht="15.75" customHeight="1" x14ac:dyDescent="0.3">
      <c r="A74" s="4"/>
    </row>
    <row r="75" spans="1:1" ht="15.75" customHeight="1" x14ac:dyDescent="0.3">
      <c r="A75" s="4"/>
    </row>
    <row r="76" spans="1:1" ht="15.75" customHeight="1" x14ac:dyDescent="0.3">
      <c r="A76" s="4"/>
    </row>
    <row r="77" spans="1:1" ht="15.75" customHeight="1" x14ac:dyDescent="0.3">
      <c r="A77" s="4"/>
    </row>
    <row r="78" spans="1:1" ht="15.75" customHeight="1" x14ac:dyDescent="0.3">
      <c r="A78" s="4"/>
    </row>
    <row r="79" spans="1:1" ht="15.75" customHeight="1" x14ac:dyDescent="0.3">
      <c r="A79" s="4"/>
    </row>
    <row r="80" spans="1:1" ht="15.75" customHeight="1" x14ac:dyDescent="0.3">
      <c r="A80" s="4"/>
    </row>
    <row r="81" spans="1:1" ht="15.75" customHeight="1" x14ac:dyDescent="0.3">
      <c r="A81" s="4"/>
    </row>
    <row r="82" spans="1:1" ht="15.75" customHeight="1" x14ac:dyDescent="0.3">
      <c r="A82" s="4"/>
    </row>
    <row r="83" spans="1:1" ht="15.75" customHeight="1" x14ac:dyDescent="0.3">
      <c r="A83" s="4"/>
    </row>
    <row r="84" spans="1:1" ht="15.75" customHeight="1" x14ac:dyDescent="0.3">
      <c r="A84" s="4"/>
    </row>
    <row r="85" spans="1:1" ht="15.75" customHeight="1" x14ac:dyDescent="0.3">
      <c r="A85" s="4"/>
    </row>
    <row r="86" spans="1:1" ht="15.75" customHeight="1" x14ac:dyDescent="0.3">
      <c r="A86" s="4"/>
    </row>
    <row r="87" spans="1:1" ht="15.75" customHeight="1" x14ac:dyDescent="0.3">
      <c r="A87" s="4"/>
    </row>
    <row r="88" spans="1:1" ht="15.75" customHeight="1" x14ac:dyDescent="0.3">
      <c r="A88" s="4"/>
    </row>
    <row r="89" spans="1:1" ht="15.75" customHeight="1" x14ac:dyDescent="0.3">
      <c r="A89" s="4"/>
    </row>
    <row r="90" spans="1:1" ht="15.75" customHeight="1" x14ac:dyDescent="0.3">
      <c r="A90" s="4"/>
    </row>
    <row r="91" spans="1:1" ht="15.75" customHeight="1" x14ac:dyDescent="0.3">
      <c r="A91" s="4"/>
    </row>
    <row r="92" spans="1:1" ht="15.75" customHeight="1" x14ac:dyDescent="0.3">
      <c r="A92" s="4"/>
    </row>
    <row r="93" spans="1:1" ht="15.75" customHeight="1" x14ac:dyDescent="0.3">
      <c r="A93" s="4"/>
    </row>
    <row r="94" spans="1:1" ht="15.75" customHeight="1" x14ac:dyDescent="0.3">
      <c r="A94" s="4"/>
    </row>
    <row r="95" spans="1:1" ht="15.75" customHeight="1" x14ac:dyDescent="0.3">
      <c r="A95" s="4"/>
    </row>
    <row r="96" spans="1:1" ht="15.75" customHeight="1" x14ac:dyDescent="0.3">
      <c r="A96" s="4"/>
    </row>
    <row r="97" spans="1:1" ht="15.75" customHeight="1" x14ac:dyDescent="0.3">
      <c r="A97" s="4"/>
    </row>
    <row r="98" spans="1:1" ht="15.75" customHeight="1" x14ac:dyDescent="0.3">
      <c r="A98" s="4"/>
    </row>
    <row r="99" spans="1:1" ht="15.75" customHeight="1" x14ac:dyDescent="0.3">
      <c r="A99" s="4"/>
    </row>
    <row r="100" spans="1:1" ht="15.75" customHeight="1" x14ac:dyDescent="0.3">
      <c r="A100" s="4"/>
    </row>
    <row r="101" spans="1:1" ht="15.75" customHeight="1" x14ac:dyDescent="0.3">
      <c r="A101" s="4"/>
    </row>
    <row r="102" spans="1:1" ht="15.75" customHeight="1" x14ac:dyDescent="0.3">
      <c r="A102" s="4"/>
    </row>
    <row r="103" spans="1:1" ht="15.75" customHeight="1" x14ac:dyDescent="0.3">
      <c r="A103" s="4"/>
    </row>
    <row r="104" spans="1:1" ht="15.75" customHeight="1" x14ac:dyDescent="0.3">
      <c r="A104" s="4"/>
    </row>
    <row r="105" spans="1:1" ht="15.75" customHeight="1" x14ac:dyDescent="0.3">
      <c r="A105" s="4"/>
    </row>
    <row r="106" spans="1:1" ht="15.75" customHeight="1" x14ac:dyDescent="0.3">
      <c r="A106" s="4"/>
    </row>
    <row r="107" spans="1:1" ht="15.75" customHeight="1" x14ac:dyDescent="0.3">
      <c r="A107" s="4"/>
    </row>
    <row r="108" spans="1:1" ht="15.75" customHeight="1" x14ac:dyDescent="0.3">
      <c r="A108" s="4"/>
    </row>
    <row r="109" spans="1:1" ht="15.75" customHeight="1" x14ac:dyDescent="0.3">
      <c r="A109" s="4"/>
    </row>
    <row r="110" spans="1:1" ht="15.75" customHeight="1" x14ac:dyDescent="0.3">
      <c r="A110" s="4"/>
    </row>
    <row r="111" spans="1:1" ht="15.75" customHeight="1" x14ac:dyDescent="0.3">
      <c r="A111" s="4"/>
    </row>
    <row r="112" spans="1:1" ht="15.75" customHeight="1" x14ac:dyDescent="0.3">
      <c r="A112" s="4"/>
    </row>
    <row r="113" s="4" customFormat="1" ht="15.75" customHeight="1" x14ac:dyDescent="0.3"/>
    <row r="114" s="4" customFormat="1" ht="15.75" customHeight="1" x14ac:dyDescent="0.3"/>
    <row r="115" s="4" customFormat="1" ht="15.75" customHeight="1" x14ac:dyDescent="0.3"/>
    <row r="116" s="4" customFormat="1" ht="15.75" customHeight="1" x14ac:dyDescent="0.3"/>
    <row r="117" s="4" customFormat="1" ht="15.75" customHeight="1" x14ac:dyDescent="0.3"/>
    <row r="118" s="4" customFormat="1" ht="15.75" customHeight="1" x14ac:dyDescent="0.3"/>
    <row r="119" s="4" customFormat="1" ht="15.75" customHeight="1" x14ac:dyDescent="0.3"/>
    <row r="120" s="4" customFormat="1" ht="15.75" customHeight="1" x14ac:dyDescent="0.3"/>
    <row r="121" s="4" customFormat="1" ht="15.75" customHeight="1" x14ac:dyDescent="0.3"/>
    <row r="122" s="4" customFormat="1" ht="15.75" customHeight="1" x14ac:dyDescent="0.3"/>
    <row r="123" s="4" customFormat="1" ht="15.75" customHeight="1" x14ac:dyDescent="0.3"/>
    <row r="124" s="4" customFormat="1" ht="15.75" customHeight="1" x14ac:dyDescent="0.3"/>
    <row r="125" s="4" customFormat="1" ht="15.75" customHeight="1" x14ac:dyDescent="0.3"/>
    <row r="126" s="4" customFormat="1" ht="15.75" customHeight="1" x14ac:dyDescent="0.3"/>
    <row r="127" s="4" customFormat="1" ht="15.75" customHeight="1" x14ac:dyDescent="0.3"/>
    <row r="128" s="4" customFormat="1" ht="15.75" customHeight="1" x14ac:dyDescent="0.3"/>
    <row r="129" s="4" customFormat="1" ht="15.75" customHeight="1" x14ac:dyDescent="0.3"/>
    <row r="130" s="4" customFormat="1" ht="15.75" customHeight="1" x14ac:dyDescent="0.3"/>
    <row r="131" s="4" customFormat="1" ht="15.75" customHeight="1" x14ac:dyDescent="0.3"/>
    <row r="132" s="4" customFormat="1" ht="15.75" customHeight="1" x14ac:dyDescent="0.3"/>
    <row r="133" s="4" customFormat="1" ht="15.75" customHeight="1" x14ac:dyDescent="0.3"/>
    <row r="134" s="4" customFormat="1" ht="15.75" customHeight="1" x14ac:dyDescent="0.3"/>
    <row r="135" s="4" customFormat="1" ht="15.75" customHeight="1" x14ac:dyDescent="0.3"/>
    <row r="136" s="4" customFormat="1" ht="15.75" customHeight="1" x14ac:dyDescent="0.3"/>
    <row r="137" s="4" customFormat="1" ht="15.75" customHeight="1" x14ac:dyDescent="0.3"/>
    <row r="138" s="4" customFormat="1" ht="15.75" customHeight="1" x14ac:dyDescent="0.3"/>
    <row r="139" s="4" customFormat="1" ht="15.75" customHeight="1" x14ac:dyDescent="0.3"/>
    <row r="140" s="4" customFormat="1" ht="15.75" customHeight="1" x14ac:dyDescent="0.3"/>
    <row r="141" s="4" customFormat="1" ht="15.75" customHeight="1" x14ac:dyDescent="0.3"/>
    <row r="142" s="4" customFormat="1" ht="15.75" customHeight="1" x14ac:dyDescent="0.3"/>
    <row r="143" s="4" customFormat="1" ht="15.75" customHeight="1" x14ac:dyDescent="0.3"/>
    <row r="144" s="4" customFormat="1" ht="15.75" customHeight="1" x14ac:dyDescent="0.3"/>
    <row r="145" s="4" customFormat="1" ht="15.75" customHeight="1" x14ac:dyDescent="0.3"/>
    <row r="146" s="4" customFormat="1" ht="15.75" customHeight="1" x14ac:dyDescent="0.3"/>
    <row r="147" s="4" customFormat="1" ht="15.75" customHeight="1" x14ac:dyDescent="0.3"/>
    <row r="148" s="4" customFormat="1" ht="15.75" customHeight="1" x14ac:dyDescent="0.3"/>
    <row r="149" s="4" customFormat="1" ht="15.75" customHeight="1" x14ac:dyDescent="0.3"/>
    <row r="150" s="4" customFormat="1" ht="15.75" customHeight="1" x14ac:dyDescent="0.3"/>
    <row r="151" s="4" customFormat="1" ht="15.75" customHeight="1" x14ac:dyDescent="0.3"/>
    <row r="152" s="4" customFormat="1" ht="15.75" customHeight="1" x14ac:dyDescent="0.3"/>
    <row r="153" s="4" customFormat="1" ht="15.75" customHeight="1" x14ac:dyDescent="0.3"/>
    <row r="154" s="4" customFormat="1" ht="15.75" customHeight="1" x14ac:dyDescent="0.3"/>
    <row r="155" s="4" customFormat="1" ht="15.75" customHeight="1" x14ac:dyDescent="0.3"/>
    <row r="156" s="4" customFormat="1" ht="15.75" customHeight="1" x14ac:dyDescent="0.3"/>
    <row r="157" s="4" customFormat="1" ht="15.75" customHeight="1" x14ac:dyDescent="0.3"/>
    <row r="158" s="4" customFormat="1" ht="15.75" customHeight="1" x14ac:dyDescent="0.3"/>
    <row r="159" s="4" customFormat="1" ht="15.75" customHeight="1" x14ac:dyDescent="0.3"/>
    <row r="160" s="4" customFormat="1" ht="15.75" customHeight="1" x14ac:dyDescent="0.3"/>
    <row r="161" s="4" customFormat="1" ht="15.75" customHeight="1" x14ac:dyDescent="0.3"/>
    <row r="162" s="4" customFormat="1" ht="15.75" customHeight="1" x14ac:dyDescent="0.3"/>
    <row r="163" s="4" customFormat="1" ht="15.75" customHeight="1" x14ac:dyDescent="0.3"/>
    <row r="164" s="4" customFormat="1" ht="15.75" customHeight="1" x14ac:dyDescent="0.3"/>
    <row r="165" s="4" customFormat="1" ht="15.75" customHeight="1" x14ac:dyDescent="0.3"/>
    <row r="166" s="4" customFormat="1" ht="15.75" customHeight="1" x14ac:dyDescent="0.3"/>
    <row r="167" s="4" customFormat="1" ht="15.75" customHeight="1" x14ac:dyDescent="0.3"/>
    <row r="168" s="4" customFormat="1" ht="15.75" customHeight="1" x14ac:dyDescent="0.3"/>
    <row r="169" s="4" customFormat="1" ht="15.75" customHeight="1" x14ac:dyDescent="0.3"/>
    <row r="170" s="4" customFormat="1" ht="15.75" customHeight="1" x14ac:dyDescent="0.3"/>
    <row r="171" s="4" customFormat="1" ht="15.75" customHeight="1" x14ac:dyDescent="0.3"/>
    <row r="172" s="4" customFormat="1" ht="15.75" customHeight="1" x14ac:dyDescent="0.3"/>
    <row r="173" s="4" customFormat="1" ht="15.75" customHeight="1" x14ac:dyDescent="0.3"/>
    <row r="174" s="4" customFormat="1" ht="15.75" customHeight="1" x14ac:dyDescent="0.3"/>
    <row r="175" s="4" customFormat="1" ht="15.75" customHeight="1" x14ac:dyDescent="0.3"/>
    <row r="176" s="4" customFormat="1" ht="15.75" customHeight="1" x14ac:dyDescent="0.3"/>
    <row r="177" s="4" customFormat="1" ht="15.75" customHeight="1" x14ac:dyDescent="0.3"/>
    <row r="178" s="4" customFormat="1" ht="15.75" customHeight="1" x14ac:dyDescent="0.3"/>
    <row r="179" s="4" customFormat="1" ht="15.75" customHeight="1" x14ac:dyDescent="0.3"/>
    <row r="180" s="4" customFormat="1" ht="15.75" customHeight="1" x14ac:dyDescent="0.3"/>
    <row r="181" s="4" customFormat="1" ht="15.75" customHeight="1" x14ac:dyDescent="0.3"/>
    <row r="182" s="4" customFormat="1" ht="15.75" customHeight="1" x14ac:dyDescent="0.3"/>
    <row r="183" s="4" customFormat="1" ht="15.75" customHeight="1" x14ac:dyDescent="0.3"/>
    <row r="184" s="4" customFormat="1" ht="15.75" customHeight="1" x14ac:dyDescent="0.3"/>
    <row r="185" s="4" customFormat="1" ht="15.75" customHeight="1" x14ac:dyDescent="0.3"/>
    <row r="186" s="4" customFormat="1" ht="15.75" customHeight="1" x14ac:dyDescent="0.3"/>
    <row r="187" s="4" customFormat="1" ht="15.75" customHeight="1" x14ac:dyDescent="0.3"/>
    <row r="188" s="4" customFormat="1" ht="15.75" customHeight="1" x14ac:dyDescent="0.3"/>
    <row r="189" s="4" customFormat="1" ht="15.75" customHeight="1" x14ac:dyDescent="0.3"/>
    <row r="190" s="4" customFormat="1" ht="15.75" customHeight="1" x14ac:dyDescent="0.3"/>
    <row r="191" s="4" customFormat="1" ht="15.75" customHeight="1" x14ac:dyDescent="0.3"/>
    <row r="192" s="4" customFormat="1" ht="15.75" customHeight="1" x14ac:dyDescent="0.3"/>
  </sheetData>
  <sheetProtection sheet="1" objects="1" scenarios="1" selectLockedCells="1"/>
  <sortState xmlns:xlrd2="http://schemas.microsoft.com/office/spreadsheetml/2017/richdata2" ref="V5:W12">
    <sortCondition ref="V5"/>
  </sortState>
  <mergeCells count="1">
    <mergeCell ref="F2:K2"/>
  </mergeCells>
  <hyperlinks>
    <hyperlink ref="B2" location="'Index'!A3" tooltip="Go to the Index sheet" display="á" xr:uid="{E17419FF-7C9D-4CD6-8A3A-42C5A67F2EC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8A08-F9E4-4E7C-A7EA-36A10D739AE2}">
  <sheetPr codeName="Sheet39">
    <tabColor theme="9" tint="0.39997558519241921"/>
    <pageSetUpPr fitToPage="1"/>
  </sheetPr>
  <dimension ref="A1:W69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23" s="89" customFormat="1" ht="18" x14ac:dyDescent="0.35">
      <c r="A1" s="89" t="s">
        <v>52</v>
      </c>
      <c r="D1" s="86"/>
      <c r="E1" s="86"/>
      <c r="F1" s="86"/>
      <c r="G1" s="86"/>
      <c r="H1" s="86"/>
      <c r="I1" s="86"/>
      <c r="J1" s="100">
        <v>4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0.100000000000001" customHeight="1" x14ac:dyDescent="0.3">
      <c r="A2" s="105"/>
      <c r="B2" s="103"/>
      <c r="C2" s="104"/>
    </row>
    <row r="3" spans="1:23" s="2" customFormat="1" ht="15.75" customHeight="1" x14ac:dyDescent="0.3">
      <c r="A3" s="2" t="s">
        <v>0</v>
      </c>
      <c r="G3" s="1"/>
    </row>
    <row r="4" spans="1:23" ht="15.75" customHeight="1" x14ac:dyDescent="0.3">
      <c r="A4" s="11"/>
      <c r="B4" s="12"/>
      <c r="C4" s="13"/>
      <c r="D4" s="12"/>
      <c r="E4" s="67" t="s">
        <v>6</v>
      </c>
      <c r="F4" s="14">
        <f>SUM(F5:F7)</f>
        <v>0</v>
      </c>
      <c r="G4" s="4"/>
    </row>
    <row r="5" spans="1:23" ht="15.75" customHeight="1" x14ac:dyDescent="0.3">
      <c r="A5" s="15"/>
      <c r="B5" s="16"/>
      <c r="C5" s="16"/>
      <c r="D5" s="16"/>
      <c r="E5" s="16"/>
      <c r="F5" s="17">
        <f>SUM(B5:E5)</f>
        <v>0</v>
      </c>
      <c r="G5" s="4"/>
    </row>
    <row r="6" spans="1:23" ht="15.75" customHeight="1" x14ac:dyDescent="0.3">
      <c r="A6" s="18"/>
      <c r="B6" s="7"/>
      <c r="C6" s="7"/>
      <c r="D6" s="7"/>
      <c r="E6" s="7"/>
      <c r="F6" s="19">
        <f>SUM(B6:E6)</f>
        <v>0</v>
      </c>
      <c r="G6" s="4"/>
    </row>
    <row r="7" spans="1:23" ht="15.75" customHeight="1" x14ac:dyDescent="0.3">
      <c r="A7" s="20"/>
      <c r="B7" s="21"/>
      <c r="C7" s="21"/>
      <c r="D7" s="21"/>
      <c r="E7" s="21"/>
      <c r="F7" s="22">
        <f>SUM(B7:E7)</f>
        <v>0</v>
      </c>
      <c r="G7" s="4"/>
    </row>
    <row r="8" spans="1:23" ht="15.75" customHeight="1" x14ac:dyDescent="0.3">
      <c r="G8" s="4"/>
      <c r="O8" s="23"/>
    </row>
    <row r="9" spans="1:23" ht="15.75" customHeight="1" x14ac:dyDescent="0.3">
      <c r="G9" s="4"/>
    </row>
    <row r="10" spans="1:23" ht="15.75" customHeight="1" x14ac:dyDescent="0.3">
      <c r="G10" s="4"/>
    </row>
    <row r="11" spans="1:23" ht="15.75" customHeight="1" x14ac:dyDescent="0.3">
      <c r="G11" s="4"/>
    </row>
    <row r="12" spans="1:23" ht="15.75" customHeight="1" x14ac:dyDescent="0.3">
      <c r="G12" s="4"/>
    </row>
    <row r="13" spans="1:23" ht="15.75" customHeight="1" x14ac:dyDescent="0.3">
      <c r="G13" s="4"/>
    </row>
    <row r="14" spans="1:23" ht="15.75" customHeight="1" x14ac:dyDescent="0.3">
      <c r="G14" s="4"/>
    </row>
    <row r="15" spans="1:23" ht="15.75" customHeight="1" x14ac:dyDescent="0.3">
      <c r="G15" s="4"/>
    </row>
    <row r="16" spans="1:23" ht="15.75" customHeight="1" x14ac:dyDescent="0.3">
      <c r="G16" s="4"/>
    </row>
    <row r="17" spans="1:16" ht="15.75" customHeight="1" x14ac:dyDescent="0.3">
      <c r="G17" s="4"/>
    </row>
    <row r="18" spans="1:16" ht="15.75" customHeight="1" x14ac:dyDescent="0.3"/>
    <row r="19" spans="1:16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16" ht="15.75" customHeight="1" x14ac:dyDescent="0.3">
      <c r="H20" s="70"/>
      <c r="I20" s="53"/>
      <c r="J20" s="53"/>
      <c r="K20" s="53"/>
      <c r="L20" s="53"/>
      <c r="M20" s="53"/>
      <c r="N20" s="54"/>
    </row>
    <row r="21" spans="1:16" ht="15.75" customHeight="1" x14ac:dyDescent="0.3"/>
    <row r="22" spans="1:16" ht="15.75" customHeight="1" x14ac:dyDescent="0.3"/>
    <row r="23" spans="1:16" ht="15.75" customHeight="1" x14ac:dyDescent="0.3"/>
    <row r="24" spans="1:16" ht="15.75" customHeight="1" x14ac:dyDescent="0.3"/>
    <row r="25" spans="1:16" ht="15.75" customHeight="1" x14ac:dyDescent="0.3"/>
    <row r="26" spans="1:16" ht="15.75" customHeight="1" x14ac:dyDescent="0.3">
      <c r="H26" s="25"/>
    </row>
    <row r="27" spans="1:16" ht="15.75" customHeight="1" x14ac:dyDescent="0.3">
      <c r="A27" s="4" t="s">
        <v>39</v>
      </c>
      <c r="E27" s="3"/>
      <c r="G27" s="98" t="s">
        <v>25</v>
      </c>
      <c r="P27" s="9"/>
    </row>
    <row r="28" spans="1:16" ht="15.75" customHeight="1" x14ac:dyDescent="0.3">
      <c r="A28" s="4" t="s">
        <v>38</v>
      </c>
    </row>
    <row r="29" spans="1:16" ht="15.75" customHeight="1" x14ac:dyDescent="0.3"/>
    <row r="30" spans="1:16" ht="15.75" customHeight="1" x14ac:dyDescent="0.3"/>
    <row r="31" spans="1:16" ht="15.75" customHeight="1" x14ac:dyDescent="0.3">
      <c r="G31" s="4"/>
    </row>
    <row r="32" spans="1:16" ht="15.75" customHeight="1" x14ac:dyDescent="0.3">
      <c r="G32" s="4"/>
    </row>
    <row r="33" spans="7:7" ht="15.75" customHeight="1" x14ac:dyDescent="0.3">
      <c r="G33" s="4"/>
    </row>
    <row r="34" spans="7:7" ht="15.75" customHeight="1" x14ac:dyDescent="0.3">
      <c r="G34" s="4"/>
    </row>
    <row r="35" spans="7:7" ht="15.75" customHeight="1" x14ac:dyDescent="0.3"/>
    <row r="36" spans="7:7" ht="15.75" customHeight="1" x14ac:dyDescent="0.3"/>
    <row r="37" spans="7:7" ht="15.75" customHeight="1" x14ac:dyDescent="0.3"/>
    <row r="38" spans="7:7" ht="15.75" customHeight="1" x14ac:dyDescent="0.3"/>
    <row r="39" spans="7:7" ht="15.75" customHeight="1" x14ac:dyDescent="0.3"/>
    <row r="40" spans="7:7" ht="15.75" customHeight="1" x14ac:dyDescent="0.3"/>
    <row r="41" spans="7:7" ht="15.75" customHeight="1" x14ac:dyDescent="0.3"/>
    <row r="42" spans="7:7" ht="15.75" customHeight="1" x14ac:dyDescent="0.3"/>
    <row r="43" spans="7:7" ht="15.75" customHeight="1" x14ac:dyDescent="0.3"/>
    <row r="44" spans="7:7" ht="15.75" customHeight="1" x14ac:dyDescent="0.3"/>
    <row r="45" spans="7:7" ht="15.75" customHeight="1" x14ac:dyDescent="0.3"/>
    <row r="46" spans="7:7" ht="15.75" customHeight="1" x14ac:dyDescent="0.3"/>
    <row r="47" spans="7:7" ht="15.75" customHeight="1" x14ac:dyDescent="0.3"/>
    <row r="48" spans="7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scale="96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 tint="0.59999389629810485"/>
    <pageSetUpPr fitToPage="1"/>
  </sheetPr>
  <dimension ref="A1:AH67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4" customWidth="1"/>
    <col min="10" max="11" width="20.7109375" style="4" customWidth="1"/>
    <col min="12" max="15" width="5" style="4" customWidth="1"/>
    <col min="16" max="23" width="4.140625" style="4" customWidth="1"/>
    <col min="24" max="16384" width="10.28515625" style="4"/>
  </cols>
  <sheetData>
    <row r="1" spans="1:34" s="89" customFormat="1" ht="18" x14ac:dyDescent="0.35">
      <c r="A1" s="94"/>
      <c r="B1" s="89" t="s">
        <v>14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">
      <c r="B2" s="202" t="s">
        <v>1464</v>
      </c>
      <c r="C2" s="212" t="s">
        <v>208</v>
      </c>
      <c r="D2" s="212"/>
      <c r="E2" s="212"/>
      <c r="F2" s="212"/>
      <c r="G2" s="212"/>
      <c r="AH2" s="3"/>
    </row>
    <row r="3" spans="1:34" s="2" customFormat="1" ht="15.75" customHeight="1" x14ac:dyDescent="0.3">
      <c r="A3" s="1"/>
      <c r="B3" s="2" t="s">
        <v>0</v>
      </c>
      <c r="C3" s="111" t="s">
        <v>360</v>
      </c>
      <c r="D3" s="111"/>
      <c r="E3" s="11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</row>
    <row r="5" spans="1:34" ht="15.75" customHeight="1" x14ac:dyDescent="0.3">
      <c r="A5" s="118">
        <v>1</v>
      </c>
      <c r="B5" s="102" t="s">
        <v>155</v>
      </c>
      <c r="C5" s="102" t="s">
        <v>72</v>
      </c>
      <c r="D5" s="16"/>
      <c r="E5" s="16"/>
      <c r="F5" s="47"/>
      <c r="G5" s="55"/>
    </row>
    <row r="6" spans="1:34" ht="15.75" customHeight="1" x14ac:dyDescent="0.3">
      <c r="A6" s="114">
        <v>2</v>
      </c>
      <c r="B6" s="113" t="s">
        <v>217</v>
      </c>
      <c r="C6" s="113" t="s">
        <v>71</v>
      </c>
      <c r="D6" s="7"/>
      <c r="E6" s="7"/>
      <c r="F6" s="7"/>
      <c r="G6" s="19"/>
    </row>
    <row r="7" spans="1:34" ht="15.75" customHeight="1" x14ac:dyDescent="0.3">
      <c r="A7" s="114">
        <v>3</v>
      </c>
      <c r="B7" s="113" t="s">
        <v>70</v>
      </c>
      <c r="C7" s="113" t="s">
        <v>71</v>
      </c>
      <c r="D7" s="7"/>
      <c r="E7" s="7"/>
      <c r="F7" s="7"/>
      <c r="G7" s="19"/>
      <c r="J7" s="10"/>
    </row>
    <row r="8" spans="1:34" ht="15.75" customHeight="1" x14ac:dyDescent="0.3">
      <c r="A8" s="114">
        <v>4</v>
      </c>
      <c r="B8" s="113" t="s">
        <v>175</v>
      </c>
      <c r="C8" s="113" t="s">
        <v>65</v>
      </c>
      <c r="D8" s="7"/>
      <c r="E8" s="7"/>
      <c r="F8" s="7"/>
      <c r="G8" s="19"/>
    </row>
    <row r="9" spans="1:34" ht="15.75" customHeight="1" x14ac:dyDescent="0.3">
      <c r="A9" s="114">
        <v>5</v>
      </c>
      <c r="B9" s="113" t="s">
        <v>211</v>
      </c>
      <c r="C9" s="113" t="s">
        <v>111</v>
      </c>
      <c r="D9" s="7"/>
      <c r="E9" s="7"/>
      <c r="F9" s="7"/>
      <c r="G9" s="19"/>
    </row>
    <row r="10" spans="1:34" ht="15.75" customHeight="1" x14ac:dyDescent="0.3">
      <c r="A10" s="114">
        <v>6</v>
      </c>
      <c r="B10" s="113" t="s">
        <v>101</v>
      </c>
      <c r="C10" s="113" t="s">
        <v>102</v>
      </c>
      <c r="D10" s="7"/>
      <c r="E10" s="7"/>
      <c r="F10" s="7"/>
      <c r="G10" s="19"/>
    </row>
    <row r="11" spans="1:34" ht="15.75" customHeight="1" x14ac:dyDescent="0.3">
      <c r="A11" s="114">
        <v>7</v>
      </c>
      <c r="B11" s="113" t="s">
        <v>359</v>
      </c>
      <c r="C11" s="113" t="s">
        <v>72</v>
      </c>
      <c r="D11" s="7"/>
      <c r="E11" s="7"/>
      <c r="F11" s="7"/>
      <c r="G11" s="19"/>
    </row>
    <row r="12" spans="1:34" ht="15.75" customHeight="1" x14ac:dyDescent="0.3">
      <c r="A12" s="116">
        <v>8</v>
      </c>
      <c r="B12" s="117" t="s">
        <v>187</v>
      </c>
      <c r="C12" s="117" t="s">
        <v>87</v>
      </c>
      <c r="D12" s="21"/>
      <c r="E12" s="21"/>
      <c r="F12" s="21"/>
      <c r="G12" s="22"/>
    </row>
    <row r="13" spans="1:34" ht="15.75" customHeight="1" x14ac:dyDescent="0.3"/>
    <row r="14" spans="1:34" ht="15.75" customHeight="1" x14ac:dyDescent="0.3">
      <c r="B14" s="4" t="s">
        <v>37</v>
      </c>
      <c r="F14" s="97" t="s">
        <v>25</v>
      </c>
    </row>
    <row r="15" spans="1:34" ht="15.75" customHeight="1" x14ac:dyDescent="0.3">
      <c r="B15" s="4" t="s">
        <v>38</v>
      </c>
    </row>
    <row r="16" spans="1:34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s="3" customFormat="1" ht="15.75" customHeight="1" x14ac:dyDescent="0.3"/>
    <row r="26" s="3" customFormat="1" ht="15.75" customHeight="1" x14ac:dyDescent="0.3"/>
    <row r="27" s="3" customFormat="1" ht="15.75" customHeight="1" x14ac:dyDescent="0.3"/>
    <row r="28" s="3" customFormat="1" ht="15.75" customHeight="1" x14ac:dyDescent="0.3"/>
    <row r="29" s="3" customFormat="1" ht="15.75" customHeight="1" x14ac:dyDescent="0.3"/>
    <row r="30" s="3" customFormat="1" ht="15.75" customHeight="1" x14ac:dyDescent="0.3"/>
    <row r="31" s="3" customFormat="1" ht="15.75" customHeight="1" x14ac:dyDescent="0.3"/>
    <row r="32" s="3" customFormat="1" ht="15.75" customHeight="1" x14ac:dyDescent="0.3"/>
    <row r="33" s="3" customFormat="1" ht="15.75" customHeight="1" x14ac:dyDescent="0.3"/>
    <row r="34" s="3" customFormat="1" ht="15.75" customHeight="1" x14ac:dyDescent="0.3"/>
    <row r="35" s="3" customFormat="1" ht="15.75" customHeight="1" x14ac:dyDescent="0.3"/>
    <row r="36" s="3" customFormat="1" ht="15.75" customHeight="1" x14ac:dyDescent="0.3"/>
    <row r="37" s="3" customFormat="1" ht="15.75" customHeight="1" x14ac:dyDescent="0.3"/>
    <row r="38" s="3" customFormat="1" ht="15.75" customHeight="1" x14ac:dyDescent="0.3"/>
    <row r="39" s="3" customFormat="1" ht="15.75" customHeight="1" x14ac:dyDescent="0.3"/>
    <row r="40" s="3" customFormat="1" ht="15.75" customHeight="1" x14ac:dyDescent="0.3"/>
    <row r="41" s="3" customFormat="1" ht="15.75" customHeight="1" x14ac:dyDescent="0.3"/>
    <row r="42" s="3" customFormat="1" ht="15.75" customHeight="1" x14ac:dyDescent="0.3"/>
    <row r="43" s="3" customFormat="1" ht="15.75" customHeight="1" x14ac:dyDescent="0.3"/>
    <row r="44" s="3" customFormat="1" ht="15.75" customHeight="1" x14ac:dyDescent="0.3"/>
    <row r="45" s="3" customFormat="1" ht="15.75" customHeight="1" x14ac:dyDescent="0.3"/>
    <row r="46" s="3" customFormat="1" ht="15.75" customHeight="1" x14ac:dyDescent="0.3"/>
    <row r="47" s="3" customFormat="1" ht="15.75" customHeight="1" x14ac:dyDescent="0.3"/>
    <row r="48" s="3" customFormat="1" ht="15.75" customHeight="1" x14ac:dyDescent="0.3"/>
    <row r="49" s="3" customFormat="1" ht="15.75" customHeight="1" x14ac:dyDescent="0.3"/>
    <row r="50" s="3" customFormat="1" ht="15.75" customHeight="1" x14ac:dyDescent="0.3"/>
    <row r="51" s="3" customFormat="1" ht="15.75" customHeight="1" x14ac:dyDescent="0.3"/>
    <row r="52" s="3" customFormat="1" ht="15.75" customHeight="1" x14ac:dyDescent="0.3"/>
    <row r="53" s="3" customFormat="1" ht="15.75" customHeight="1" x14ac:dyDescent="0.3"/>
    <row r="54" s="3" customFormat="1" ht="15.75" customHeight="1" x14ac:dyDescent="0.3"/>
    <row r="55" s="3" customFormat="1" ht="15.75" customHeight="1" x14ac:dyDescent="0.3"/>
    <row r="56" s="3" customFormat="1" ht="15.75" customHeight="1" x14ac:dyDescent="0.3"/>
    <row r="57" s="3" customFormat="1" ht="15.75" customHeight="1" x14ac:dyDescent="0.3"/>
    <row r="58" s="3" customFormat="1" ht="15.75" customHeight="1" x14ac:dyDescent="0.3"/>
    <row r="59" s="3" customFormat="1" ht="15.75" customHeight="1" x14ac:dyDescent="0.3"/>
    <row r="60" s="3" customFormat="1" ht="15.75" customHeight="1" x14ac:dyDescent="0.3"/>
    <row r="61" s="3" customFormat="1" ht="15.75" customHeight="1" x14ac:dyDescent="0.3"/>
    <row r="62" s="3" customFormat="1" ht="15.75" customHeight="1" x14ac:dyDescent="0.3"/>
    <row r="63" s="3" customFormat="1" ht="15.75" customHeight="1" x14ac:dyDescent="0.3"/>
    <row r="64" s="3" customFormat="1" ht="15.75" customHeight="1" x14ac:dyDescent="0.3"/>
    <row r="65" s="3" customFormat="1" ht="15.75" customHeight="1" x14ac:dyDescent="0.3"/>
    <row r="66" s="3" customFormat="1" ht="15.75" customHeight="1" x14ac:dyDescent="0.3"/>
    <row r="67" s="3" customFormat="1" ht="15.75" customHeight="1" x14ac:dyDescent="0.3"/>
  </sheetData>
  <sortState xmlns:xlrd2="http://schemas.microsoft.com/office/spreadsheetml/2017/richdata2" ref="V5:W12">
    <sortCondition ref="V5"/>
  </sortState>
  <mergeCells count="1">
    <mergeCell ref="C2:G2"/>
  </mergeCells>
  <hyperlinks>
    <hyperlink ref="B2" location="'Index'!A3" tooltip="Go to the Index sheet" display="á" xr:uid="{957EC097-8520-4542-B2BD-BFF3DE3E1BF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7B8A-87EB-445D-9FC1-9C2E990F68B4}">
  <sheetPr codeName="Sheet40">
    <tabColor rgb="FFFF5050"/>
    <pageSetUpPr fitToPage="1"/>
  </sheetPr>
  <dimension ref="A1:W60"/>
  <sheetViews>
    <sheetView showGridLines="0" zoomScaleNormal="100" workbookViewId="0">
      <selection activeCell="B5" sqref="B5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23" s="89" customFormat="1" ht="18" x14ac:dyDescent="0.35">
      <c r="A1" s="94"/>
      <c r="B1" s="89" t="s">
        <v>55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0.100000000000001" customHeight="1" x14ac:dyDescent="0.3">
      <c r="B2" s="105"/>
      <c r="C2" s="104"/>
    </row>
    <row r="3" spans="1:23" s="2" customFormat="1" ht="15.75" customHeight="1" x14ac:dyDescent="0.3">
      <c r="A3" s="1"/>
      <c r="B3" s="2" t="s">
        <v>0</v>
      </c>
      <c r="H3" s="4"/>
      <c r="I3" s="4"/>
      <c r="J3" s="4"/>
      <c r="K3" s="4"/>
      <c r="L3" s="4"/>
      <c r="M3" s="4"/>
      <c r="N3" s="4"/>
      <c r="O3" s="4"/>
      <c r="P3" s="4"/>
    </row>
    <row r="4" spans="1:23" ht="15.75" customHeight="1" x14ac:dyDescent="0.3">
      <c r="A4" s="99">
        <v>1</v>
      </c>
      <c r="B4" s="48" t="s">
        <v>1</v>
      </c>
      <c r="C4" s="48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I4" s="4"/>
    </row>
    <row r="5" spans="1:23" ht="15.75" customHeight="1" x14ac:dyDescent="0.3">
      <c r="A5" s="51">
        <v>1</v>
      </c>
      <c r="B5" s="102"/>
      <c r="C5" s="102"/>
      <c r="D5" s="16"/>
      <c r="E5" s="16"/>
      <c r="F5" s="47"/>
      <c r="G5" s="54"/>
      <c r="I5" s="4"/>
    </row>
    <row r="6" spans="1:23" ht="15.75" customHeight="1" x14ac:dyDescent="0.3">
      <c r="A6" s="4"/>
      <c r="B6" s="3"/>
      <c r="I6" s="4"/>
    </row>
    <row r="7" spans="1:23" ht="15.75" customHeight="1" x14ac:dyDescent="0.3">
      <c r="B7" s="4" t="s">
        <v>37</v>
      </c>
      <c r="F7" s="97" t="s">
        <v>25</v>
      </c>
      <c r="J7" s="10"/>
    </row>
    <row r="8" spans="1:23" ht="15.75" customHeight="1" x14ac:dyDescent="0.3">
      <c r="B8" s="4" t="s">
        <v>38</v>
      </c>
    </row>
    <row r="9" spans="1:23" ht="15.75" customHeight="1" x14ac:dyDescent="0.3">
      <c r="A9" s="4"/>
      <c r="I9" s="4"/>
    </row>
    <row r="10" spans="1:23" ht="15.75" customHeight="1" x14ac:dyDescent="0.3">
      <c r="A10" s="4"/>
      <c r="I10" s="4"/>
    </row>
    <row r="11" spans="1:23" ht="15.75" customHeight="1" x14ac:dyDescent="0.3">
      <c r="A11" s="4"/>
      <c r="I11" s="4"/>
    </row>
    <row r="12" spans="1:23" ht="15.75" customHeight="1" x14ac:dyDescent="0.3">
      <c r="A12" s="4"/>
      <c r="I12" s="4"/>
    </row>
    <row r="13" spans="1:23" ht="15.75" customHeight="1" x14ac:dyDescent="0.3"/>
    <row r="14" spans="1:23" ht="15.75" customHeight="1" x14ac:dyDescent="0.3"/>
    <row r="15" spans="1:23" ht="15.75" customHeight="1" x14ac:dyDescent="0.3"/>
    <row r="16" spans="1:23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CC0000"/>
    <pageSetUpPr fitToPage="1"/>
  </sheetPr>
  <dimension ref="A1:AH60"/>
  <sheetViews>
    <sheetView showGridLines="0" zoomScaleNormal="100" workbookViewId="0">
      <selection activeCell="B2" sqref="B2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34" s="89" customFormat="1" ht="18" x14ac:dyDescent="0.35">
      <c r="A1" s="94"/>
      <c r="B1" s="89" t="s">
        <v>28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J2" s="210" t="s">
        <v>208</v>
      </c>
      <c r="K2" s="210"/>
      <c r="L2" s="210"/>
      <c r="M2" s="210"/>
      <c r="N2" s="210"/>
      <c r="O2" s="210"/>
      <c r="AH2" s="3"/>
    </row>
    <row r="3" spans="1:34" s="2" customFormat="1" ht="15.75" customHeight="1" x14ac:dyDescent="0.3">
      <c r="A3" s="1"/>
      <c r="B3" s="2" t="s">
        <v>0</v>
      </c>
      <c r="C3" s="111" t="s">
        <v>368</v>
      </c>
      <c r="D3" s="111"/>
      <c r="E3" s="111"/>
      <c r="H3" s="4"/>
      <c r="I3" s="1"/>
      <c r="J3" s="2" t="s">
        <v>74</v>
      </c>
      <c r="K3" s="111" t="s">
        <v>378</v>
      </c>
      <c r="L3" s="111"/>
      <c r="M3" s="111"/>
      <c r="P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I4" s="120">
        <v>1</v>
      </c>
      <c r="J4" s="121" t="s">
        <v>1</v>
      </c>
      <c r="K4" s="121" t="s">
        <v>2</v>
      </c>
      <c r="L4" s="49" t="s">
        <v>3</v>
      </c>
      <c r="M4" s="49" t="s">
        <v>4</v>
      </c>
      <c r="N4" s="49" t="s">
        <v>5</v>
      </c>
      <c r="O4" s="50" t="s">
        <v>6</v>
      </c>
    </row>
    <row r="5" spans="1:34" ht="15.75" customHeight="1" x14ac:dyDescent="0.3">
      <c r="A5" s="118">
        <v>1</v>
      </c>
      <c r="B5" s="102" t="s">
        <v>362</v>
      </c>
      <c r="C5" s="102" t="s">
        <v>67</v>
      </c>
      <c r="D5" s="16"/>
      <c r="E5" s="16"/>
      <c r="F5" s="47"/>
      <c r="G5" s="55"/>
      <c r="I5" s="118">
        <v>1</v>
      </c>
      <c r="J5" s="102" t="s">
        <v>369</v>
      </c>
      <c r="K5" s="102" t="s">
        <v>87</v>
      </c>
      <c r="L5" s="16"/>
      <c r="M5" s="16"/>
      <c r="N5" s="47"/>
      <c r="O5" s="55"/>
    </row>
    <row r="6" spans="1:34" ht="15.75" customHeight="1" x14ac:dyDescent="0.3">
      <c r="A6" s="114">
        <v>2</v>
      </c>
      <c r="B6" s="113" t="s">
        <v>364</v>
      </c>
      <c r="C6" s="113" t="s">
        <v>83</v>
      </c>
      <c r="D6" s="7"/>
      <c r="E6" s="7"/>
      <c r="F6" s="7"/>
      <c r="G6" s="19"/>
      <c r="I6" s="114">
        <v>2</v>
      </c>
      <c r="J6" s="113" t="s">
        <v>376</v>
      </c>
      <c r="K6" s="113" t="s">
        <v>72</v>
      </c>
      <c r="L6" s="7"/>
      <c r="M6" s="7"/>
      <c r="N6" s="7"/>
      <c r="O6" s="19"/>
    </row>
    <row r="7" spans="1:34" ht="15.75" customHeight="1" x14ac:dyDescent="0.3">
      <c r="A7" s="114">
        <v>3</v>
      </c>
      <c r="B7" s="113" t="s">
        <v>367</v>
      </c>
      <c r="C7" s="113" t="s">
        <v>83</v>
      </c>
      <c r="D7" s="7"/>
      <c r="E7" s="7"/>
      <c r="F7" s="7"/>
      <c r="G7" s="19"/>
      <c r="I7" s="114">
        <v>3</v>
      </c>
      <c r="J7" s="122" t="s">
        <v>372</v>
      </c>
      <c r="K7" s="113" t="s">
        <v>133</v>
      </c>
      <c r="L7" s="7"/>
      <c r="M7" s="7"/>
      <c r="N7" s="7"/>
      <c r="O7" s="19"/>
    </row>
    <row r="8" spans="1:34" ht="15.75" customHeight="1" x14ac:dyDescent="0.3">
      <c r="A8" s="114">
        <v>4</v>
      </c>
      <c r="B8" s="113" t="s">
        <v>195</v>
      </c>
      <c r="C8" s="113" t="s">
        <v>133</v>
      </c>
      <c r="D8" s="7"/>
      <c r="E8" s="7"/>
      <c r="F8" s="7"/>
      <c r="G8" s="19"/>
      <c r="I8" s="114">
        <v>4</v>
      </c>
      <c r="J8" s="113" t="s">
        <v>377</v>
      </c>
      <c r="K8" s="113" t="s">
        <v>72</v>
      </c>
      <c r="L8" s="7"/>
      <c r="M8" s="7"/>
      <c r="N8" s="7"/>
      <c r="O8" s="19"/>
    </row>
    <row r="9" spans="1:34" ht="15.75" customHeight="1" x14ac:dyDescent="0.3">
      <c r="A9" s="114">
        <v>5</v>
      </c>
      <c r="B9" s="113" t="s">
        <v>169</v>
      </c>
      <c r="C9" s="113" t="s">
        <v>81</v>
      </c>
      <c r="D9" s="7"/>
      <c r="E9" s="7"/>
      <c r="F9" s="7"/>
      <c r="G9" s="19"/>
      <c r="I9" s="114">
        <v>5</v>
      </c>
      <c r="J9" s="113" t="s">
        <v>375</v>
      </c>
      <c r="K9" s="113" t="s">
        <v>67</v>
      </c>
      <c r="L9" s="7"/>
      <c r="M9" s="7"/>
      <c r="N9" s="7"/>
      <c r="O9" s="19"/>
    </row>
    <row r="10" spans="1:34" ht="15.75" customHeight="1" x14ac:dyDescent="0.3">
      <c r="A10" s="114">
        <v>6</v>
      </c>
      <c r="B10" s="113" t="s">
        <v>363</v>
      </c>
      <c r="C10" s="113" t="s">
        <v>117</v>
      </c>
      <c r="D10" s="7"/>
      <c r="E10" s="7"/>
      <c r="F10" s="7"/>
      <c r="G10" s="19"/>
      <c r="I10" s="114">
        <v>6</v>
      </c>
      <c r="J10" s="113" t="s">
        <v>371</v>
      </c>
      <c r="K10" s="113" t="s">
        <v>67</v>
      </c>
      <c r="L10" s="7"/>
      <c r="M10" s="7"/>
      <c r="N10" s="7"/>
      <c r="O10" s="19"/>
    </row>
    <row r="11" spans="1:34" ht="15.75" customHeight="1" x14ac:dyDescent="0.3">
      <c r="A11" s="114">
        <v>7</v>
      </c>
      <c r="B11" s="113" t="s">
        <v>366</v>
      </c>
      <c r="C11" s="113" t="s">
        <v>85</v>
      </c>
      <c r="D11" s="7"/>
      <c r="E11" s="7"/>
      <c r="F11" s="7"/>
      <c r="G11" s="19"/>
      <c r="I11" s="114">
        <v>7</v>
      </c>
      <c r="J11" s="113" t="s">
        <v>373</v>
      </c>
      <c r="K11" s="113" t="s">
        <v>83</v>
      </c>
      <c r="L11" s="7"/>
      <c r="M11" s="7"/>
      <c r="N11" s="7"/>
      <c r="O11" s="19"/>
    </row>
    <row r="12" spans="1:34" ht="15.75" customHeight="1" x14ac:dyDescent="0.3">
      <c r="A12" s="114">
        <v>8</v>
      </c>
      <c r="B12" s="113" t="s">
        <v>365</v>
      </c>
      <c r="C12" s="113" t="s">
        <v>81</v>
      </c>
      <c r="D12" s="7"/>
      <c r="E12" s="7"/>
      <c r="F12" s="7"/>
      <c r="G12" s="19"/>
      <c r="I12" s="114">
        <v>8</v>
      </c>
      <c r="J12" s="113" t="s">
        <v>374</v>
      </c>
      <c r="K12" s="113" t="s">
        <v>83</v>
      </c>
      <c r="L12" s="7"/>
      <c r="M12" s="7"/>
      <c r="N12" s="7"/>
      <c r="O12" s="19"/>
    </row>
    <row r="13" spans="1:34" ht="15.75" customHeight="1" x14ac:dyDescent="0.3">
      <c r="A13" s="114">
        <v>9</v>
      </c>
      <c r="B13" s="113" t="s">
        <v>361</v>
      </c>
      <c r="C13" s="113" t="s">
        <v>60</v>
      </c>
      <c r="D13" s="7"/>
      <c r="E13" s="7"/>
      <c r="F13" s="7"/>
      <c r="G13" s="19"/>
      <c r="I13" s="114">
        <v>9</v>
      </c>
      <c r="J13" s="113" t="s">
        <v>104</v>
      </c>
      <c r="K13" s="113" t="s">
        <v>105</v>
      </c>
      <c r="L13" s="7"/>
      <c r="M13" s="7"/>
      <c r="N13" s="7"/>
      <c r="O13" s="19"/>
    </row>
    <row r="14" spans="1:34" ht="15.75" customHeight="1" x14ac:dyDescent="0.3">
      <c r="A14" s="116">
        <v>10</v>
      </c>
      <c r="B14" s="117" t="s">
        <v>113</v>
      </c>
      <c r="C14" s="117" t="s">
        <v>83</v>
      </c>
      <c r="D14" s="21"/>
      <c r="E14" s="21"/>
      <c r="F14" s="21"/>
      <c r="G14" s="22"/>
      <c r="I14" s="116">
        <v>10</v>
      </c>
      <c r="J14" s="117" t="s">
        <v>370</v>
      </c>
      <c r="K14" s="117" t="s">
        <v>60</v>
      </c>
      <c r="L14" s="21"/>
      <c r="M14" s="21"/>
      <c r="N14" s="21"/>
      <c r="O14" s="22"/>
    </row>
    <row r="15" spans="1:34" ht="15.75" customHeight="1" x14ac:dyDescent="0.3"/>
    <row r="16" spans="1:34" ht="15.75" customHeight="1" x14ac:dyDescent="0.3">
      <c r="A16" s="1"/>
      <c r="B16" s="2" t="s">
        <v>92</v>
      </c>
      <c r="C16" s="111" t="s">
        <v>389</v>
      </c>
      <c r="D16" s="111"/>
      <c r="E16" s="111"/>
      <c r="F16" s="2"/>
      <c r="G16" s="2"/>
      <c r="I16" s="1"/>
      <c r="J16" s="2" t="s">
        <v>109</v>
      </c>
      <c r="K16" s="111" t="s">
        <v>397</v>
      </c>
      <c r="L16" s="111"/>
      <c r="M16" s="111"/>
      <c r="N16" s="2"/>
      <c r="O16" s="2"/>
    </row>
    <row r="17" spans="1:15" ht="15.75" customHeight="1" x14ac:dyDescent="0.3">
      <c r="A17" s="120">
        <v>1</v>
      </c>
      <c r="B17" s="121" t="s">
        <v>1</v>
      </c>
      <c r="C17" s="121" t="s">
        <v>2</v>
      </c>
      <c r="D17" s="49" t="s">
        <v>3</v>
      </c>
      <c r="E17" s="49" t="s">
        <v>4</v>
      </c>
      <c r="F17" s="49" t="s">
        <v>5</v>
      </c>
      <c r="G17" s="50" t="s">
        <v>6</v>
      </c>
      <c r="I17" s="120">
        <v>1</v>
      </c>
      <c r="J17" s="121" t="s">
        <v>1</v>
      </c>
      <c r="K17" s="121" t="s">
        <v>2</v>
      </c>
      <c r="L17" s="49" t="s">
        <v>3</v>
      </c>
      <c r="M17" s="49" t="s">
        <v>4</v>
      </c>
      <c r="N17" s="49" t="s">
        <v>5</v>
      </c>
      <c r="O17" s="50" t="s">
        <v>6</v>
      </c>
    </row>
    <row r="18" spans="1:15" ht="15.75" customHeight="1" x14ac:dyDescent="0.3">
      <c r="A18" s="118">
        <v>1</v>
      </c>
      <c r="B18" s="102" t="s">
        <v>381</v>
      </c>
      <c r="C18" s="102" t="s">
        <v>60</v>
      </c>
      <c r="D18" s="16"/>
      <c r="E18" s="16"/>
      <c r="F18" s="47"/>
      <c r="G18" s="55"/>
      <c r="I18" s="118">
        <v>1</v>
      </c>
      <c r="J18" s="102" t="s">
        <v>394</v>
      </c>
      <c r="K18" s="102" t="s">
        <v>189</v>
      </c>
      <c r="L18" s="16"/>
      <c r="M18" s="16"/>
      <c r="N18" s="47"/>
      <c r="O18" s="55"/>
    </row>
    <row r="19" spans="1:15" ht="15.75" customHeight="1" x14ac:dyDescent="0.3">
      <c r="A19" s="114">
        <v>2</v>
      </c>
      <c r="B19" s="113" t="s">
        <v>379</v>
      </c>
      <c r="C19" s="113" t="s">
        <v>60</v>
      </c>
      <c r="D19" s="7"/>
      <c r="E19" s="7"/>
      <c r="F19" s="7"/>
      <c r="G19" s="19"/>
      <c r="I19" s="114">
        <v>2</v>
      </c>
      <c r="J19" s="113" t="s">
        <v>393</v>
      </c>
      <c r="K19" s="113" t="s">
        <v>105</v>
      </c>
      <c r="L19" s="7"/>
      <c r="M19" s="7"/>
      <c r="N19" s="7"/>
      <c r="O19" s="19"/>
    </row>
    <row r="20" spans="1:15" ht="15.75" customHeight="1" x14ac:dyDescent="0.3">
      <c r="A20" s="114">
        <v>3</v>
      </c>
      <c r="B20" s="113" t="s">
        <v>388</v>
      </c>
      <c r="C20" s="113" t="s">
        <v>117</v>
      </c>
      <c r="D20" s="7"/>
      <c r="E20" s="7"/>
      <c r="F20" s="7"/>
      <c r="G20" s="19"/>
      <c r="I20" s="114">
        <v>3</v>
      </c>
      <c r="J20" s="113" t="s">
        <v>391</v>
      </c>
      <c r="K20" s="113" t="s">
        <v>67</v>
      </c>
      <c r="L20" s="7"/>
      <c r="M20" s="7"/>
      <c r="N20" s="7"/>
      <c r="O20" s="19"/>
    </row>
    <row r="21" spans="1:15" ht="15.75" customHeight="1" x14ac:dyDescent="0.3">
      <c r="A21" s="114">
        <v>4</v>
      </c>
      <c r="B21" s="113" t="s">
        <v>383</v>
      </c>
      <c r="C21" s="113" t="s">
        <v>67</v>
      </c>
      <c r="D21" s="7"/>
      <c r="E21" s="7"/>
      <c r="F21" s="7"/>
      <c r="G21" s="19"/>
      <c r="I21" s="114">
        <v>4</v>
      </c>
      <c r="J21" s="113" t="s">
        <v>390</v>
      </c>
      <c r="K21" s="113" t="s">
        <v>117</v>
      </c>
      <c r="L21" s="7"/>
      <c r="M21" s="7"/>
      <c r="N21" s="7"/>
      <c r="O21" s="19"/>
    </row>
    <row r="22" spans="1:15" ht="15.75" customHeight="1" x14ac:dyDescent="0.3">
      <c r="A22" s="114">
        <v>5</v>
      </c>
      <c r="B22" s="113" t="s">
        <v>70</v>
      </c>
      <c r="C22" s="113" t="s">
        <v>133</v>
      </c>
      <c r="D22" s="7"/>
      <c r="E22" s="7"/>
      <c r="F22" s="7"/>
      <c r="G22" s="19"/>
      <c r="I22" s="114">
        <v>5</v>
      </c>
      <c r="J22" s="113" t="s">
        <v>149</v>
      </c>
      <c r="K22" s="113" t="s">
        <v>76</v>
      </c>
      <c r="L22" s="7"/>
      <c r="M22" s="7"/>
      <c r="N22" s="7"/>
      <c r="O22" s="19"/>
    </row>
    <row r="23" spans="1:15" ht="15.75" customHeight="1" x14ac:dyDescent="0.3">
      <c r="A23" s="114">
        <v>6</v>
      </c>
      <c r="B23" s="113" t="s">
        <v>382</v>
      </c>
      <c r="C23" s="113" t="s">
        <v>60</v>
      </c>
      <c r="D23" s="7"/>
      <c r="E23" s="7"/>
      <c r="F23" s="7"/>
      <c r="G23" s="19"/>
      <c r="I23" s="114">
        <v>6</v>
      </c>
      <c r="J23" s="113" t="s">
        <v>395</v>
      </c>
      <c r="K23" s="113" t="s">
        <v>161</v>
      </c>
      <c r="L23" s="7"/>
      <c r="M23" s="7"/>
      <c r="N23" s="7"/>
      <c r="O23" s="19"/>
    </row>
    <row r="24" spans="1:15" ht="15.75" customHeight="1" x14ac:dyDescent="0.3">
      <c r="A24" s="114">
        <v>7</v>
      </c>
      <c r="B24" s="113" t="s">
        <v>384</v>
      </c>
      <c r="C24" s="113" t="s">
        <v>85</v>
      </c>
      <c r="D24" s="7"/>
      <c r="E24" s="7"/>
      <c r="F24" s="7"/>
      <c r="G24" s="19"/>
      <c r="I24" s="114">
        <v>7</v>
      </c>
      <c r="J24" s="113" t="s">
        <v>392</v>
      </c>
      <c r="K24" s="113" t="s">
        <v>72</v>
      </c>
      <c r="L24" s="7"/>
      <c r="M24" s="7"/>
      <c r="N24" s="7"/>
      <c r="O24" s="19"/>
    </row>
    <row r="25" spans="1:15" ht="15.75" customHeight="1" x14ac:dyDescent="0.3">
      <c r="A25" s="114">
        <v>8</v>
      </c>
      <c r="B25" s="113" t="s">
        <v>387</v>
      </c>
      <c r="C25" s="113" t="s">
        <v>105</v>
      </c>
      <c r="D25" s="7"/>
      <c r="E25" s="7"/>
      <c r="F25" s="7"/>
      <c r="G25" s="19"/>
      <c r="I25" s="114">
        <v>8</v>
      </c>
      <c r="J25" s="113" t="s">
        <v>270</v>
      </c>
      <c r="K25" s="113" t="s">
        <v>72</v>
      </c>
      <c r="L25" s="7"/>
      <c r="M25" s="7"/>
      <c r="N25" s="7"/>
      <c r="O25" s="19"/>
    </row>
    <row r="26" spans="1:15" ht="15.75" customHeight="1" x14ac:dyDescent="0.3">
      <c r="A26" s="114">
        <v>9</v>
      </c>
      <c r="B26" s="113" t="s">
        <v>380</v>
      </c>
      <c r="C26" s="113" t="s">
        <v>83</v>
      </c>
      <c r="D26" s="7"/>
      <c r="E26" s="7"/>
      <c r="F26" s="7"/>
      <c r="G26" s="19"/>
      <c r="I26" s="116">
        <v>9</v>
      </c>
      <c r="J26" s="117" t="s">
        <v>396</v>
      </c>
      <c r="K26" s="117" t="s">
        <v>105</v>
      </c>
      <c r="L26" s="21"/>
      <c r="M26" s="21"/>
      <c r="N26" s="21"/>
      <c r="O26" s="22"/>
    </row>
    <row r="27" spans="1:15" ht="15.75" customHeight="1" x14ac:dyDescent="0.3">
      <c r="A27" s="116">
        <v>10</v>
      </c>
      <c r="B27" s="117" t="s">
        <v>385</v>
      </c>
      <c r="C27" s="117" t="s">
        <v>386</v>
      </c>
      <c r="D27" s="21"/>
      <c r="E27" s="21"/>
      <c r="F27" s="21"/>
      <c r="G27" s="22"/>
    </row>
    <row r="28" spans="1:15" ht="15.75" customHeight="1" x14ac:dyDescent="0.3"/>
    <row r="29" spans="1:15" ht="15.75" customHeight="1" x14ac:dyDescent="0.3">
      <c r="A29" s="1"/>
      <c r="B29" s="2" t="s">
        <v>123</v>
      </c>
      <c r="C29" s="111" t="s">
        <v>403</v>
      </c>
      <c r="D29" s="111"/>
      <c r="E29" s="111"/>
      <c r="F29" s="2"/>
      <c r="G29" s="2"/>
      <c r="I29" s="1"/>
      <c r="J29" s="2" t="s">
        <v>136</v>
      </c>
      <c r="K29" s="111" t="s">
        <v>411</v>
      </c>
      <c r="L29" s="111"/>
      <c r="M29" s="111"/>
      <c r="N29" s="2"/>
      <c r="O29" s="2"/>
    </row>
    <row r="30" spans="1:15" ht="15.75" customHeight="1" x14ac:dyDescent="0.3">
      <c r="A30" s="120">
        <v>1</v>
      </c>
      <c r="B30" s="121" t="s">
        <v>1</v>
      </c>
      <c r="C30" s="121" t="s">
        <v>2</v>
      </c>
      <c r="D30" s="49" t="s">
        <v>3</v>
      </c>
      <c r="E30" s="49" t="s">
        <v>4</v>
      </c>
      <c r="F30" s="49" t="s">
        <v>5</v>
      </c>
      <c r="G30" s="50" t="s">
        <v>6</v>
      </c>
      <c r="I30" s="120">
        <v>1</v>
      </c>
      <c r="J30" s="121" t="s">
        <v>1</v>
      </c>
      <c r="K30" s="121" t="s">
        <v>2</v>
      </c>
      <c r="L30" s="49" t="s">
        <v>3</v>
      </c>
      <c r="M30" s="49" t="s">
        <v>4</v>
      </c>
      <c r="N30" s="49" t="s">
        <v>5</v>
      </c>
      <c r="O30" s="50" t="s">
        <v>6</v>
      </c>
    </row>
    <row r="31" spans="1:15" ht="15.75" customHeight="1" x14ac:dyDescent="0.3">
      <c r="A31" s="118">
        <v>1</v>
      </c>
      <c r="B31" s="102" t="s">
        <v>402</v>
      </c>
      <c r="C31" s="102" t="s">
        <v>105</v>
      </c>
      <c r="D31" s="16"/>
      <c r="E31" s="16"/>
      <c r="F31" s="47"/>
      <c r="G31" s="55"/>
      <c r="I31" s="118">
        <v>1</v>
      </c>
      <c r="J31" s="102" t="s">
        <v>406</v>
      </c>
      <c r="K31" s="102" t="s">
        <v>111</v>
      </c>
      <c r="L31" s="16"/>
      <c r="M31" s="16"/>
      <c r="N31" s="47"/>
      <c r="O31" s="55"/>
    </row>
    <row r="32" spans="1:15" ht="15.75" customHeight="1" x14ac:dyDescent="0.3">
      <c r="A32" s="114">
        <v>2</v>
      </c>
      <c r="B32" s="113" t="s">
        <v>399</v>
      </c>
      <c r="C32" s="113" t="s">
        <v>400</v>
      </c>
      <c r="D32" s="7"/>
      <c r="E32" s="7"/>
      <c r="F32" s="7"/>
      <c r="G32" s="19"/>
      <c r="I32" s="114">
        <v>2</v>
      </c>
      <c r="J32" s="113" t="s">
        <v>405</v>
      </c>
      <c r="K32" s="113" t="s">
        <v>79</v>
      </c>
      <c r="L32" s="7"/>
      <c r="M32" s="7"/>
      <c r="N32" s="7"/>
      <c r="O32" s="19"/>
    </row>
    <row r="33" spans="1:15" ht="15.75" customHeight="1" x14ac:dyDescent="0.3">
      <c r="A33" s="114">
        <v>3</v>
      </c>
      <c r="B33" s="113" t="s">
        <v>110</v>
      </c>
      <c r="C33" s="113" t="s">
        <v>111</v>
      </c>
      <c r="D33" s="7"/>
      <c r="E33" s="7"/>
      <c r="F33" s="7"/>
      <c r="G33" s="19"/>
      <c r="I33" s="114">
        <v>3</v>
      </c>
      <c r="J33" s="113" t="s">
        <v>404</v>
      </c>
      <c r="K33" s="113" t="s">
        <v>76</v>
      </c>
      <c r="L33" s="7"/>
      <c r="M33" s="7"/>
      <c r="N33" s="7"/>
      <c r="O33" s="19"/>
    </row>
    <row r="34" spans="1:15" ht="15.75" customHeight="1" x14ac:dyDescent="0.3">
      <c r="A34" s="114">
        <v>4</v>
      </c>
      <c r="B34" s="113" t="s">
        <v>401</v>
      </c>
      <c r="C34" s="113" t="s">
        <v>334</v>
      </c>
      <c r="D34" s="7"/>
      <c r="E34" s="7"/>
      <c r="F34" s="7"/>
      <c r="G34" s="19"/>
      <c r="I34" s="114">
        <v>4</v>
      </c>
      <c r="J34" s="113" t="s">
        <v>407</v>
      </c>
      <c r="K34" s="113" t="s">
        <v>72</v>
      </c>
      <c r="L34" s="7"/>
      <c r="M34" s="7"/>
      <c r="N34" s="7"/>
      <c r="O34" s="19"/>
    </row>
    <row r="35" spans="1:15" ht="15.75" customHeight="1" x14ac:dyDescent="0.3">
      <c r="A35" s="114">
        <v>5</v>
      </c>
      <c r="B35" s="113" t="s">
        <v>181</v>
      </c>
      <c r="C35" s="113" t="s">
        <v>72</v>
      </c>
      <c r="D35" s="7"/>
      <c r="E35" s="7"/>
      <c r="F35" s="7"/>
      <c r="G35" s="19"/>
      <c r="I35" s="114">
        <v>5</v>
      </c>
      <c r="J35" s="113" t="s">
        <v>410</v>
      </c>
      <c r="K35" s="113" t="s">
        <v>400</v>
      </c>
      <c r="L35" s="7"/>
      <c r="M35" s="7"/>
      <c r="N35" s="7"/>
      <c r="O35" s="19"/>
    </row>
    <row r="36" spans="1:15" ht="15.75" customHeight="1" x14ac:dyDescent="0.3">
      <c r="A36" s="114">
        <v>6</v>
      </c>
      <c r="B36" s="113" t="s">
        <v>248</v>
      </c>
      <c r="C36" s="113" t="s">
        <v>76</v>
      </c>
      <c r="D36" s="7"/>
      <c r="E36" s="7"/>
      <c r="F36" s="7"/>
      <c r="G36" s="19"/>
      <c r="I36" s="114">
        <v>6</v>
      </c>
      <c r="J36" s="113" t="s">
        <v>408</v>
      </c>
      <c r="K36" s="113" t="s">
        <v>332</v>
      </c>
      <c r="L36" s="7"/>
      <c r="M36" s="7"/>
      <c r="N36" s="7"/>
      <c r="O36" s="19"/>
    </row>
    <row r="37" spans="1:15" ht="15.75" customHeight="1" x14ac:dyDescent="0.3">
      <c r="A37" s="114">
        <v>7</v>
      </c>
      <c r="B37" s="113" t="s">
        <v>398</v>
      </c>
      <c r="C37" s="113" t="s">
        <v>83</v>
      </c>
      <c r="D37" s="7"/>
      <c r="E37" s="7"/>
      <c r="F37" s="7"/>
      <c r="G37" s="19"/>
      <c r="I37" s="114">
        <v>7</v>
      </c>
      <c r="J37" s="113" t="s">
        <v>236</v>
      </c>
      <c r="K37" s="113" t="s">
        <v>72</v>
      </c>
      <c r="L37" s="7"/>
      <c r="M37" s="7"/>
      <c r="N37" s="7"/>
      <c r="O37" s="19"/>
    </row>
    <row r="38" spans="1:15" ht="15.75" customHeight="1" x14ac:dyDescent="0.3">
      <c r="A38" s="114">
        <v>8</v>
      </c>
      <c r="B38" s="113" t="s">
        <v>187</v>
      </c>
      <c r="C38" s="113" t="s">
        <v>87</v>
      </c>
      <c r="D38" s="7"/>
      <c r="E38" s="7"/>
      <c r="F38" s="7"/>
      <c r="G38" s="19"/>
      <c r="I38" s="114">
        <v>8</v>
      </c>
      <c r="J38" s="113" t="s">
        <v>409</v>
      </c>
      <c r="K38" s="113" t="s">
        <v>111</v>
      </c>
      <c r="L38" s="7"/>
      <c r="M38" s="7"/>
      <c r="N38" s="7"/>
      <c r="O38" s="19"/>
    </row>
    <row r="39" spans="1:15" ht="15.75" customHeight="1" x14ac:dyDescent="0.3">
      <c r="A39" s="116">
        <v>9</v>
      </c>
      <c r="B39" s="117" t="s">
        <v>124</v>
      </c>
      <c r="C39" s="117" t="s">
        <v>105</v>
      </c>
      <c r="D39" s="21"/>
      <c r="E39" s="21"/>
      <c r="F39" s="21"/>
      <c r="G39" s="22"/>
      <c r="I39" s="116">
        <v>9</v>
      </c>
      <c r="J39" s="117" t="s">
        <v>277</v>
      </c>
      <c r="K39" s="117" t="s">
        <v>161</v>
      </c>
      <c r="L39" s="21"/>
      <c r="M39" s="21"/>
      <c r="N39" s="21"/>
      <c r="O39" s="22"/>
    </row>
    <row r="40" spans="1:15" ht="15.75" customHeight="1" x14ac:dyDescent="0.3"/>
    <row r="41" spans="1:15" ht="15.75" customHeight="1" x14ac:dyDescent="0.3">
      <c r="B41" s="4" t="s">
        <v>37</v>
      </c>
      <c r="F41" s="97" t="s">
        <v>25</v>
      </c>
    </row>
    <row r="42" spans="1:15" ht="15.75" customHeight="1" x14ac:dyDescent="0.3">
      <c r="B42" s="4" t="s">
        <v>38</v>
      </c>
    </row>
    <row r="43" spans="1:15" ht="15.75" customHeight="1" x14ac:dyDescent="0.3"/>
    <row r="44" spans="1:15" ht="15.75" customHeight="1" x14ac:dyDescent="0.3"/>
    <row r="45" spans="1:15" ht="15.75" customHeight="1" x14ac:dyDescent="0.3"/>
    <row r="46" spans="1:15" ht="15.75" customHeight="1" x14ac:dyDescent="0.3"/>
    <row r="47" spans="1:15" ht="15.75" customHeight="1" x14ac:dyDescent="0.3"/>
    <row r="48" spans="1:1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ortState xmlns:xlrd2="http://schemas.microsoft.com/office/spreadsheetml/2017/richdata2" ref="AD31:AE39">
    <sortCondition ref="AD31"/>
  </sortState>
  <mergeCells count="1">
    <mergeCell ref="J2:O2"/>
  </mergeCells>
  <hyperlinks>
    <hyperlink ref="B2" location="'Index'!A3" tooltip="Go to the Index sheet" display="á" xr:uid="{8B924F3E-6336-45CA-8E06-10717AE5DCC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8A0A4-96F7-4268-9BA3-686BDCBA1E85}">
  <sheetPr>
    <tabColor rgb="FFCC0000"/>
    <pageSetUpPr fitToPage="1"/>
  </sheetPr>
  <dimension ref="A1:AH60"/>
  <sheetViews>
    <sheetView showGridLines="0" zoomScaleNormal="100" workbookViewId="0">
      <selection activeCell="B2" sqref="B2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34" s="89" customFormat="1" ht="18" x14ac:dyDescent="0.35">
      <c r="A1" s="94"/>
      <c r="B1" s="89" t="s">
        <v>28</v>
      </c>
      <c r="D1" s="86"/>
      <c r="E1" s="86"/>
      <c r="F1" s="86" t="s">
        <v>280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H2" s="3"/>
    </row>
    <row r="3" spans="1:34" s="2" customFormat="1" ht="15.75" customHeight="1" x14ac:dyDescent="0.3">
      <c r="A3" s="1"/>
      <c r="B3" s="2" t="s">
        <v>0</v>
      </c>
      <c r="C3" s="111" t="s">
        <v>412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"!$B$5"),"")</f>
        <v>T. Aldous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"!$C$5"),"")</f>
        <v>Norwich City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"!$D$5"),"")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"!$J$6"),"")</f>
        <v>S. Bayley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"!$K$6"),"")</f>
        <v>Crewe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"!$L$6"),"")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"!$B$6"),"")</f>
        <v>D. M. Carter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"!$C$6"),"")</f>
        <v>St Austell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"!$D$6"),"")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"!$B$7"),"")</f>
        <v>A. Dalton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"!$C$7"),"")</f>
        <v>St Austell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"!$D$7"),"")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"!$J$9"),"")</f>
        <v>K. Eagling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"!$K$9"),"")</f>
        <v>Norwich City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"!$L$9"),"")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"!$J$10")&lt;&gt;"",INDIRECT("'"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"!$J$10"),"")</f>
        <v>C. Gunns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"!$K$10")&lt;&gt;"",INDIRECT("'"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"!$K$10"),"")</f>
        <v>Norwich City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"!$L$10")&lt;&gt;"",INDIRECT("'"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"!$L$10"),"")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"!$J$11"),"")</f>
        <v>K. Philip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"!$K$11"),"")</f>
        <v>St Austell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"!$L$11"),"")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"!$J$12")&lt;&gt;"",INDIRECT("'"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"!$J$12"),"")</f>
        <v>L. Philip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"!$K$12")&lt;&gt;"",INDIRECT("'"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"!$K$12"),"")</f>
        <v>St Austell</v>
      </c>
      <c r="D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"!$L$12"),"")</f>
        <v/>
      </c>
      <c r="E12" s="126"/>
      <c r="F12" s="126"/>
      <c r="G12" s="128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"!$B$26"),"")</f>
        <v>I. Richards</v>
      </c>
      <c r="C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"!$C$26"),"")</f>
        <v>St Austell</v>
      </c>
      <c r="D1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"!$D$26"),"")</f>
        <v/>
      </c>
      <c r="E13" s="131"/>
      <c r="F13" s="131"/>
      <c r="G13" s="132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"/>
      <c r="B15" s="2" t="s">
        <v>74</v>
      </c>
      <c r="C15" s="111" t="s">
        <v>413</v>
      </c>
      <c r="D15" s="111"/>
      <c r="E15" s="111"/>
      <c r="F15" s="2"/>
      <c r="G15" s="2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0">
        <v>1</v>
      </c>
      <c r="B16" s="121" t="s">
        <v>1</v>
      </c>
      <c r="C16" s="121" t="s">
        <v>2</v>
      </c>
      <c r="D16" s="49" t="s">
        <v>3</v>
      </c>
      <c r="E16" s="49" t="s">
        <v>4</v>
      </c>
      <c r="F16" s="49" t="s">
        <v>5</v>
      </c>
      <c r="G16" s="50" t="s">
        <v>6</v>
      </c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18">
        <v>1</v>
      </c>
      <c r="B1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"!$J$31"),"")</f>
        <v>E. Battye</v>
      </c>
      <c r="C1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"!$K$31"),"")</f>
        <v>St Giles</v>
      </c>
      <c r="D17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"!$L$31"),"")</f>
        <v/>
      </c>
      <c r="E17" s="16"/>
      <c r="F17" s="47"/>
      <c r="G17" s="55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7">
        <v>2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"!$J$20"),"")</f>
        <v>E. Bentley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"!$K$20"),"")</f>
        <v>Norwich City</v>
      </c>
      <c r="D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"!$L$20"),"")</f>
        <v/>
      </c>
      <c r="E18" s="126"/>
      <c r="F18" s="126"/>
      <c r="G18" s="128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14">
        <v>3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"!$B$21"),"")</f>
        <v>T. Eddison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"!$C$21"),"")</f>
        <v>Norwich City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"!$D$21"),"")</f>
        <v/>
      </c>
      <c r="E19" s="126"/>
      <c r="F19" s="126"/>
      <c r="G19" s="128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7">
        <v>4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"!$J$34")&lt;&gt;"",INDIRECT("'"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"!$J$34"),"")</f>
        <v>D. Holovchuk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"!$K$34")&lt;&gt;"",INDIRECT("'"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"!$K$34"),"")</f>
        <v>Crewe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"!$L$34")&lt;&gt;"",INDIRECT("'"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"!$L$34"),"")</f>
        <v/>
      </c>
      <c r="E20" s="126"/>
      <c r="F20" s="126"/>
      <c r="G20" s="128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14">
        <v>5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"!$J$35"),"")</f>
        <v>D. Ivanchenko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"!$K$35"),"")</f>
        <v>Mid Argyll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"!$L$35"),"")</f>
        <v/>
      </c>
      <c r="E21" s="126"/>
      <c r="F21" s="126"/>
      <c r="G21" s="128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7">
        <v>6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"!$B$24"),"")</f>
        <v>A. Millar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"!$C$24"),"")</f>
        <v>Alloa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"!$D$24"),"")</f>
        <v/>
      </c>
      <c r="E22" s="126"/>
      <c r="F22" s="126"/>
      <c r="G22" s="128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14">
        <v>7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"!$B$37"),"")</f>
        <v>C. Shannon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"!$C$37"),"")</f>
        <v>St Austell</v>
      </c>
      <c r="D2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"!$D$37"),"")</f>
        <v/>
      </c>
      <c r="E23" s="126"/>
      <c r="F23" s="126"/>
      <c r="G23" s="128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9">
        <v>8</v>
      </c>
      <c r="B2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"!$J$25")&lt;&gt;"",INDIRECT("'"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"!$J$25"),"")</f>
        <v>A. Slater</v>
      </c>
      <c r="C2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"!$K$25")&lt;&gt;"",INDIRECT("'"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"!$K$25"),"")</f>
        <v>Crewe</v>
      </c>
      <c r="D24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"!$L$25")&lt;&gt;"",INDIRECT("'"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"!$L$25"),"")</f>
        <v/>
      </c>
      <c r="E24" s="131"/>
      <c r="F24" s="131"/>
      <c r="G24" s="132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4" t="s">
        <v>37</v>
      </c>
      <c r="F26" s="97" t="s">
        <v>25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4" t="s">
        <v>38</v>
      </c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/>
    <row r="51" spans="1:26" ht="15.75" customHeight="1" x14ac:dyDescent="0.3"/>
    <row r="52" spans="1:26" ht="15.75" customHeight="1" x14ac:dyDescent="0.3"/>
    <row r="53" spans="1:26" ht="15.75" customHeight="1" x14ac:dyDescent="0.3"/>
    <row r="54" spans="1:26" ht="15.75" customHeight="1" x14ac:dyDescent="0.3"/>
    <row r="55" spans="1:26" ht="15.75" customHeight="1" x14ac:dyDescent="0.3"/>
    <row r="56" spans="1:26" ht="15.75" customHeight="1" x14ac:dyDescent="0.3"/>
    <row r="57" spans="1:26" ht="15.75" customHeight="1" x14ac:dyDescent="0.3"/>
    <row r="58" spans="1:26" ht="15.75" customHeight="1" x14ac:dyDescent="0.3"/>
    <row r="59" spans="1:26" ht="15.75" customHeight="1" x14ac:dyDescent="0.3"/>
    <row r="60" spans="1:26" ht="15.75" customHeight="1" x14ac:dyDescent="0.3"/>
  </sheetData>
  <sheetProtection sheet="1" objects="1" scenarios="1" selectLockedCells="1"/>
  <sortState xmlns:xlrd2="http://schemas.microsoft.com/office/spreadsheetml/2017/richdata2" ref="V17:W24">
    <sortCondition ref="V17"/>
  </sortState>
  <mergeCells count="1">
    <mergeCell ref="C2:G2"/>
  </mergeCells>
  <hyperlinks>
    <hyperlink ref="B2" location="'Index'!A3" tooltip="Go to the Index sheet" display="á" xr:uid="{866C47DB-702B-4C56-8D86-32E64E4DBB1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F736-16F6-4633-B6D1-FB6C6249489A}">
  <sheetPr>
    <tabColor rgb="FFCC0000"/>
    <pageSetUpPr fitToPage="1"/>
  </sheetPr>
  <dimension ref="A1:AH60"/>
  <sheetViews>
    <sheetView showGridLines="0" zoomScaleNormal="100" workbookViewId="0">
      <selection activeCell="B2" sqref="B2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34" s="89" customFormat="1" ht="18" x14ac:dyDescent="0.35">
      <c r="A1" s="94"/>
      <c r="B1" s="89" t="s">
        <v>28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414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"!$J$5"),"")</f>
        <v>P. Barker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"!$K$5"),"")</f>
        <v>Leek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"!$L$5"),"")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"!$J$8"),"")</f>
        <v>A. Brookes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"!$K$8"),"")</f>
        <v>Crewe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"!$L$8"),"")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"!$B$20"),"")</f>
        <v>A. Di Domenico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"!$C$20"),"")</f>
        <v>Blackpool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"!$D$20"),"")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"!$J$22")&lt;&gt;"",INDIRECT("'"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"!$J$22"),"")</f>
        <v>I. Jones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"!$K$22")&lt;&gt;"",INDIRECT("'"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"!$K$22"),"")</f>
        <v>Altrincham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"!$L$22")&lt;&gt;"",INDIRECT("'"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"!$L$22"),"")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"!$B$11"),"")</f>
        <v>R. Law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"!$C$11"),"")</f>
        <v>Alloa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"!$D$11"),"")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"!$B$27"),"")</f>
        <v>R. Robertson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"!$C$27"),"")</f>
        <v>Dechmont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"!$D$27"),"")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"!$J$13"),"")</f>
        <v>D. Stocks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"!$K$13"),"")</f>
        <v>Sutton Coldfield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"!$L$13"),"")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"!$B$13"),"")</f>
        <v>R. Townsend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"!$C$13"),"")</f>
        <v>Balerno &amp; Currie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"!$D$13"),"")</f>
        <v/>
      </c>
      <c r="E12" s="131"/>
      <c r="F12" s="131"/>
      <c r="G12" s="132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"/>
      <c r="B14" s="2" t="s">
        <v>74</v>
      </c>
      <c r="C14" s="111" t="s">
        <v>415</v>
      </c>
      <c r="D14" s="111"/>
      <c r="E14" s="111"/>
      <c r="F14" s="2"/>
      <c r="G14" s="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0">
        <v>1</v>
      </c>
      <c r="B15" s="121" t="s">
        <v>1</v>
      </c>
      <c r="C15" s="121" t="s">
        <v>2</v>
      </c>
      <c r="D15" s="49" t="s">
        <v>3</v>
      </c>
      <c r="E15" s="49" t="s">
        <v>4</v>
      </c>
      <c r="F15" s="49" t="s">
        <v>5</v>
      </c>
      <c r="G15" s="50" t="s">
        <v>6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18">
        <v>1</v>
      </c>
      <c r="B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"!$B$31"),"")</f>
        <v>D. Blakemore</v>
      </c>
      <c r="C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"!$C$31"),"")</f>
        <v>Sutton Coldfield</v>
      </c>
      <c r="D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"!$D$31"),"")</f>
        <v/>
      </c>
      <c r="E16" s="16"/>
      <c r="F16" s="47"/>
      <c r="G16" s="55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7">
        <v>2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"!$B$33"),"")</f>
        <v>K. Gardner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"!$C$33"),"")</f>
        <v>St Giles</v>
      </c>
      <c r="D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"!$D$33")&lt;&gt;"",INDIRECT("'"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"!$D$33"),"")</f>
        <v/>
      </c>
      <c r="E17" s="126"/>
      <c r="F17" s="126"/>
      <c r="G17" s="128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4">
        <v>3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"!$B$35"),"")</f>
        <v>T. Mooney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"!$C$35"),"")</f>
        <v>Crewe</v>
      </c>
      <c r="D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"!$D$35")&lt;&gt;"",INDIRECT("'"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"!$D$35"),"")</f>
        <v/>
      </c>
      <c r="E18" s="126"/>
      <c r="F18" s="126"/>
      <c r="G18" s="128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4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"!$J$37"),"")</f>
        <v>D. Platt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"!$K$37"),"")</f>
        <v>Crewe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"!$L$37")&lt;&gt;"",INDIRECT("'"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"!$L$37"),"")</f>
        <v/>
      </c>
      <c r="E19" s="126"/>
      <c r="F19" s="126"/>
      <c r="G19" s="128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5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"!$J$24"),"")</f>
        <v>K. Robinson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"!$K$24"),"")</f>
        <v>Crewe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"!$L$24")&lt;&gt;"",INDIRECT("'"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"!$L$24"),"")</f>
        <v/>
      </c>
      <c r="E20" s="126"/>
      <c r="F20" s="126"/>
      <c r="G20" s="128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6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"!$B$38"),"")</f>
        <v>O. J. Spence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"!$C$38"),"")</f>
        <v>Leek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"!$D$38")&lt;&gt;"",INDIRECT("'"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"!$D$38"),"")</f>
        <v/>
      </c>
      <c r="E21" s="126"/>
      <c r="F21" s="126"/>
      <c r="G21" s="128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7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"!$J$26")&lt;&gt;"",INDIRECT("'"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"!$J$26"),"")</f>
        <v>J. Stevens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"!$K$26")&lt;&gt;"",INDIRECT("'"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"!$K$26"),"")</f>
        <v>Sutton Coldfield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"!$L$26")&lt;&gt;"",INDIRECT("'"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"!$L$26"),"")</f>
        <v/>
      </c>
      <c r="E22" s="126"/>
      <c r="F22" s="126"/>
      <c r="G22" s="128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9">
        <v>8</v>
      </c>
      <c r="B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"!$B$39"),"")</f>
        <v>P. Stokes</v>
      </c>
      <c r="C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"!$C$39"),"")</f>
        <v>Sutton Coldfield</v>
      </c>
      <c r="D2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"10m Air Rifle" &amp; "'" &amp; "!$D$39"),"")</f>
        <v/>
      </c>
      <c r="E23" s="131"/>
      <c r="F23" s="131"/>
      <c r="G23" s="132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4" t="s">
        <v>37</v>
      </c>
      <c r="F25" s="97" t="s">
        <v>25</v>
      </c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4" t="s">
        <v>38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/>
    <row r="51" spans="1:26" ht="15.75" customHeight="1" x14ac:dyDescent="0.3"/>
    <row r="52" spans="1:26" ht="15.75" customHeight="1" x14ac:dyDescent="0.3"/>
    <row r="53" spans="1:26" ht="15.75" customHeight="1" x14ac:dyDescent="0.3"/>
    <row r="54" spans="1:26" ht="15.75" customHeight="1" x14ac:dyDescent="0.3"/>
    <row r="55" spans="1:26" ht="15.75" customHeight="1" x14ac:dyDescent="0.3"/>
    <row r="56" spans="1:26" ht="15.75" customHeight="1" x14ac:dyDescent="0.3"/>
    <row r="57" spans="1:26" ht="15.75" customHeight="1" x14ac:dyDescent="0.3"/>
    <row r="58" spans="1:26" ht="15.75" customHeight="1" x14ac:dyDescent="0.3"/>
    <row r="59" spans="1:26" ht="15.75" customHeight="1" x14ac:dyDescent="0.3"/>
    <row r="60" spans="1:26" ht="15.75" customHeight="1" x14ac:dyDescent="0.3"/>
  </sheetData>
  <sheetProtection sheet="1" objects="1" scenarios="1" selectLockedCells="1"/>
  <sortState xmlns:xlrd2="http://schemas.microsoft.com/office/spreadsheetml/2017/richdata2" ref="V16:W23">
    <sortCondition ref="V16"/>
  </sortState>
  <mergeCells count="1">
    <mergeCell ref="C2:G2"/>
  </mergeCells>
  <hyperlinks>
    <hyperlink ref="B2" location="'Index'!A3" tooltip="Go to the Index sheet" display="á" xr:uid="{759582BE-715E-4575-82F8-7298B61CF75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CC0000"/>
    <pageSetUpPr fitToPage="1"/>
  </sheetPr>
  <dimension ref="A1:AH83"/>
  <sheetViews>
    <sheetView showGridLines="0" zoomScaleNormal="10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9" t="s">
        <v>13</v>
      </c>
      <c r="D1" s="86"/>
      <c r="E1" s="86"/>
      <c r="F1" s="86"/>
      <c r="G1" s="96"/>
      <c r="H1" s="86"/>
      <c r="I1" s="86"/>
      <c r="J1" s="101">
        <v>4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B2" s="103"/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416</v>
      </c>
      <c r="B4" s="12"/>
      <c r="C4" s="135">
        <v>534</v>
      </c>
      <c r="D4" s="12"/>
      <c r="E4" s="67" t="s">
        <v>6</v>
      </c>
      <c r="F4" s="14">
        <f>SUM(F5:F7)</f>
        <v>0</v>
      </c>
      <c r="G4" s="3" t="s">
        <v>292</v>
      </c>
      <c r="H4" s="11" t="s">
        <v>420</v>
      </c>
      <c r="I4" s="12"/>
      <c r="J4" s="135">
        <v>418</v>
      </c>
      <c r="K4" s="12"/>
      <c r="L4" s="67" t="s">
        <v>6</v>
      </c>
      <c r="M4" s="14">
        <f>SUM(M5:M7)</f>
        <v>0</v>
      </c>
    </row>
    <row r="5" spans="1:34" ht="15.75" customHeight="1" x14ac:dyDescent="0.3">
      <c r="A5" s="15" t="s">
        <v>382</v>
      </c>
      <c r="B5" s="16"/>
      <c r="C5" s="16"/>
      <c r="D5" s="16"/>
      <c r="E5" s="16"/>
      <c r="F5" s="17">
        <f>SUM(B5:E5)</f>
        <v>0</v>
      </c>
      <c r="H5" s="15" t="s">
        <v>402</v>
      </c>
      <c r="I5" s="16"/>
      <c r="J5" s="16"/>
      <c r="K5" s="16"/>
      <c r="L5" s="16"/>
      <c r="M5" s="17">
        <f>SUM(I5:L5)</f>
        <v>0</v>
      </c>
    </row>
    <row r="6" spans="1:34" ht="15.75" customHeight="1" x14ac:dyDescent="0.3">
      <c r="A6" s="18" t="s">
        <v>370</v>
      </c>
      <c r="B6" s="7"/>
      <c r="C6" s="7"/>
      <c r="D6" s="7"/>
      <c r="E6" s="7"/>
      <c r="F6" s="19">
        <f>SUM(B6:E6)</f>
        <v>0</v>
      </c>
      <c r="H6" s="18" t="s">
        <v>396</v>
      </c>
      <c r="I6" s="7"/>
      <c r="J6" s="7"/>
      <c r="K6" s="7"/>
      <c r="L6" s="7"/>
      <c r="M6" s="19">
        <f>SUM(I6:L6)</f>
        <v>0</v>
      </c>
    </row>
    <row r="7" spans="1:34" ht="15.75" customHeight="1" x14ac:dyDescent="0.3">
      <c r="A7" s="20" t="s">
        <v>361</v>
      </c>
      <c r="B7" s="21"/>
      <c r="C7" s="21"/>
      <c r="D7" s="21"/>
      <c r="E7" s="21"/>
      <c r="F7" s="22">
        <f>SUM(B7:E7)</f>
        <v>0</v>
      </c>
      <c r="H7" s="20" t="s">
        <v>124</v>
      </c>
      <c r="I7" s="21"/>
      <c r="J7" s="21"/>
      <c r="K7" s="21"/>
      <c r="L7" s="21"/>
      <c r="M7" s="22">
        <f>SUM(I7:L7)</f>
        <v>0</v>
      </c>
    </row>
    <row r="8" spans="1:34" ht="15.75" customHeight="1" x14ac:dyDescent="0.3">
      <c r="O8" s="23"/>
    </row>
    <row r="9" spans="1:34" ht="15.75" customHeight="1" x14ac:dyDescent="0.3">
      <c r="A9" s="11" t="s">
        <v>417</v>
      </c>
      <c r="B9" s="12"/>
      <c r="C9" s="135">
        <v>557</v>
      </c>
      <c r="D9" s="12"/>
      <c r="E9" s="67" t="s">
        <v>6</v>
      </c>
      <c r="F9" s="14">
        <f>SUM(F10:F12)</f>
        <v>0</v>
      </c>
      <c r="G9" s="3" t="s">
        <v>292</v>
      </c>
      <c r="H9" s="11" t="s">
        <v>419</v>
      </c>
      <c r="I9" s="12"/>
      <c r="J9" s="135">
        <v>482</v>
      </c>
      <c r="K9" s="12"/>
      <c r="L9" s="67" t="s">
        <v>6</v>
      </c>
      <c r="M9" s="14">
        <f>SUM(M10:M12)</f>
        <v>0</v>
      </c>
    </row>
    <row r="10" spans="1:34" ht="15.75" customHeight="1" x14ac:dyDescent="0.3">
      <c r="A10" s="15" t="s">
        <v>364</v>
      </c>
      <c r="B10" s="16"/>
      <c r="C10" s="16"/>
      <c r="D10" s="16"/>
      <c r="E10" s="16"/>
      <c r="F10" s="17">
        <f>SUM(B10:E10)</f>
        <v>0</v>
      </c>
      <c r="H10" s="15" t="s">
        <v>393</v>
      </c>
      <c r="I10" s="16"/>
      <c r="J10" s="16"/>
      <c r="K10" s="16"/>
      <c r="L10" s="16"/>
      <c r="M10" s="17">
        <f>SUM(I10:L10)</f>
        <v>0</v>
      </c>
      <c r="AA10"/>
      <c r="AB10"/>
      <c r="AC10"/>
      <c r="AD10"/>
      <c r="AE10"/>
      <c r="AF10"/>
    </row>
    <row r="11" spans="1:34" ht="15.75" customHeight="1" x14ac:dyDescent="0.3">
      <c r="A11" s="18" t="s">
        <v>367</v>
      </c>
      <c r="B11" s="7"/>
      <c r="C11" s="7"/>
      <c r="D11" s="7"/>
      <c r="E11" s="7"/>
      <c r="F11" s="19">
        <f>SUM(B11:E11)</f>
        <v>0</v>
      </c>
      <c r="H11" s="18" t="s">
        <v>387</v>
      </c>
      <c r="I11" s="7"/>
      <c r="J11" s="7"/>
      <c r="K11" s="7"/>
      <c r="L11" s="7"/>
      <c r="M11" s="19">
        <f>SUM(I11:L11)</f>
        <v>0</v>
      </c>
      <c r="AA11"/>
      <c r="AB11"/>
      <c r="AC11"/>
      <c r="AD11"/>
      <c r="AE11"/>
      <c r="AF11"/>
    </row>
    <row r="12" spans="1:34" ht="15.75" customHeight="1" x14ac:dyDescent="0.3">
      <c r="A12" s="20" t="s">
        <v>113</v>
      </c>
      <c r="B12" s="21"/>
      <c r="C12" s="21"/>
      <c r="D12" s="21"/>
      <c r="E12" s="21"/>
      <c r="F12" s="22">
        <f>SUM(B12:E12)</f>
        <v>0</v>
      </c>
      <c r="H12" s="20" t="s">
        <v>104</v>
      </c>
      <c r="I12" s="21"/>
      <c r="J12" s="21"/>
      <c r="K12" s="21"/>
      <c r="L12" s="21"/>
      <c r="M12" s="22">
        <f>SUM(I12:L12)</f>
        <v>0</v>
      </c>
      <c r="AA12"/>
      <c r="AB12"/>
      <c r="AC12"/>
      <c r="AD12"/>
      <c r="AE12"/>
      <c r="AF12"/>
    </row>
    <row r="13" spans="1:34" ht="15.75" customHeight="1" x14ac:dyDescent="0.3">
      <c r="AA13"/>
      <c r="AB13"/>
      <c r="AC13"/>
      <c r="AD13"/>
      <c r="AE13"/>
      <c r="AF13"/>
    </row>
    <row r="14" spans="1:34" ht="15.75" customHeight="1" x14ac:dyDescent="0.3">
      <c r="A14" s="11" t="s">
        <v>418</v>
      </c>
      <c r="B14" s="12"/>
      <c r="C14" s="135">
        <v>510</v>
      </c>
      <c r="D14" s="12"/>
      <c r="E14" s="67" t="s">
        <v>6</v>
      </c>
      <c r="F14" s="14">
        <f>SUM(F15:F17)</f>
        <v>0</v>
      </c>
      <c r="G14" s="3" t="s">
        <v>292</v>
      </c>
      <c r="H14" s="11" t="s">
        <v>304</v>
      </c>
      <c r="I14" s="12"/>
      <c r="J14" s="135">
        <v>350</v>
      </c>
      <c r="K14" s="12"/>
      <c r="L14" s="67" t="s">
        <v>6</v>
      </c>
      <c r="M14" s="14">
        <f>SUM(M15:M17)</f>
        <v>0</v>
      </c>
    </row>
    <row r="15" spans="1:34" ht="15.75" customHeight="1" x14ac:dyDescent="0.3">
      <c r="A15" s="15" t="s">
        <v>373</v>
      </c>
      <c r="B15" s="16"/>
      <c r="C15" s="16"/>
      <c r="D15" s="16"/>
      <c r="E15" s="16"/>
      <c r="F15" s="17">
        <f>SUM(B15:E15)</f>
        <v>0</v>
      </c>
      <c r="H15" s="15" t="s">
        <v>406</v>
      </c>
      <c r="I15" s="16"/>
      <c r="J15" s="16"/>
      <c r="K15" s="16"/>
      <c r="L15" s="16"/>
      <c r="M15" s="17">
        <f>SUM(I15:L15)</f>
        <v>0</v>
      </c>
    </row>
    <row r="16" spans="1:34" ht="15.75" customHeight="1" x14ac:dyDescent="0.3">
      <c r="A16" s="18" t="s">
        <v>374</v>
      </c>
      <c r="B16" s="7"/>
      <c r="C16" s="7"/>
      <c r="D16" s="7"/>
      <c r="E16" s="7"/>
      <c r="F16" s="19">
        <f>SUM(B16:E16)</f>
        <v>0</v>
      </c>
      <c r="H16" s="18" t="s">
        <v>110</v>
      </c>
      <c r="I16" s="7"/>
      <c r="J16" s="7"/>
      <c r="K16" s="7"/>
      <c r="L16" s="7"/>
      <c r="M16" s="19">
        <f>SUM(I16:L16)</f>
        <v>0</v>
      </c>
    </row>
    <row r="17" spans="1:16" ht="15.75" customHeight="1" x14ac:dyDescent="0.3">
      <c r="A17" s="20" t="s">
        <v>380</v>
      </c>
      <c r="B17" s="21"/>
      <c r="C17" s="21"/>
      <c r="D17" s="21"/>
      <c r="E17" s="21"/>
      <c r="F17" s="22">
        <f>SUM(B17:E17)</f>
        <v>0</v>
      </c>
      <c r="H17" s="20" t="s">
        <v>409</v>
      </c>
      <c r="I17" s="21"/>
      <c r="J17" s="21"/>
      <c r="K17" s="21"/>
      <c r="L17" s="21"/>
      <c r="M17" s="22">
        <f>SUM(I17:L17)</f>
        <v>0</v>
      </c>
    </row>
    <row r="18" spans="1:16" ht="15.75" customHeight="1" x14ac:dyDescent="0.3"/>
    <row r="19" spans="1:16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16" ht="15.75" customHeight="1" x14ac:dyDescent="0.3">
      <c r="B20" s="111" t="s">
        <v>421</v>
      </c>
      <c r="H20" s="15" t="s">
        <v>416</v>
      </c>
      <c r="I20" s="47"/>
      <c r="J20" s="47"/>
      <c r="K20" s="47"/>
      <c r="L20" s="47"/>
      <c r="M20" s="47"/>
      <c r="N20" s="55"/>
    </row>
    <row r="21" spans="1:16" ht="15.75" customHeight="1" x14ac:dyDescent="0.3">
      <c r="B21" s="111"/>
      <c r="H21" s="134" t="s">
        <v>417</v>
      </c>
      <c r="I21" s="7"/>
      <c r="J21" s="7"/>
      <c r="K21" s="7"/>
      <c r="L21" s="7"/>
      <c r="M21" s="7"/>
      <c r="N21" s="19"/>
    </row>
    <row r="22" spans="1:16" ht="15.75" customHeight="1" x14ac:dyDescent="0.3">
      <c r="H22" s="18" t="s">
        <v>418</v>
      </c>
      <c r="I22" s="7"/>
      <c r="J22" s="7"/>
      <c r="K22" s="7"/>
      <c r="L22" s="7"/>
      <c r="M22" s="7"/>
      <c r="N22" s="19"/>
    </row>
    <row r="23" spans="1:16" ht="15.75" customHeight="1" x14ac:dyDescent="0.3">
      <c r="H23" s="18" t="s">
        <v>304</v>
      </c>
      <c r="I23" s="7"/>
      <c r="J23" s="7"/>
      <c r="K23" s="7"/>
      <c r="L23" s="7"/>
      <c r="M23" s="7"/>
      <c r="N23" s="19"/>
    </row>
    <row r="24" spans="1:16" ht="15.75" customHeight="1" x14ac:dyDescent="0.3">
      <c r="H24" s="18" t="s">
        <v>419</v>
      </c>
      <c r="I24" s="7"/>
      <c r="J24" s="7"/>
      <c r="K24" s="7"/>
      <c r="L24" s="7"/>
      <c r="M24" s="7"/>
      <c r="N24" s="19"/>
    </row>
    <row r="25" spans="1:16" ht="15.75" customHeight="1" x14ac:dyDescent="0.3">
      <c r="H25" s="20" t="s">
        <v>420</v>
      </c>
      <c r="I25" s="21"/>
      <c r="J25" s="21"/>
      <c r="K25" s="21"/>
      <c r="L25" s="21"/>
      <c r="M25" s="21"/>
      <c r="N25" s="22"/>
    </row>
    <row r="26" spans="1:16" ht="15.75" customHeight="1" x14ac:dyDescent="0.3">
      <c r="H26" s="25"/>
    </row>
    <row r="27" spans="1:16" ht="15.75" customHeight="1" x14ac:dyDescent="0.3">
      <c r="A27" s="4" t="s">
        <v>39</v>
      </c>
      <c r="E27" s="3"/>
      <c r="G27" s="98" t="s">
        <v>25</v>
      </c>
      <c r="P27" s="9"/>
    </row>
    <row r="28" spans="1:16" ht="15.75" customHeight="1" x14ac:dyDescent="0.3">
      <c r="A28" s="4" t="s">
        <v>38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AB15:AB17">
    <sortCondition ref="AB15"/>
  </sortState>
  <mergeCells count="1">
    <mergeCell ref="I2:N2"/>
  </mergeCells>
  <hyperlinks>
    <hyperlink ref="A2" location="'Index'!A3" tooltip="Go to the Index sheet" display="á" xr:uid="{557BB42C-2529-4F56-B31C-25007242023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4">
    <tabColor rgb="FFFF5050"/>
    <pageSetUpPr fitToPage="1"/>
  </sheetPr>
  <dimension ref="A1:AH60"/>
  <sheetViews>
    <sheetView showGridLines="0" zoomScaleNormal="100" workbookViewId="0">
      <selection activeCell="B2" sqref="B2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34" s="89" customFormat="1" ht="18" x14ac:dyDescent="0.35">
      <c r="A1" s="94"/>
      <c r="B1" s="89" t="s">
        <v>54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AH2" s="3"/>
    </row>
    <row r="3" spans="1:34" s="2" customFormat="1" ht="15.75" customHeight="1" x14ac:dyDescent="0.3">
      <c r="A3" s="1"/>
      <c r="B3" s="2" t="s">
        <v>0</v>
      </c>
      <c r="C3" s="111" t="s">
        <v>425</v>
      </c>
      <c r="D3" s="111"/>
      <c r="E3" s="111"/>
      <c r="H3" s="4"/>
      <c r="I3" s="4"/>
      <c r="J3" s="4"/>
      <c r="K3" s="4"/>
      <c r="L3" s="4"/>
      <c r="M3" s="4"/>
      <c r="N3" s="4"/>
      <c r="O3" s="4"/>
      <c r="P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I4" s="4"/>
    </row>
    <row r="5" spans="1:34" ht="15.75" customHeight="1" x14ac:dyDescent="0.3">
      <c r="A5" s="118">
        <v>1</v>
      </c>
      <c r="B5" s="102" t="s">
        <v>340</v>
      </c>
      <c r="C5" s="102" t="s">
        <v>67</v>
      </c>
      <c r="D5" s="16"/>
      <c r="E5" s="16"/>
      <c r="F5" s="47"/>
      <c r="G5" s="55"/>
      <c r="I5" s="4"/>
    </row>
    <row r="6" spans="1:34" ht="15.75" customHeight="1" x14ac:dyDescent="0.3">
      <c r="A6" s="114">
        <v>2</v>
      </c>
      <c r="B6" s="113" t="s">
        <v>350</v>
      </c>
      <c r="C6" s="113" t="s">
        <v>60</v>
      </c>
      <c r="D6" s="7"/>
      <c r="E6" s="7"/>
      <c r="F6" s="7"/>
      <c r="G6" s="19"/>
      <c r="I6" s="4"/>
    </row>
    <row r="7" spans="1:34" ht="15.75" customHeight="1" x14ac:dyDescent="0.3">
      <c r="A7" s="114">
        <v>3</v>
      </c>
      <c r="B7" s="113" t="s">
        <v>422</v>
      </c>
      <c r="C7" s="113" t="s">
        <v>67</v>
      </c>
      <c r="D7" s="7"/>
      <c r="E7" s="7"/>
      <c r="F7" s="7"/>
      <c r="G7" s="19"/>
      <c r="J7" s="10"/>
    </row>
    <row r="8" spans="1:34" ht="15.75" customHeight="1" x14ac:dyDescent="0.3">
      <c r="A8" s="114">
        <v>4</v>
      </c>
      <c r="B8" s="113" t="s">
        <v>181</v>
      </c>
      <c r="C8" s="113" t="s">
        <v>72</v>
      </c>
      <c r="D8" s="7"/>
      <c r="E8" s="7"/>
      <c r="F8" s="7"/>
      <c r="G8" s="19"/>
    </row>
    <row r="9" spans="1:34" ht="15.75" customHeight="1" x14ac:dyDescent="0.3">
      <c r="A9" s="114">
        <v>5</v>
      </c>
      <c r="B9" s="113" t="s">
        <v>424</v>
      </c>
      <c r="C9" s="113" t="s">
        <v>72</v>
      </c>
      <c r="D9" s="7"/>
      <c r="E9" s="7"/>
      <c r="F9" s="7"/>
      <c r="G9" s="19"/>
      <c r="I9" s="4"/>
    </row>
    <row r="10" spans="1:34" ht="15.75" customHeight="1" x14ac:dyDescent="0.3">
      <c r="A10" s="114">
        <v>6</v>
      </c>
      <c r="B10" s="113" t="s">
        <v>327</v>
      </c>
      <c r="C10" s="113" t="s">
        <v>72</v>
      </c>
      <c r="D10" s="7"/>
      <c r="E10" s="7"/>
      <c r="F10" s="7"/>
      <c r="G10" s="19"/>
      <c r="I10" s="4"/>
    </row>
    <row r="11" spans="1:34" ht="15.75" customHeight="1" x14ac:dyDescent="0.3">
      <c r="A11" s="114">
        <v>7</v>
      </c>
      <c r="B11" s="113" t="s">
        <v>392</v>
      </c>
      <c r="C11" s="113" t="s">
        <v>72</v>
      </c>
      <c r="D11" s="7"/>
      <c r="E11" s="7"/>
      <c r="F11" s="7"/>
      <c r="G11" s="19"/>
      <c r="I11" s="4"/>
    </row>
    <row r="12" spans="1:34" ht="15.75" customHeight="1" x14ac:dyDescent="0.3">
      <c r="A12" s="116">
        <v>8</v>
      </c>
      <c r="B12" s="117" t="s">
        <v>423</v>
      </c>
      <c r="C12" s="117" t="s">
        <v>72</v>
      </c>
      <c r="D12" s="21"/>
      <c r="E12" s="21"/>
      <c r="F12" s="21"/>
      <c r="G12" s="22"/>
      <c r="I12" s="4"/>
    </row>
    <row r="13" spans="1:34" ht="15.75" customHeight="1" x14ac:dyDescent="0.3"/>
    <row r="14" spans="1:34" ht="15.75" customHeight="1" x14ac:dyDescent="0.3">
      <c r="A14" s="1"/>
      <c r="B14" s="2" t="s">
        <v>74</v>
      </c>
      <c r="C14" s="111" t="s">
        <v>432</v>
      </c>
      <c r="D14" s="111"/>
      <c r="E14" s="111"/>
      <c r="F14" s="2"/>
      <c r="G14" s="2"/>
    </row>
    <row r="15" spans="1:34" ht="15.75" customHeight="1" x14ac:dyDescent="0.3">
      <c r="A15" s="120">
        <v>1</v>
      </c>
      <c r="B15" s="121" t="s">
        <v>1</v>
      </c>
      <c r="C15" s="121" t="s">
        <v>2</v>
      </c>
      <c r="D15" s="49" t="s">
        <v>3</v>
      </c>
      <c r="E15" s="49" t="s">
        <v>4</v>
      </c>
      <c r="F15" s="49" t="s">
        <v>5</v>
      </c>
      <c r="G15" s="50" t="s">
        <v>6</v>
      </c>
    </row>
    <row r="16" spans="1:34" ht="15.75" customHeight="1" x14ac:dyDescent="0.3">
      <c r="A16" s="118">
        <v>1</v>
      </c>
      <c r="B16" s="102" t="s">
        <v>430</v>
      </c>
      <c r="C16" s="102" t="s">
        <v>105</v>
      </c>
      <c r="D16" s="16"/>
      <c r="E16" s="16"/>
      <c r="F16" s="47"/>
      <c r="G16" s="55"/>
    </row>
    <row r="17" spans="1:7" ht="15.75" customHeight="1" x14ac:dyDescent="0.3">
      <c r="A17" s="114">
        <v>2</v>
      </c>
      <c r="B17" s="113" t="s">
        <v>427</v>
      </c>
      <c r="C17" s="113" t="s">
        <v>72</v>
      </c>
      <c r="D17" s="7"/>
      <c r="E17" s="7"/>
      <c r="F17" s="7"/>
      <c r="G17" s="19"/>
    </row>
    <row r="18" spans="1:7" ht="15.75" customHeight="1" x14ac:dyDescent="0.3">
      <c r="A18" s="114">
        <v>3</v>
      </c>
      <c r="B18" s="113" t="s">
        <v>426</v>
      </c>
      <c r="C18" s="113" t="s">
        <v>72</v>
      </c>
      <c r="D18" s="7"/>
      <c r="E18" s="7"/>
      <c r="F18" s="7"/>
      <c r="G18" s="19"/>
    </row>
    <row r="19" spans="1:7" ht="15.75" customHeight="1" x14ac:dyDescent="0.3">
      <c r="A19" s="114">
        <v>4</v>
      </c>
      <c r="B19" s="113" t="s">
        <v>431</v>
      </c>
      <c r="C19" s="113" t="s">
        <v>105</v>
      </c>
      <c r="D19" s="7"/>
      <c r="E19" s="7"/>
      <c r="F19" s="7"/>
      <c r="G19" s="19"/>
    </row>
    <row r="20" spans="1:7" ht="15.75" customHeight="1" x14ac:dyDescent="0.3">
      <c r="A20" s="114">
        <v>5</v>
      </c>
      <c r="B20" s="113" t="s">
        <v>428</v>
      </c>
      <c r="C20" s="113" t="s">
        <v>72</v>
      </c>
      <c r="D20" s="7"/>
      <c r="E20" s="7"/>
      <c r="F20" s="7"/>
      <c r="G20" s="19"/>
    </row>
    <row r="21" spans="1:7" ht="15.75" customHeight="1" x14ac:dyDescent="0.3">
      <c r="A21" s="114">
        <v>6</v>
      </c>
      <c r="B21" s="113" t="s">
        <v>429</v>
      </c>
      <c r="C21" s="113" t="s">
        <v>178</v>
      </c>
      <c r="D21" s="7"/>
      <c r="E21" s="7"/>
      <c r="F21" s="7"/>
      <c r="G21" s="19"/>
    </row>
    <row r="22" spans="1:7" ht="15.75" customHeight="1" x14ac:dyDescent="0.3">
      <c r="A22" s="116">
        <v>7</v>
      </c>
      <c r="B22" s="117" t="s">
        <v>215</v>
      </c>
      <c r="C22" s="117" t="s">
        <v>189</v>
      </c>
      <c r="D22" s="21"/>
      <c r="E22" s="21"/>
      <c r="F22" s="21"/>
      <c r="G22" s="22"/>
    </row>
    <row r="23" spans="1:7" ht="15.75" customHeight="1" x14ac:dyDescent="0.3"/>
    <row r="24" spans="1:7" ht="15.75" customHeight="1" x14ac:dyDescent="0.3">
      <c r="B24" s="4" t="s">
        <v>37</v>
      </c>
      <c r="F24" s="97" t="s">
        <v>25</v>
      </c>
    </row>
    <row r="25" spans="1:7" ht="15.75" customHeight="1" x14ac:dyDescent="0.3">
      <c r="B25" s="4" t="s">
        <v>38</v>
      </c>
    </row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ortState xmlns:xlrd2="http://schemas.microsoft.com/office/spreadsheetml/2017/richdata2" ref="V16:W22">
    <sortCondition ref="V16"/>
  </sortState>
  <mergeCells count="1">
    <mergeCell ref="C2:G2"/>
  </mergeCells>
  <hyperlinks>
    <hyperlink ref="B2" location="'Index'!A3" tooltip="Go to the Index sheet" display="á" xr:uid="{0D3C4180-AD1E-44AE-ACEE-4273CAC8C26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69F2-352A-48E0-AD15-D32E0D34BC01}">
  <sheetPr>
    <tabColor rgb="FFFF5050"/>
    <pageSetUpPr fitToPage="1"/>
  </sheetPr>
  <dimension ref="A1:AH60"/>
  <sheetViews>
    <sheetView showGridLines="0" zoomScaleNormal="100" workbookViewId="0">
      <selection activeCell="B2" sqref="B2"/>
    </sheetView>
  </sheetViews>
  <sheetFormatPr defaultColWidth="8.425781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3.42578125" style="4" customWidth="1"/>
    <col min="18" max="16384" width="8.42578125" style="4"/>
  </cols>
  <sheetData>
    <row r="1" spans="1:34" s="89" customFormat="1" ht="18" x14ac:dyDescent="0.35">
      <c r="A1" s="94"/>
      <c r="B1" s="89" t="s">
        <v>54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H2" s="3"/>
    </row>
    <row r="3" spans="1:34" s="2" customFormat="1" ht="15.75" customHeight="1" x14ac:dyDescent="0.3">
      <c r="A3" s="1"/>
      <c r="B3" s="2" t="s">
        <v>0</v>
      </c>
      <c r="C3" s="111" t="s">
        <v>433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"!$B$17")&lt;&gt;"",INDIRECT("'"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"!$B$17"),"")</f>
        <v>J. Cogger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"!$C$17")&lt;&gt;"",INDIRECT("'"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"!$C$17"),"")</f>
        <v>Crewe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"!$D$17")&lt;&gt;"",INDIRECT("'"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"!$D$17"),"")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"!$B$18"),"")</f>
        <v>R. Darwin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"!$C$18"),"")</f>
        <v>Crewe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"!$D$18"),"")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"!$B$8"),"")</f>
        <v>T. Mooney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"!$C$8"),"")</f>
        <v>Crewe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"!$D$8")&lt;&gt;"",INDIRECT("'"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"!$D$8"),"")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"!$B$9")&lt;&gt;"",INDIRECT("'"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"!$B$9"),"")</f>
        <v>S. Moruzzi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"!$C$9")&lt;&gt;"",INDIRECT("'"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"!$C$9"),"")</f>
        <v>Crewe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"!$D$9")&lt;&gt;"",INDIRECT("'"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"!$D$9"),"")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"!$B$20"),"")</f>
        <v>G. Noden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"!$C$20"),"")</f>
        <v>Crewe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"!$D$20"),"")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"!$B$10"),"")</f>
        <v>P. Pay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"!$C$10"),"")</f>
        <v>Crewe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"!$D$10"),"")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"!$B$11"),"")</f>
        <v>K. Robinson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"!$C$11"),"")</f>
        <v>Crewe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"!$D$11"),"")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"!$B$12"),"")</f>
        <v>R. Whinnett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"!$C$12"),"")</f>
        <v>Crewe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"10m Air Rifle (Supp rest)" &amp; "'" &amp; "!$D$12"),"")</f>
        <v/>
      </c>
      <c r="E12" s="131"/>
      <c r="F12" s="131"/>
      <c r="G12" s="132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4" t="s">
        <v>37</v>
      </c>
      <c r="F14" s="97" t="s">
        <v>25</v>
      </c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4" t="s">
        <v>38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heet="1" objects="1" scenarios="1" selectLockedCells="1"/>
  <sortState xmlns:xlrd2="http://schemas.microsoft.com/office/spreadsheetml/2017/richdata2" ref="V5:W12">
    <sortCondition ref="V5"/>
  </sortState>
  <mergeCells count="1">
    <mergeCell ref="C2:G2"/>
  </mergeCells>
  <hyperlinks>
    <hyperlink ref="B2" location="'Index'!A3" tooltip="Go to the Index sheet" display="á" xr:uid="{D125BB98-035B-4A1A-A8B5-47912BA4920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  <pageSetUpPr fitToPage="1"/>
  </sheetPr>
  <dimension ref="A1:AH63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570312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18.7109375" style="4" customWidth="1"/>
    <col min="14" max="19" width="5" style="4" customWidth="1"/>
    <col min="20" max="27" width="4.140625" style="4" customWidth="1"/>
    <col min="28" max="16384" width="10.28515625" style="4"/>
  </cols>
  <sheetData>
    <row r="1" spans="1:34" s="89" customFormat="1" ht="18" x14ac:dyDescent="0.35">
      <c r="A1" s="94"/>
      <c r="B1" s="89" t="s">
        <v>29</v>
      </c>
      <c r="D1" s="86"/>
      <c r="E1" s="86"/>
      <c r="F1" s="86"/>
      <c r="G1" s="86"/>
      <c r="H1" s="86"/>
      <c r="I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6"/>
      <c r="D2" s="210" t="s">
        <v>208</v>
      </c>
      <c r="E2" s="210"/>
      <c r="F2" s="210"/>
      <c r="G2" s="210"/>
      <c r="H2" s="210"/>
      <c r="I2" s="210"/>
      <c r="AH2" s="3"/>
    </row>
    <row r="3" spans="1:34" s="2" customFormat="1" ht="15.75" customHeight="1" x14ac:dyDescent="0.3">
      <c r="A3" s="1"/>
      <c r="B3" s="2" t="s">
        <v>0</v>
      </c>
      <c r="C3" s="111" t="s">
        <v>434</v>
      </c>
      <c r="D3" s="111"/>
      <c r="E3" s="111"/>
      <c r="J3" s="1"/>
      <c r="K3" s="4"/>
      <c r="L3" s="4"/>
      <c r="M3" s="4"/>
      <c r="N3" s="4"/>
      <c r="O3" s="4"/>
      <c r="P3" s="4"/>
      <c r="Q3" s="4"/>
      <c r="R3" s="4"/>
      <c r="S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19" t="s">
        <v>115</v>
      </c>
      <c r="C5" s="119" t="s">
        <v>72</v>
      </c>
      <c r="D5" s="16"/>
      <c r="E5" s="16"/>
      <c r="F5" s="16">
        <f>SUM(D5:E5)</f>
        <v>0</v>
      </c>
      <c r="G5" s="16"/>
      <c r="H5" s="47"/>
      <c r="I5" s="55"/>
      <c r="K5" s="4"/>
      <c r="V5" s="3"/>
      <c r="W5" s="3"/>
    </row>
    <row r="6" spans="1:34" ht="15.75" customHeight="1" x14ac:dyDescent="0.3">
      <c r="A6" s="114">
        <v>2</v>
      </c>
      <c r="B6" s="112" t="s">
        <v>112</v>
      </c>
      <c r="C6" s="112" t="s">
        <v>105</v>
      </c>
      <c r="D6" s="7"/>
      <c r="E6" s="7"/>
      <c r="F6" s="7">
        <f t="shared" ref="F6:F12" si="0">SUM(D6:E6)</f>
        <v>0</v>
      </c>
      <c r="G6" s="7"/>
      <c r="H6" s="7"/>
      <c r="I6" s="19"/>
      <c r="K6" s="4"/>
      <c r="V6" s="3"/>
      <c r="W6" s="3"/>
    </row>
    <row r="7" spans="1:34" ht="15.75" customHeight="1" x14ac:dyDescent="0.3">
      <c r="A7" s="114">
        <v>3</v>
      </c>
      <c r="B7" s="113" t="s">
        <v>140</v>
      </c>
      <c r="C7" s="113" t="s">
        <v>141</v>
      </c>
      <c r="D7" s="7"/>
      <c r="E7" s="7"/>
      <c r="F7" s="7">
        <f t="shared" si="0"/>
        <v>0</v>
      </c>
      <c r="G7" s="7"/>
      <c r="H7" s="7"/>
      <c r="I7" s="19"/>
      <c r="J7" s="10"/>
      <c r="K7" s="4"/>
      <c r="V7" s="3"/>
      <c r="W7" s="3"/>
    </row>
    <row r="8" spans="1:34" ht="15.75" customHeight="1" x14ac:dyDescent="0.3">
      <c r="A8" s="114">
        <v>4</v>
      </c>
      <c r="B8" s="113" t="s">
        <v>106</v>
      </c>
      <c r="C8" s="113" t="s">
        <v>107</v>
      </c>
      <c r="D8" s="7"/>
      <c r="E8" s="7"/>
      <c r="F8" s="7">
        <f t="shared" si="0"/>
        <v>0</v>
      </c>
      <c r="G8" s="7"/>
      <c r="H8" s="7"/>
      <c r="I8" s="19"/>
      <c r="K8" s="4"/>
      <c r="V8" s="3"/>
      <c r="W8" s="3"/>
    </row>
    <row r="9" spans="1:34" s="3" customFormat="1" ht="15.75" customHeight="1" x14ac:dyDescent="0.3">
      <c r="A9" s="114">
        <v>5</v>
      </c>
      <c r="B9" s="113" t="s">
        <v>104</v>
      </c>
      <c r="C9" s="113" t="s">
        <v>105</v>
      </c>
      <c r="D9" s="7"/>
      <c r="E9" s="7"/>
      <c r="F9" s="7">
        <f t="shared" si="0"/>
        <v>0</v>
      </c>
      <c r="G9" s="7"/>
      <c r="H9" s="7"/>
      <c r="I9" s="19"/>
      <c r="J9" s="4"/>
      <c r="V9" s="4"/>
      <c r="W9" s="4"/>
    </row>
    <row r="10" spans="1:34" s="3" customFormat="1" ht="15.75" customHeight="1" x14ac:dyDescent="0.3">
      <c r="A10" s="114">
        <v>6</v>
      </c>
      <c r="B10" s="113" t="s">
        <v>124</v>
      </c>
      <c r="C10" s="113" t="s">
        <v>105</v>
      </c>
      <c r="D10" s="7"/>
      <c r="E10" s="7"/>
      <c r="F10" s="7">
        <f t="shared" si="0"/>
        <v>0</v>
      </c>
      <c r="G10" s="7"/>
      <c r="H10" s="7"/>
      <c r="I10" s="19"/>
      <c r="J10" s="4"/>
      <c r="V10" s="4"/>
      <c r="W10" s="4"/>
    </row>
    <row r="11" spans="1:34" s="3" customFormat="1" ht="15.75" customHeight="1" x14ac:dyDescent="0.3">
      <c r="A11" s="114">
        <v>7</v>
      </c>
      <c r="B11" s="113" t="s">
        <v>162</v>
      </c>
      <c r="C11" s="113" t="s">
        <v>72</v>
      </c>
      <c r="D11" s="7"/>
      <c r="E11" s="7"/>
      <c r="F11" s="7">
        <f t="shared" si="0"/>
        <v>0</v>
      </c>
      <c r="G11" s="7"/>
      <c r="H11" s="7"/>
      <c r="I11" s="19"/>
      <c r="J11" s="4"/>
      <c r="V11" s="4"/>
      <c r="W11" s="4"/>
    </row>
    <row r="12" spans="1:34" s="3" customFormat="1" ht="15.75" customHeight="1" x14ac:dyDescent="0.3">
      <c r="A12" s="116">
        <v>8</v>
      </c>
      <c r="B12" s="117" t="s">
        <v>78</v>
      </c>
      <c r="C12" s="117" t="s">
        <v>79</v>
      </c>
      <c r="D12" s="21"/>
      <c r="E12" s="21"/>
      <c r="F12" s="21">
        <f t="shared" si="0"/>
        <v>0</v>
      </c>
      <c r="G12" s="21"/>
      <c r="H12" s="21"/>
      <c r="I12" s="22"/>
      <c r="J12" s="4"/>
      <c r="V12" s="4"/>
      <c r="W12" s="4"/>
    </row>
    <row r="13" spans="1:34" s="3" customFormat="1" ht="15.75" customHeight="1" x14ac:dyDescent="0.3">
      <c r="B13" s="4"/>
      <c r="C13" s="4"/>
      <c r="D13" s="4"/>
      <c r="E13" s="4"/>
      <c r="F13" s="4"/>
      <c r="G13" s="4"/>
      <c r="H13" s="4"/>
      <c r="I13" s="4"/>
      <c r="J13" s="4"/>
    </row>
    <row r="14" spans="1:34" s="3" customFormat="1" ht="15.75" customHeight="1" x14ac:dyDescent="0.3">
      <c r="A14" s="1"/>
      <c r="B14" s="2" t="s">
        <v>74</v>
      </c>
      <c r="C14" s="111" t="s">
        <v>436</v>
      </c>
      <c r="D14" s="111"/>
      <c r="E14" s="111"/>
      <c r="F14" s="2"/>
      <c r="G14" s="2"/>
      <c r="H14" s="2"/>
      <c r="I14" s="2"/>
      <c r="J14" s="4"/>
    </row>
    <row r="15" spans="1:34" s="3" customFormat="1" ht="15.75" customHeight="1" x14ac:dyDescent="0.3">
      <c r="A15" s="120">
        <v>2</v>
      </c>
      <c r="B15" s="121" t="s">
        <v>1</v>
      </c>
      <c r="C15" s="146" t="s">
        <v>2</v>
      </c>
      <c r="D15" s="12"/>
      <c r="E15" s="48"/>
      <c r="F15" s="49" t="s">
        <v>3</v>
      </c>
      <c r="G15" s="49" t="s">
        <v>4</v>
      </c>
      <c r="H15" s="49" t="s">
        <v>5</v>
      </c>
      <c r="I15" s="50" t="s">
        <v>6</v>
      </c>
      <c r="J15" s="4"/>
    </row>
    <row r="16" spans="1:34" s="3" customFormat="1" ht="15.75" customHeight="1" x14ac:dyDescent="0.3">
      <c r="A16" s="118">
        <v>1</v>
      </c>
      <c r="B16" s="119" t="s">
        <v>205</v>
      </c>
      <c r="C16" s="119" t="s">
        <v>206</v>
      </c>
      <c r="D16" s="16"/>
      <c r="E16" s="16"/>
      <c r="F16" s="16">
        <f>SUM(D16:E16)</f>
        <v>0</v>
      </c>
      <c r="G16" s="16"/>
      <c r="H16" s="47"/>
      <c r="I16" s="55"/>
      <c r="J16" s="4"/>
      <c r="V16" s="4"/>
      <c r="W16" s="4"/>
    </row>
    <row r="17" spans="1:23" s="3" customFormat="1" ht="15.75" customHeight="1" x14ac:dyDescent="0.3">
      <c r="A17" s="114">
        <v>2</v>
      </c>
      <c r="B17" s="113" t="s">
        <v>196</v>
      </c>
      <c r="C17" s="113" t="s">
        <v>141</v>
      </c>
      <c r="D17" s="7"/>
      <c r="E17" s="7"/>
      <c r="F17" s="7">
        <f t="shared" ref="F17:F23" si="1">SUM(D17:E17)</f>
        <v>0</v>
      </c>
      <c r="G17" s="7"/>
      <c r="H17" s="7"/>
      <c r="I17" s="19"/>
      <c r="J17" s="4"/>
      <c r="V17" s="4"/>
      <c r="W17" s="4"/>
    </row>
    <row r="18" spans="1:23" x14ac:dyDescent="0.3">
      <c r="A18" s="114">
        <v>3</v>
      </c>
      <c r="B18" s="113" t="s">
        <v>435</v>
      </c>
      <c r="C18" s="113" t="s">
        <v>317</v>
      </c>
      <c r="D18" s="7"/>
      <c r="E18" s="7"/>
      <c r="F18" s="7">
        <f t="shared" si="1"/>
        <v>0</v>
      </c>
      <c r="G18" s="7"/>
      <c r="H18" s="7"/>
      <c r="I18" s="19"/>
    </row>
    <row r="19" spans="1:23" ht="15.75" customHeight="1" x14ac:dyDescent="0.3">
      <c r="A19" s="114">
        <v>4</v>
      </c>
      <c r="B19" s="113" t="s">
        <v>110</v>
      </c>
      <c r="C19" s="113" t="s">
        <v>111</v>
      </c>
      <c r="D19" s="7"/>
      <c r="E19" s="7"/>
      <c r="F19" s="7">
        <f t="shared" si="1"/>
        <v>0</v>
      </c>
      <c r="G19" s="7"/>
      <c r="H19" s="7"/>
      <c r="I19" s="19"/>
      <c r="V19" s="3"/>
      <c r="W19" s="3"/>
    </row>
    <row r="20" spans="1:23" ht="15.75" customHeight="1" x14ac:dyDescent="0.3">
      <c r="A20" s="114">
        <v>5</v>
      </c>
      <c r="B20" s="113" t="s">
        <v>326</v>
      </c>
      <c r="C20" s="113" t="s">
        <v>317</v>
      </c>
      <c r="D20" s="7"/>
      <c r="E20" s="7"/>
      <c r="F20" s="7">
        <f t="shared" si="1"/>
        <v>0</v>
      </c>
      <c r="G20" s="7"/>
      <c r="H20" s="7"/>
      <c r="I20" s="19"/>
    </row>
    <row r="21" spans="1:23" ht="15.75" customHeight="1" x14ac:dyDescent="0.3">
      <c r="A21" s="114">
        <v>6</v>
      </c>
      <c r="B21" s="113" t="s">
        <v>218</v>
      </c>
      <c r="C21" s="113" t="s">
        <v>206</v>
      </c>
      <c r="D21" s="7"/>
      <c r="E21" s="7"/>
      <c r="F21" s="7">
        <f t="shared" si="1"/>
        <v>0</v>
      </c>
      <c r="G21" s="7"/>
      <c r="H21" s="7"/>
      <c r="I21" s="19"/>
    </row>
    <row r="22" spans="1:23" ht="15.75" customHeight="1" x14ac:dyDescent="0.3">
      <c r="A22" s="114">
        <v>7</v>
      </c>
      <c r="B22" s="113" t="s">
        <v>165</v>
      </c>
      <c r="C22" s="113" t="s">
        <v>107</v>
      </c>
      <c r="D22" s="7"/>
      <c r="E22" s="7"/>
      <c r="F22" s="7">
        <f t="shared" si="1"/>
        <v>0</v>
      </c>
      <c r="G22" s="7"/>
      <c r="H22" s="7"/>
      <c r="I22" s="19"/>
      <c r="V22" s="3"/>
      <c r="W22" s="3"/>
    </row>
    <row r="23" spans="1:23" ht="15.75" customHeight="1" x14ac:dyDescent="0.3">
      <c r="A23" s="116">
        <v>8</v>
      </c>
      <c r="B23" s="117" t="s">
        <v>186</v>
      </c>
      <c r="C23" s="117" t="s">
        <v>107</v>
      </c>
      <c r="D23" s="21"/>
      <c r="E23" s="21"/>
      <c r="F23" s="21">
        <f t="shared" si="1"/>
        <v>0</v>
      </c>
      <c r="G23" s="21"/>
      <c r="H23" s="21"/>
      <c r="I23" s="22"/>
    </row>
    <row r="24" spans="1:23" ht="15.75" customHeight="1" x14ac:dyDescent="0.3"/>
    <row r="25" spans="1:23" ht="15.75" customHeight="1" x14ac:dyDescent="0.3">
      <c r="A25" s="1"/>
      <c r="B25" s="2" t="s">
        <v>92</v>
      </c>
      <c r="C25" s="111" t="s">
        <v>441</v>
      </c>
      <c r="D25" s="111"/>
      <c r="E25" s="111"/>
      <c r="F25" s="2"/>
      <c r="G25" s="2"/>
      <c r="H25" s="2"/>
      <c r="I25" s="2"/>
    </row>
    <row r="26" spans="1:23" ht="15.75" customHeight="1" x14ac:dyDescent="0.3">
      <c r="A26" s="120">
        <v>2</v>
      </c>
      <c r="B26" s="121" t="s">
        <v>1</v>
      </c>
      <c r="C26" s="146" t="s">
        <v>2</v>
      </c>
      <c r="D26" s="12"/>
      <c r="E26" s="48"/>
      <c r="F26" s="49" t="s">
        <v>3</v>
      </c>
      <c r="G26" s="49" t="s">
        <v>4</v>
      </c>
      <c r="H26" s="49" t="s">
        <v>5</v>
      </c>
      <c r="I26" s="50" t="s">
        <v>6</v>
      </c>
    </row>
    <row r="27" spans="1:23" ht="15.75" customHeight="1" x14ac:dyDescent="0.3">
      <c r="A27" s="118">
        <v>1</v>
      </c>
      <c r="B27" s="119" t="s">
        <v>438</v>
      </c>
      <c r="C27" s="119" t="s">
        <v>178</v>
      </c>
      <c r="D27" s="16"/>
      <c r="E27" s="16"/>
      <c r="F27" s="16">
        <f>SUM(D27:E27)</f>
        <v>0</v>
      </c>
      <c r="G27" s="16"/>
      <c r="H27" s="47"/>
      <c r="I27" s="55"/>
    </row>
    <row r="28" spans="1:23" ht="15.75" customHeight="1" x14ac:dyDescent="0.3">
      <c r="A28" s="114">
        <v>2</v>
      </c>
      <c r="B28" s="113" t="s">
        <v>338</v>
      </c>
      <c r="C28" s="113" t="s">
        <v>317</v>
      </c>
      <c r="D28" s="7"/>
      <c r="E28" s="7"/>
      <c r="F28" s="7">
        <f t="shared" ref="F28:F34" si="2">SUM(D28:E28)</f>
        <v>0</v>
      </c>
      <c r="G28" s="7"/>
      <c r="H28" s="7"/>
      <c r="I28" s="19"/>
    </row>
    <row r="29" spans="1:23" ht="15.75" customHeight="1" x14ac:dyDescent="0.3">
      <c r="A29" s="114">
        <v>3</v>
      </c>
      <c r="B29" s="113" t="s">
        <v>440</v>
      </c>
      <c r="C29" s="113" t="s">
        <v>317</v>
      </c>
      <c r="D29" s="7"/>
      <c r="E29" s="7"/>
      <c r="F29" s="7">
        <f t="shared" si="2"/>
        <v>0</v>
      </c>
      <c r="G29" s="7"/>
      <c r="H29" s="7"/>
      <c r="I29" s="19"/>
    </row>
    <row r="30" spans="1:23" ht="15.75" customHeight="1" x14ac:dyDescent="0.3">
      <c r="A30" s="114">
        <v>4</v>
      </c>
      <c r="B30" s="113" t="s">
        <v>330</v>
      </c>
      <c r="C30" s="113" t="s">
        <v>317</v>
      </c>
      <c r="D30" s="7"/>
      <c r="E30" s="7"/>
      <c r="F30" s="7">
        <f t="shared" si="2"/>
        <v>0</v>
      </c>
      <c r="G30" s="7"/>
      <c r="H30" s="7"/>
      <c r="I30" s="19"/>
    </row>
    <row r="31" spans="1:23" ht="15.75" customHeight="1" x14ac:dyDescent="0.3">
      <c r="A31" s="114">
        <v>5</v>
      </c>
      <c r="B31" s="113" t="s">
        <v>318</v>
      </c>
      <c r="C31" s="113" t="s">
        <v>317</v>
      </c>
      <c r="D31" s="7"/>
      <c r="E31" s="7"/>
      <c r="F31" s="7">
        <f t="shared" si="2"/>
        <v>0</v>
      </c>
      <c r="G31" s="7"/>
      <c r="H31" s="7"/>
      <c r="I31" s="19"/>
    </row>
    <row r="32" spans="1:23" ht="15.75" customHeight="1" x14ac:dyDescent="0.3">
      <c r="A32" s="114">
        <v>6</v>
      </c>
      <c r="B32" s="113" t="s">
        <v>437</v>
      </c>
      <c r="C32" s="113" t="s">
        <v>317</v>
      </c>
      <c r="D32" s="7"/>
      <c r="E32" s="7"/>
      <c r="F32" s="7">
        <f t="shared" si="2"/>
        <v>0</v>
      </c>
      <c r="G32" s="7"/>
      <c r="H32" s="7"/>
      <c r="I32" s="19"/>
    </row>
    <row r="33" spans="1:9" ht="15.75" customHeight="1" x14ac:dyDescent="0.3">
      <c r="A33" s="114">
        <v>7</v>
      </c>
      <c r="B33" s="113" t="s">
        <v>439</v>
      </c>
      <c r="C33" s="113" t="s">
        <v>178</v>
      </c>
      <c r="D33" s="7"/>
      <c r="E33" s="7"/>
      <c r="F33" s="7">
        <f t="shared" si="2"/>
        <v>0</v>
      </c>
      <c r="G33" s="7"/>
      <c r="H33" s="7"/>
      <c r="I33" s="19"/>
    </row>
    <row r="34" spans="1:9" ht="15.75" customHeight="1" x14ac:dyDescent="0.3">
      <c r="A34" s="116">
        <v>8</v>
      </c>
      <c r="B34" s="117" t="s">
        <v>329</v>
      </c>
      <c r="C34" s="117" t="s">
        <v>317</v>
      </c>
      <c r="D34" s="21"/>
      <c r="E34" s="21"/>
      <c r="F34" s="21">
        <f t="shared" si="2"/>
        <v>0</v>
      </c>
      <c r="G34" s="21"/>
      <c r="H34" s="21"/>
      <c r="I34" s="22"/>
    </row>
    <row r="35" spans="1:9" ht="15.75" customHeight="1" x14ac:dyDescent="0.3"/>
    <row r="36" spans="1:9" ht="15.75" customHeight="1" x14ac:dyDescent="0.3">
      <c r="A36" s="1"/>
      <c r="B36" s="2" t="s">
        <v>109</v>
      </c>
      <c r="C36" s="111" t="s">
        <v>446</v>
      </c>
      <c r="D36" s="111"/>
      <c r="E36" s="111"/>
      <c r="F36" s="2"/>
      <c r="G36" s="2"/>
      <c r="H36" s="2"/>
      <c r="I36" s="2"/>
    </row>
    <row r="37" spans="1:9" ht="15.75" customHeight="1" x14ac:dyDescent="0.3">
      <c r="A37" s="120">
        <v>2</v>
      </c>
      <c r="B37" s="121" t="s">
        <v>1</v>
      </c>
      <c r="C37" s="146" t="s">
        <v>2</v>
      </c>
      <c r="D37" s="12"/>
      <c r="E37" s="48"/>
      <c r="F37" s="49" t="s">
        <v>3</v>
      </c>
      <c r="G37" s="49" t="s">
        <v>4</v>
      </c>
      <c r="H37" s="49" t="s">
        <v>5</v>
      </c>
      <c r="I37" s="50" t="s">
        <v>6</v>
      </c>
    </row>
    <row r="38" spans="1:9" ht="15.75" customHeight="1" x14ac:dyDescent="0.3">
      <c r="A38" s="118">
        <v>1</v>
      </c>
      <c r="B38" s="119" t="s">
        <v>443</v>
      </c>
      <c r="C38" s="119" t="s">
        <v>79</v>
      </c>
      <c r="D38" s="16"/>
      <c r="E38" s="16"/>
      <c r="F38" s="16">
        <f>SUM(D38:E38)</f>
        <v>0</v>
      </c>
      <c r="G38" s="16"/>
      <c r="H38" s="47"/>
      <c r="I38" s="55"/>
    </row>
    <row r="39" spans="1:9" ht="15.75" customHeight="1" x14ac:dyDescent="0.3">
      <c r="A39" s="114">
        <v>2</v>
      </c>
      <c r="B39" s="113" t="s">
        <v>444</v>
      </c>
      <c r="C39" s="113" t="s">
        <v>317</v>
      </c>
      <c r="D39" s="7"/>
      <c r="E39" s="7"/>
      <c r="F39" s="7">
        <f t="shared" ref="F39:F45" si="3">SUM(D39:E39)</f>
        <v>0</v>
      </c>
      <c r="G39" s="7"/>
      <c r="H39" s="7"/>
      <c r="I39" s="19"/>
    </row>
    <row r="40" spans="1:9" ht="15.75" customHeight="1" x14ac:dyDescent="0.3">
      <c r="A40" s="114">
        <v>3</v>
      </c>
      <c r="B40" s="113" t="s">
        <v>341</v>
      </c>
      <c r="C40" s="113" t="s">
        <v>317</v>
      </c>
      <c r="D40" s="7"/>
      <c r="E40" s="7"/>
      <c r="F40" s="7">
        <f t="shared" si="3"/>
        <v>0</v>
      </c>
      <c r="G40" s="7"/>
      <c r="H40" s="7"/>
      <c r="I40" s="19"/>
    </row>
    <row r="41" spans="1:9" ht="15.75" customHeight="1" x14ac:dyDescent="0.3">
      <c r="A41" s="114">
        <v>4</v>
      </c>
      <c r="B41" s="113" t="s">
        <v>347</v>
      </c>
      <c r="C41" s="113" t="s">
        <v>317</v>
      </c>
      <c r="D41" s="7"/>
      <c r="E41" s="7"/>
      <c r="F41" s="7">
        <f t="shared" si="3"/>
        <v>0</v>
      </c>
      <c r="G41" s="7"/>
      <c r="H41" s="7"/>
      <c r="I41" s="19"/>
    </row>
    <row r="42" spans="1:9" ht="15.75" customHeight="1" x14ac:dyDescent="0.3">
      <c r="A42" s="114">
        <v>5</v>
      </c>
      <c r="B42" s="113" t="s">
        <v>445</v>
      </c>
      <c r="C42" s="113" t="s">
        <v>317</v>
      </c>
      <c r="D42" s="7"/>
      <c r="E42" s="7"/>
      <c r="F42" s="7">
        <f t="shared" si="3"/>
        <v>0</v>
      </c>
      <c r="G42" s="7"/>
      <c r="H42" s="7"/>
      <c r="I42" s="19"/>
    </row>
    <row r="43" spans="1:9" ht="15.75" customHeight="1" x14ac:dyDescent="0.3">
      <c r="A43" s="114">
        <v>6</v>
      </c>
      <c r="B43" s="113" t="s">
        <v>342</v>
      </c>
      <c r="C43" s="113" t="s">
        <v>317</v>
      </c>
      <c r="D43" s="7"/>
      <c r="E43" s="7"/>
      <c r="F43" s="7">
        <f t="shared" si="3"/>
        <v>0</v>
      </c>
      <c r="G43" s="7"/>
      <c r="H43" s="7"/>
      <c r="I43" s="19"/>
    </row>
    <row r="44" spans="1:9" ht="15.75" customHeight="1" x14ac:dyDescent="0.3">
      <c r="A44" s="114">
        <v>7</v>
      </c>
      <c r="B44" s="113" t="s">
        <v>442</v>
      </c>
      <c r="C44" s="113" t="s">
        <v>317</v>
      </c>
      <c r="D44" s="7"/>
      <c r="E44" s="7"/>
      <c r="F44" s="7">
        <f t="shared" si="3"/>
        <v>0</v>
      </c>
      <c r="G44" s="7"/>
      <c r="H44" s="7"/>
      <c r="I44" s="19"/>
    </row>
    <row r="45" spans="1:9" ht="15.75" customHeight="1" x14ac:dyDescent="0.3">
      <c r="A45" s="116">
        <v>8</v>
      </c>
      <c r="B45" s="117" t="s">
        <v>344</v>
      </c>
      <c r="C45" s="117" t="s">
        <v>317</v>
      </c>
      <c r="D45" s="21"/>
      <c r="E45" s="21"/>
      <c r="F45" s="21">
        <f t="shared" si="3"/>
        <v>0</v>
      </c>
      <c r="G45" s="21"/>
      <c r="H45" s="21"/>
      <c r="I45" s="22"/>
    </row>
    <row r="46" spans="1:9" ht="15.75" customHeight="1" x14ac:dyDescent="0.3"/>
    <row r="47" spans="1:9" ht="15.75" customHeight="1" x14ac:dyDescent="0.3">
      <c r="B47" s="4" t="s">
        <v>37</v>
      </c>
      <c r="F47" s="97" t="s">
        <v>25</v>
      </c>
    </row>
    <row r="48" spans="1:9" ht="15.75" customHeight="1" x14ac:dyDescent="0.3">
      <c r="B48" s="4" t="s">
        <v>38</v>
      </c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</sheetData>
  <sortState xmlns:xlrd2="http://schemas.microsoft.com/office/spreadsheetml/2017/richdata2" ref="V38:W45">
    <sortCondition ref="V38"/>
  </sortState>
  <mergeCells count="1">
    <mergeCell ref="D2:I2"/>
  </mergeCells>
  <hyperlinks>
    <hyperlink ref="B2" location="'Index'!A3" tooltip="Go to the Index sheet" display="á" xr:uid="{3DE38AB2-30D6-45F5-84F5-467FE1C0784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1938-5D46-4DFD-A722-3A1602CBD1D5}">
  <sheetPr>
    <tabColor rgb="FFFFFF00"/>
    <pageSetUpPr fitToPage="1"/>
  </sheetPr>
  <dimension ref="A1:AH63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570312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18.7109375" style="4" customWidth="1"/>
    <col min="14" max="19" width="5" style="4" customWidth="1"/>
    <col min="20" max="27" width="4.140625" style="4" customWidth="1"/>
    <col min="28" max="16384" width="10.28515625" style="4"/>
  </cols>
  <sheetData>
    <row r="1" spans="1:34" s="89" customFormat="1" ht="18" x14ac:dyDescent="0.35">
      <c r="A1" s="94"/>
      <c r="B1" s="89" t="s">
        <v>29</v>
      </c>
      <c r="D1" s="86"/>
      <c r="E1" s="86"/>
      <c r="F1" s="86" t="s">
        <v>282</v>
      </c>
      <c r="G1" s="86"/>
      <c r="H1" s="86"/>
      <c r="I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0</v>
      </c>
      <c r="C3" s="111" t="s">
        <v>447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"!$B$17")&lt;&gt;"",INDIRECT("'"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"!$B$17"),"")</f>
        <v>J. Brown</v>
      </c>
      <c r="C5" s="119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"!$C$17")&lt;&gt;"",INDIRECT("'"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"!$C$17"),"")</f>
        <v>Preston Grasshoppers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"!$D$17")&lt;&gt;"",INDIRECT("'"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"!$D$17"),"")</f>
        <v/>
      </c>
      <c r="E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"!$E$17")&lt;&gt;"",INDIRECT("'"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"!$E$17"),"")</f>
        <v/>
      </c>
      <c r="F5" s="16">
        <f ca="1">SUM(D5:E5)</f>
        <v>0</v>
      </c>
      <c r="G5" s="16"/>
      <c r="H5" s="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"!$B$5")&lt;&gt;"",INDIRECT("'"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"!$B$5"),"")</f>
        <v>D. Hall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"!$C$5")&lt;&gt;"",INDIRECT("'"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"!$C$5"),"")</f>
        <v>Crewe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"!$D$5")&lt;&gt;"",INDIRECT("'"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"!$D$5"),"")</f>
        <v/>
      </c>
      <c r="E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"!$E$5")&lt;&gt;"",INDIRECT("'"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"!$E$5"),"")</f>
        <v/>
      </c>
      <c r="F6" s="7">
        <f t="shared" ref="F6:F10" ca="1" si="0">SUM(D6:E6)</f>
        <v>0</v>
      </c>
      <c r="G6" s="126"/>
      <c r="H6" s="126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"!$B$6")&lt;&gt;"",INDIRECT("'"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"!$B$6"),"")</f>
        <v>J. Hough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"!$C$6")&lt;&gt;"",INDIRECT("'"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"!$C$6"),"")</f>
        <v>Sutton Coldfield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"!$D$6")&lt;&gt;"",INDIRECT("'"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"!$D$6"),"")</f>
        <v/>
      </c>
      <c r="E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"!$E$6")&lt;&gt;"",INDIRECT("'"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"!$E$6"),"")</f>
        <v/>
      </c>
      <c r="F7" s="7">
        <f t="shared" ca="1" si="0"/>
        <v>0</v>
      </c>
      <c r="G7" s="126"/>
      <c r="H7" s="126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"!$B$7"),"")</f>
        <v>A. Kirkham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"!$C$7"),"")</f>
        <v>Preston Grasshoppers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"!$D$7"),"")</f>
        <v/>
      </c>
      <c r="E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"!$E$7")&lt;&gt;"",INDIRECT("'"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"!$E$7"),"")</f>
        <v/>
      </c>
      <c r="F8" s="7">
        <f t="shared" ca="1" si="0"/>
        <v>0</v>
      </c>
      <c r="G8" s="126"/>
      <c r="H8" s="126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s="3" customFormat="1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"!$B$8")&lt;&gt;"",INDIRECT("'"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"!$B$8"),"")</f>
        <v>R. A. Shaw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"!$C$8")&lt;&gt;"",INDIRECT("'"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"!$C$8"),"")</f>
        <v>Vickers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"!$D$8")&lt;&gt;"",INDIRECT("'"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"!$D$8"),"")</f>
        <v/>
      </c>
      <c r="E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"!$E$8")&lt;&gt;"",INDIRECT("'"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"!$E$8"),"")</f>
        <v/>
      </c>
      <c r="F9" s="7">
        <f t="shared" ca="1" si="0"/>
        <v>0</v>
      </c>
      <c r="G9" s="126"/>
      <c r="H9" s="126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s="3" customFormat="1" ht="15.75" customHeight="1" x14ac:dyDescent="0.3">
      <c r="A10" s="129">
        <v>6</v>
      </c>
      <c r="B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"!$B$10"),"")</f>
        <v>P. Stokes</v>
      </c>
      <c r="C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"!$C$10"),"")</f>
        <v>Sutton Coldfield</v>
      </c>
      <c r="D10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"!$D$10"),"")</f>
        <v/>
      </c>
      <c r="E10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"20Yd Pistol"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"20Yd Pistol" &amp; "'" &amp; "!$E$10"),"")</f>
        <v/>
      </c>
      <c r="F10" s="21">
        <f t="shared" ca="1" si="0"/>
        <v>0</v>
      </c>
      <c r="G10" s="131"/>
      <c r="H10" s="131"/>
      <c r="I10" s="132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s="3" customFormat="1" ht="15.75" customHeight="1" x14ac:dyDescent="0.3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s="3" customFormat="1" ht="15.75" customHeight="1" x14ac:dyDescent="0.3">
      <c r="A12" s="124"/>
      <c r="B12" s="4" t="s">
        <v>37</v>
      </c>
      <c r="C12" s="4"/>
      <c r="D12" s="4"/>
      <c r="E12" s="4"/>
      <c r="F12" s="97" t="s">
        <v>25</v>
      </c>
      <c r="G12" s="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s="3" customFormat="1" ht="15.75" customHeight="1" x14ac:dyDescent="0.3">
      <c r="A13" s="124"/>
      <c r="B13" s="4" t="s">
        <v>38</v>
      </c>
      <c r="C13" s="4"/>
      <c r="D13" s="4"/>
      <c r="E13" s="4"/>
      <c r="F13" s="4"/>
      <c r="G13" s="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s="3" customFormat="1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s="3" customFormat="1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s="3" customFormat="1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s="3" customFormat="1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/>
    <row r="57" spans="1:26" ht="15.75" customHeight="1" x14ac:dyDescent="0.3"/>
    <row r="58" spans="1:26" ht="15.75" customHeight="1" x14ac:dyDescent="0.3"/>
    <row r="59" spans="1:26" ht="15.75" customHeight="1" x14ac:dyDescent="0.3"/>
    <row r="60" spans="1:26" ht="15.75" customHeight="1" x14ac:dyDescent="0.3"/>
    <row r="61" spans="1:26" ht="15.75" customHeight="1" x14ac:dyDescent="0.3"/>
    <row r="62" spans="1:26" ht="15.75" customHeight="1" x14ac:dyDescent="0.3"/>
    <row r="63" spans="1:26" ht="15.75" customHeight="1" x14ac:dyDescent="0.3"/>
  </sheetData>
  <sheetProtection sheet="1" objects="1" scenarios="1" selectLockedCells="1"/>
  <sortState xmlns:xlrd2="http://schemas.microsoft.com/office/spreadsheetml/2017/richdata2" ref="V5:W10">
    <sortCondition ref="V5"/>
  </sortState>
  <mergeCells count="1">
    <mergeCell ref="D2:I2"/>
  </mergeCells>
  <hyperlinks>
    <hyperlink ref="B2" location="'Index'!A3" tooltip="Go to the Index sheet" display="á" xr:uid="{87FACB67-D896-4AB7-9862-8BB6B6AB937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00"/>
    <pageSetUpPr fitToPage="1"/>
  </sheetPr>
  <dimension ref="A1:W227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23" s="89" customFormat="1" ht="18" x14ac:dyDescent="0.35">
      <c r="A1" s="89" t="s">
        <v>23</v>
      </c>
      <c r="D1" s="86"/>
      <c r="E1" s="86"/>
      <c r="F1" s="86"/>
      <c r="G1" s="86"/>
      <c r="H1" s="86"/>
      <c r="I1" s="86"/>
      <c r="J1" s="100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0.100000000000001" customHeight="1" x14ac:dyDescent="0.3">
      <c r="A2" s="105"/>
      <c r="C2" s="104"/>
    </row>
    <row r="3" spans="1:23" s="2" customFormat="1" ht="15.75" customHeight="1" x14ac:dyDescent="0.3">
      <c r="A3" s="2" t="s">
        <v>0</v>
      </c>
      <c r="G3" s="4"/>
      <c r="H3" s="4"/>
      <c r="I3" s="4"/>
      <c r="J3" s="4"/>
      <c r="K3" s="4"/>
      <c r="L3" s="4"/>
      <c r="M3" s="4"/>
    </row>
    <row r="4" spans="1:23" ht="15.75" customHeight="1" x14ac:dyDescent="0.3">
      <c r="A4" s="11"/>
      <c r="B4" s="12"/>
      <c r="C4" s="13"/>
      <c r="D4" s="12"/>
      <c r="E4" s="67" t="s">
        <v>6</v>
      </c>
      <c r="F4" s="14">
        <f>SUM(F5:F7)</f>
        <v>0</v>
      </c>
      <c r="G4" s="4"/>
    </row>
    <row r="5" spans="1:23" ht="15.75" customHeight="1" x14ac:dyDescent="0.3">
      <c r="A5" s="63"/>
      <c r="B5" s="32"/>
      <c r="C5" s="33"/>
      <c r="D5" s="52"/>
      <c r="E5" s="52"/>
      <c r="F5" s="64">
        <f>SUM(D5:E5)</f>
        <v>0</v>
      </c>
      <c r="G5" s="4"/>
    </row>
    <row r="6" spans="1:23" ht="15.75" customHeight="1" x14ac:dyDescent="0.3">
      <c r="A6" s="65"/>
      <c r="B6" s="27"/>
      <c r="C6" s="5"/>
      <c r="D6" s="7"/>
      <c r="E6" s="7"/>
      <c r="F6" s="19">
        <f>SUM(D6:E6)</f>
        <v>0</v>
      </c>
      <c r="G6" s="4"/>
    </row>
    <row r="7" spans="1:23" ht="15.75" customHeight="1" x14ac:dyDescent="0.3">
      <c r="A7" s="66"/>
      <c r="B7" s="28"/>
      <c r="C7" s="29"/>
      <c r="D7" s="21"/>
      <c r="E7" s="21"/>
      <c r="F7" s="22">
        <f>SUM(D7:E7)</f>
        <v>0</v>
      </c>
      <c r="G7" s="4"/>
    </row>
    <row r="8" spans="1:23" ht="15.75" customHeight="1" x14ac:dyDescent="0.3">
      <c r="G8" s="4"/>
      <c r="N8" s="23"/>
    </row>
    <row r="9" spans="1:23" ht="15.75" customHeight="1" x14ac:dyDescent="0.3">
      <c r="G9" s="4"/>
    </row>
    <row r="10" spans="1:23" ht="15.75" customHeight="1" x14ac:dyDescent="0.3">
      <c r="G10" s="4"/>
    </row>
    <row r="11" spans="1:23" ht="15.75" customHeight="1" x14ac:dyDescent="0.3">
      <c r="G11" s="4"/>
    </row>
    <row r="12" spans="1:23" ht="15.75" customHeight="1" x14ac:dyDescent="0.3">
      <c r="G12" s="4"/>
    </row>
    <row r="13" spans="1:23" ht="15.75" customHeight="1" x14ac:dyDescent="0.3">
      <c r="G13" s="4"/>
    </row>
    <row r="14" spans="1:23" ht="15.75" customHeight="1" x14ac:dyDescent="0.3">
      <c r="G14" s="4"/>
    </row>
    <row r="15" spans="1:23" ht="15.75" customHeight="1" x14ac:dyDescent="0.3"/>
    <row r="16" spans="1:23" ht="15.75" customHeight="1" x14ac:dyDescent="0.3"/>
    <row r="17" spans="1:16" ht="15.75" customHeight="1" x14ac:dyDescent="0.3"/>
    <row r="18" spans="1:16" ht="15.75" customHeight="1" x14ac:dyDescent="0.3"/>
    <row r="19" spans="1:16" ht="15.75" customHeight="1" x14ac:dyDescent="0.3">
      <c r="H19" s="7" t="s">
        <v>0</v>
      </c>
      <c r="I19" s="6" t="s">
        <v>7</v>
      </c>
      <c r="J19" s="6" t="s">
        <v>8</v>
      </c>
      <c r="K19" s="6" t="s">
        <v>9</v>
      </c>
      <c r="L19" s="6" t="s">
        <v>10</v>
      </c>
      <c r="M19" s="6" t="s">
        <v>5</v>
      </c>
      <c r="N19" s="6" t="s">
        <v>11</v>
      </c>
    </row>
    <row r="20" spans="1:16" ht="15.75" customHeight="1" x14ac:dyDescent="0.3">
      <c r="H20" s="24"/>
      <c r="I20" s="8"/>
      <c r="J20" s="8"/>
      <c r="K20" s="8"/>
      <c r="L20" s="8"/>
      <c r="M20" s="8"/>
      <c r="N20" s="8"/>
    </row>
    <row r="21" spans="1:16" ht="15.75" customHeight="1" x14ac:dyDescent="0.3">
      <c r="G21" s="4"/>
    </row>
    <row r="22" spans="1:16" ht="15.75" customHeight="1" x14ac:dyDescent="0.3">
      <c r="G22" s="4"/>
    </row>
    <row r="23" spans="1:16" ht="15.75" customHeight="1" x14ac:dyDescent="0.3">
      <c r="G23" s="4"/>
    </row>
    <row r="24" spans="1:16" ht="15.75" customHeight="1" x14ac:dyDescent="0.3"/>
    <row r="25" spans="1:16" ht="15.75" customHeight="1" x14ac:dyDescent="0.3">
      <c r="G25" s="4"/>
    </row>
    <row r="26" spans="1:16" ht="15.75" customHeight="1" x14ac:dyDescent="0.3">
      <c r="H26" s="30"/>
      <c r="I26" s="9"/>
      <c r="J26" s="9"/>
      <c r="K26" s="9"/>
      <c r="L26" s="9"/>
      <c r="M26" s="9"/>
      <c r="N26" s="9"/>
    </row>
    <row r="27" spans="1:16" ht="15.75" customHeight="1" x14ac:dyDescent="0.3">
      <c r="A27" s="4" t="s">
        <v>39</v>
      </c>
      <c r="E27" s="3"/>
      <c r="G27" s="98" t="s">
        <v>25</v>
      </c>
      <c r="P27" s="9"/>
    </row>
    <row r="28" spans="1:16" ht="15.75" customHeight="1" x14ac:dyDescent="0.3">
      <c r="A28" s="4" t="s">
        <v>38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spans="7:7" ht="15.75" customHeight="1" x14ac:dyDescent="0.3">
      <c r="G33" s="4"/>
    </row>
    <row r="34" spans="7:7" ht="15.75" customHeight="1" x14ac:dyDescent="0.3">
      <c r="G34" s="4"/>
    </row>
    <row r="35" spans="7:7" ht="15.75" customHeight="1" x14ac:dyDescent="0.3">
      <c r="G35" s="4"/>
    </row>
    <row r="36" spans="7:7" ht="15.75" customHeight="1" x14ac:dyDescent="0.3">
      <c r="G36" s="4"/>
    </row>
    <row r="37" spans="7:7" ht="15.75" customHeight="1" x14ac:dyDescent="0.3"/>
    <row r="38" spans="7:7" ht="15.75" customHeight="1" x14ac:dyDescent="0.3"/>
    <row r="39" spans="7:7" ht="15.75" customHeight="1" x14ac:dyDescent="0.3"/>
    <row r="40" spans="7:7" ht="15.75" customHeight="1" x14ac:dyDescent="0.3"/>
    <row r="41" spans="7:7" ht="15.75" customHeight="1" x14ac:dyDescent="0.3"/>
    <row r="42" spans="7:7" ht="15.75" customHeight="1" x14ac:dyDescent="0.3"/>
    <row r="43" spans="7:7" ht="15.75" customHeight="1" x14ac:dyDescent="0.3"/>
    <row r="44" spans="7:7" ht="15.75" customHeight="1" x14ac:dyDescent="0.3"/>
    <row r="45" spans="7:7" ht="15.75" customHeight="1" x14ac:dyDescent="0.3"/>
    <row r="46" spans="7:7" ht="15.75" customHeight="1" x14ac:dyDescent="0.3"/>
    <row r="47" spans="7:7" ht="15.75" customHeight="1" x14ac:dyDescent="0.3"/>
    <row r="48" spans="7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scale="96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rgb="FFC00000"/>
    <pageSetUpPr fitToPage="1"/>
  </sheetPr>
  <dimension ref="A1:AH71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42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A2" s="4"/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</row>
    <row r="3" spans="1:34" s="2" customFormat="1" ht="15.75" customHeight="1" x14ac:dyDescent="0.3">
      <c r="A3" s="1"/>
      <c r="B3" s="2" t="s">
        <v>0</v>
      </c>
      <c r="C3" s="111" t="s">
        <v>459</v>
      </c>
      <c r="D3" s="111"/>
      <c r="E3" s="111"/>
      <c r="K3" s="4"/>
      <c r="L3" s="4"/>
      <c r="M3" s="4"/>
      <c r="N3" s="4"/>
      <c r="O3" s="4"/>
      <c r="P3" s="4"/>
      <c r="Q3" s="4"/>
      <c r="R3" s="4"/>
      <c r="S3" s="4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200</v>
      </c>
      <c r="C5" s="102" t="s">
        <v>178</v>
      </c>
      <c r="D5" s="147"/>
      <c r="E5" s="147"/>
      <c r="F5" s="147">
        <f>SUM(D5:E5)</f>
        <v>0</v>
      </c>
      <c r="G5" s="16"/>
      <c r="H5" s="147"/>
      <c r="I5" s="55"/>
      <c r="K5" s="4"/>
    </row>
    <row r="6" spans="1:34" ht="15.75" customHeight="1" x14ac:dyDescent="0.3">
      <c r="A6" s="114">
        <v>2</v>
      </c>
      <c r="B6" s="113" t="s">
        <v>448</v>
      </c>
      <c r="C6" s="113" t="s">
        <v>449</v>
      </c>
      <c r="D6" s="148"/>
      <c r="E6" s="148"/>
      <c r="F6" s="148">
        <f t="shared" ref="F6:F14" si="0">SUM(D6:E6)</f>
        <v>0</v>
      </c>
      <c r="G6" s="7"/>
      <c r="H6" s="149"/>
      <c r="I6" s="115"/>
      <c r="K6" s="4"/>
    </row>
    <row r="7" spans="1:34" ht="15.75" customHeight="1" x14ac:dyDescent="0.3">
      <c r="A7" s="114">
        <v>3</v>
      </c>
      <c r="B7" s="113" t="s">
        <v>101</v>
      </c>
      <c r="C7" s="113" t="s">
        <v>102</v>
      </c>
      <c r="D7" s="148"/>
      <c r="E7" s="148"/>
      <c r="F7" s="148">
        <f t="shared" si="0"/>
        <v>0</v>
      </c>
      <c r="G7" s="7"/>
      <c r="H7" s="148"/>
      <c r="I7" s="19"/>
      <c r="J7" s="10"/>
      <c r="K7" s="4"/>
    </row>
    <row r="8" spans="1:34" ht="15.75" customHeight="1" x14ac:dyDescent="0.3">
      <c r="A8" s="114">
        <v>4</v>
      </c>
      <c r="B8" s="113" t="s">
        <v>457</v>
      </c>
      <c r="C8" s="113" t="s">
        <v>456</v>
      </c>
      <c r="D8" s="148"/>
      <c r="E8" s="148"/>
      <c r="F8" s="148">
        <f t="shared" si="0"/>
        <v>0</v>
      </c>
      <c r="G8" s="7"/>
      <c r="H8" s="148"/>
      <c r="I8" s="19"/>
    </row>
    <row r="9" spans="1:34" ht="15.75" customHeight="1" x14ac:dyDescent="0.3">
      <c r="A9" s="114">
        <v>5</v>
      </c>
      <c r="B9" s="113" t="s">
        <v>452</v>
      </c>
      <c r="C9" s="113" t="s">
        <v>458</v>
      </c>
      <c r="D9" s="148"/>
      <c r="E9" s="148"/>
      <c r="F9" s="148">
        <f t="shared" si="0"/>
        <v>0</v>
      </c>
      <c r="G9" s="7"/>
      <c r="H9" s="148"/>
      <c r="I9" s="19"/>
    </row>
    <row r="10" spans="1:34" x14ac:dyDescent="0.3">
      <c r="A10" s="114">
        <v>6</v>
      </c>
      <c r="B10" s="113" t="s">
        <v>222</v>
      </c>
      <c r="C10" s="113" t="s">
        <v>223</v>
      </c>
      <c r="D10" s="148"/>
      <c r="E10" s="148"/>
      <c r="F10" s="148">
        <f t="shared" si="0"/>
        <v>0</v>
      </c>
      <c r="G10" s="7"/>
      <c r="H10" s="148"/>
      <c r="I10" s="19"/>
    </row>
    <row r="11" spans="1:34" x14ac:dyDescent="0.3">
      <c r="A11" s="114">
        <v>7</v>
      </c>
      <c r="B11" s="113" t="s">
        <v>455</v>
      </c>
      <c r="C11" s="113" t="s">
        <v>456</v>
      </c>
      <c r="D11" s="148"/>
      <c r="E11" s="148"/>
      <c r="F11" s="148">
        <f t="shared" si="0"/>
        <v>0</v>
      </c>
      <c r="G11" s="7"/>
      <c r="H11" s="148"/>
      <c r="I11" s="19"/>
    </row>
    <row r="12" spans="1:34" x14ac:dyDescent="0.3">
      <c r="A12" s="114">
        <v>8</v>
      </c>
      <c r="B12" s="113" t="s">
        <v>453</v>
      </c>
      <c r="C12" s="113" t="s">
        <v>458</v>
      </c>
      <c r="D12" s="148"/>
      <c r="E12" s="148"/>
      <c r="F12" s="148">
        <f t="shared" si="0"/>
        <v>0</v>
      </c>
      <c r="G12" s="7"/>
      <c r="H12" s="148"/>
      <c r="I12" s="19"/>
    </row>
    <row r="13" spans="1:34" x14ac:dyDescent="0.3">
      <c r="A13" s="114">
        <v>9</v>
      </c>
      <c r="B13" s="113" t="s">
        <v>450</v>
      </c>
      <c r="C13" s="113" t="s">
        <v>451</v>
      </c>
      <c r="D13" s="148"/>
      <c r="E13" s="148"/>
      <c r="F13" s="148">
        <f t="shared" si="0"/>
        <v>0</v>
      </c>
      <c r="G13" s="7"/>
      <c r="H13" s="148"/>
      <c r="I13" s="19"/>
    </row>
    <row r="14" spans="1:34" x14ac:dyDescent="0.3">
      <c r="A14" s="116">
        <v>10</v>
      </c>
      <c r="B14" s="117" t="s">
        <v>454</v>
      </c>
      <c r="C14" s="117" t="s">
        <v>458</v>
      </c>
      <c r="D14" s="150"/>
      <c r="E14" s="150"/>
      <c r="F14" s="150">
        <f t="shared" si="0"/>
        <v>0</v>
      </c>
      <c r="G14" s="21"/>
      <c r="H14" s="150"/>
      <c r="I14" s="22"/>
    </row>
    <row r="16" spans="1:34" x14ac:dyDescent="0.3">
      <c r="A16" s="1"/>
      <c r="B16" s="2" t="s">
        <v>74</v>
      </c>
      <c r="C16" s="111" t="s">
        <v>472</v>
      </c>
      <c r="D16" s="111"/>
      <c r="E16" s="111"/>
      <c r="F16" s="2"/>
      <c r="G16" s="2"/>
      <c r="H16" s="2"/>
      <c r="I16" s="2"/>
    </row>
    <row r="17" spans="1:9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</row>
    <row r="18" spans="1:9" x14ac:dyDescent="0.3">
      <c r="A18" s="118">
        <v>1</v>
      </c>
      <c r="B18" s="102" t="s">
        <v>464</v>
      </c>
      <c r="C18" s="102" t="s">
        <v>458</v>
      </c>
      <c r="D18" s="147"/>
      <c r="E18" s="147"/>
      <c r="F18" s="147">
        <f>SUM(D18:E18)</f>
        <v>0</v>
      </c>
      <c r="G18" s="16"/>
      <c r="H18" s="147"/>
      <c r="I18" s="55"/>
    </row>
    <row r="19" spans="1:9" x14ac:dyDescent="0.3">
      <c r="A19" s="114">
        <v>2</v>
      </c>
      <c r="B19" s="113" t="s">
        <v>470</v>
      </c>
      <c r="C19" s="113" t="s">
        <v>178</v>
      </c>
      <c r="D19" s="148"/>
      <c r="E19" s="148"/>
      <c r="F19" s="148">
        <f t="shared" ref="F19:F27" si="1">SUM(D19:E19)</f>
        <v>0</v>
      </c>
      <c r="G19" s="7"/>
      <c r="H19" s="148"/>
      <c r="I19" s="19"/>
    </row>
    <row r="20" spans="1:9" x14ac:dyDescent="0.3">
      <c r="A20" s="114">
        <v>3</v>
      </c>
      <c r="B20" s="113" t="s">
        <v>467</v>
      </c>
      <c r="C20" s="113" t="s">
        <v>468</v>
      </c>
      <c r="D20" s="148"/>
      <c r="E20" s="148"/>
      <c r="F20" s="148">
        <f t="shared" si="1"/>
        <v>0</v>
      </c>
      <c r="G20" s="7"/>
      <c r="H20" s="148"/>
      <c r="I20" s="19"/>
    </row>
    <row r="21" spans="1:9" x14ac:dyDescent="0.3">
      <c r="A21" s="114">
        <v>4</v>
      </c>
      <c r="B21" s="113" t="s">
        <v>462</v>
      </c>
      <c r="C21" s="113" t="s">
        <v>449</v>
      </c>
      <c r="D21" s="148"/>
      <c r="E21" s="148"/>
      <c r="F21" s="148">
        <f t="shared" si="1"/>
        <v>0</v>
      </c>
      <c r="G21" s="7"/>
      <c r="H21" s="148"/>
      <c r="I21" s="19"/>
    </row>
    <row r="22" spans="1:9" x14ac:dyDescent="0.3">
      <c r="A22" s="114">
        <v>5</v>
      </c>
      <c r="B22" s="113" t="s">
        <v>471</v>
      </c>
      <c r="C22" s="113" t="s">
        <v>178</v>
      </c>
      <c r="D22" s="148"/>
      <c r="E22" s="148"/>
      <c r="F22" s="148">
        <f t="shared" si="1"/>
        <v>0</v>
      </c>
      <c r="G22" s="7"/>
      <c r="H22" s="148"/>
      <c r="I22" s="19"/>
    </row>
    <row r="23" spans="1:9" x14ac:dyDescent="0.3">
      <c r="A23" s="114">
        <v>6</v>
      </c>
      <c r="B23" s="113" t="s">
        <v>469</v>
      </c>
      <c r="C23" s="113" t="s">
        <v>274</v>
      </c>
      <c r="D23" s="148"/>
      <c r="E23" s="148"/>
      <c r="F23" s="148">
        <f t="shared" si="1"/>
        <v>0</v>
      </c>
      <c r="G23" s="7"/>
      <c r="H23" s="148"/>
      <c r="I23" s="19"/>
    </row>
    <row r="24" spans="1:9" x14ac:dyDescent="0.3">
      <c r="A24" s="114">
        <v>7</v>
      </c>
      <c r="B24" s="113" t="s">
        <v>460</v>
      </c>
      <c r="C24" s="113" t="s">
        <v>100</v>
      </c>
      <c r="D24" s="148"/>
      <c r="E24" s="148"/>
      <c r="F24" s="148">
        <f t="shared" si="1"/>
        <v>0</v>
      </c>
      <c r="G24" s="7"/>
      <c r="H24" s="148"/>
      <c r="I24" s="19"/>
    </row>
    <row r="25" spans="1:9" x14ac:dyDescent="0.3">
      <c r="A25" s="114">
        <v>8</v>
      </c>
      <c r="B25" s="113" t="s">
        <v>463</v>
      </c>
      <c r="C25" s="113" t="s">
        <v>274</v>
      </c>
      <c r="D25" s="148"/>
      <c r="E25" s="148"/>
      <c r="F25" s="148">
        <f t="shared" si="1"/>
        <v>0</v>
      </c>
      <c r="G25" s="7"/>
      <c r="H25" s="148"/>
      <c r="I25" s="19"/>
    </row>
    <row r="26" spans="1:9" x14ac:dyDescent="0.3">
      <c r="A26" s="114">
        <v>9</v>
      </c>
      <c r="B26" s="113" t="s">
        <v>461</v>
      </c>
      <c r="C26" s="113" t="s">
        <v>102</v>
      </c>
      <c r="D26" s="148"/>
      <c r="E26" s="148"/>
      <c r="F26" s="148">
        <f t="shared" si="1"/>
        <v>0</v>
      </c>
      <c r="G26" s="7"/>
      <c r="H26" s="148"/>
      <c r="I26" s="19"/>
    </row>
    <row r="27" spans="1:9" x14ac:dyDescent="0.3">
      <c r="A27" s="116">
        <v>10</v>
      </c>
      <c r="B27" s="117" t="s">
        <v>465</v>
      </c>
      <c r="C27" s="117" t="s">
        <v>466</v>
      </c>
      <c r="D27" s="150"/>
      <c r="E27" s="150"/>
      <c r="F27" s="150">
        <f t="shared" si="1"/>
        <v>0</v>
      </c>
      <c r="G27" s="21"/>
      <c r="H27" s="150"/>
      <c r="I27" s="22"/>
    </row>
    <row r="29" spans="1:9" x14ac:dyDescent="0.3">
      <c r="A29" s="1"/>
      <c r="B29" s="2" t="s">
        <v>92</v>
      </c>
      <c r="C29" s="111" t="s">
        <v>483</v>
      </c>
      <c r="D29" s="111"/>
      <c r="E29" s="111"/>
      <c r="F29" s="2"/>
      <c r="G29" s="2"/>
      <c r="H29" s="2"/>
      <c r="I29" s="2"/>
    </row>
    <row r="30" spans="1:9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</row>
    <row r="31" spans="1:9" x14ac:dyDescent="0.3">
      <c r="A31" s="118">
        <v>1</v>
      </c>
      <c r="B31" s="102" t="s">
        <v>476</v>
      </c>
      <c r="C31" s="102" t="s">
        <v>468</v>
      </c>
      <c r="D31" s="147"/>
      <c r="E31" s="147"/>
      <c r="F31" s="147">
        <f>SUM(D31:E31)</f>
        <v>0</v>
      </c>
      <c r="G31" s="16"/>
      <c r="H31" s="147"/>
      <c r="I31" s="55"/>
    </row>
    <row r="32" spans="1:9" x14ac:dyDescent="0.3">
      <c r="A32" s="114">
        <v>2</v>
      </c>
      <c r="B32" s="113" t="s">
        <v>481</v>
      </c>
      <c r="C32" s="113" t="s">
        <v>482</v>
      </c>
      <c r="D32" s="148"/>
      <c r="E32" s="148"/>
      <c r="F32" s="148">
        <f t="shared" ref="F32:F40" si="2">SUM(D32:E32)</f>
        <v>0</v>
      </c>
      <c r="G32" s="7"/>
      <c r="H32" s="148"/>
      <c r="I32" s="19"/>
    </row>
    <row r="33" spans="1:9" x14ac:dyDescent="0.3">
      <c r="A33" s="114">
        <v>3</v>
      </c>
      <c r="B33" s="113" t="s">
        <v>479</v>
      </c>
      <c r="C33" s="113" t="s">
        <v>161</v>
      </c>
      <c r="D33" s="148"/>
      <c r="E33" s="148"/>
      <c r="F33" s="148">
        <f t="shared" si="2"/>
        <v>0</v>
      </c>
      <c r="G33" s="7"/>
      <c r="H33" s="148"/>
      <c r="I33" s="19"/>
    </row>
    <row r="34" spans="1:9" x14ac:dyDescent="0.3">
      <c r="A34" s="114">
        <v>4</v>
      </c>
      <c r="B34" s="113" t="s">
        <v>475</v>
      </c>
      <c r="C34" s="113" t="s">
        <v>458</v>
      </c>
      <c r="D34" s="148"/>
      <c r="E34" s="148"/>
      <c r="F34" s="148">
        <f t="shared" si="2"/>
        <v>0</v>
      </c>
      <c r="G34" s="7"/>
      <c r="H34" s="148"/>
      <c r="I34" s="19"/>
    </row>
    <row r="35" spans="1:9" x14ac:dyDescent="0.3">
      <c r="A35" s="114">
        <v>5</v>
      </c>
      <c r="B35" s="113" t="s">
        <v>474</v>
      </c>
      <c r="C35" s="113" t="s">
        <v>468</v>
      </c>
      <c r="D35" s="148"/>
      <c r="E35" s="148"/>
      <c r="F35" s="148">
        <f t="shared" si="2"/>
        <v>0</v>
      </c>
      <c r="G35" s="7"/>
      <c r="H35" s="148"/>
      <c r="I35" s="19"/>
    </row>
    <row r="36" spans="1:9" x14ac:dyDescent="0.3">
      <c r="A36" s="114">
        <v>6</v>
      </c>
      <c r="B36" s="113" t="s">
        <v>473</v>
      </c>
      <c r="C36" s="113" t="s">
        <v>161</v>
      </c>
      <c r="D36" s="148"/>
      <c r="E36" s="148"/>
      <c r="F36" s="148">
        <f t="shared" si="2"/>
        <v>0</v>
      </c>
      <c r="G36" s="7"/>
      <c r="H36" s="148"/>
      <c r="I36" s="19"/>
    </row>
    <row r="37" spans="1:9" x14ac:dyDescent="0.3">
      <c r="A37" s="114">
        <v>7</v>
      </c>
      <c r="B37" s="113" t="s">
        <v>480</v>
      </c>
      <c r="C37" s="113" t="s">
        <v>458</v>
      </c>
      <c r="D37" s="148"/>
      <c r="E37" s="148"/>
      <c r="F37" s="148">
        <f t="shared" si="2"/>
        <v>0</v>
      </c>
      <c r="G37" s="7"/>
      <c r="H37" s="148"/>
      <c r="I37" s="19"/>
    </row>
    <row r="38" spans="1:9" x14ac:dyDescent="0.3">
      <c r="A38" s="114">
        <v>8</v>
      </c>
      <c r="B38" s="113" t="s">
        <v>173</v>
      </c>
      <c r="C38" s="113" t="s">
        <v>100</v>
      </c>
      <c r="D38" s="148"/>
      <c r="E38" s="148"/>
      <c r="F38" s="148">
        <f t="shared" si="2"/>
        <v>0</v>
      </c>
      <c r="G38" s="7"/>
      <c r="H38" s="148"/>
      <c r="I38" s="19"/>
    </row>
    <row r="39" spans="1:9" x14ac:dyDescent="0.3">
      <c r="A39" s="114">
        <v>9</v>
      </c>
      <c r="B39" s="113" t="s">
        <v>478</v>
      </c>
      <c r="C39" s="113" t="s">
        <v>274</v>
      </c>
      <c r="D39" s="148"/>
      <c r="E39" s="148"/>
      <c r="F39" s="148">
        <f t="shared" si="2"/>
        <v>0</v>
      </c>
      <c r="G39" s="7"/>
      <c r="H39" s="148"/>
      <c r="I39" s="19"/>
    </row>
    <row r="40" spans="1:9" x14ac:dyDescent="0.3">
      <c r="A40" s="116">
        <v>10</v>
      </c>
      <c r="B40" s="117" t="s">
        <v>477</v>
      </c>
      <c r="C40" s="117" t="s">
        <v>178</v>
      </c>
      <c r="D40" s="150"/>
      <c r="E40" s="150"/>
      <c r="F40" s="150">
        <f t="shared" si="2"/>
        <v>0</v>
      </c>
      <c r="G40" s="21"/>
      <c r="H40" s="150"/>
      <c r="I40" s="22"/>
    </row>
    <row r="42" spans="1:9" x14ac:dyDescent="0.3">
      <c r="A42" s="1"/>
      <c r="B42" s="2" t="s">
        <v>109</v>
      </c>
      <c r="C42" s="111" t="s">
        <v>494</v>
      </c>
      <c r="D42" s="111"/>
      <c r="E42" s="111"/>
      <c r="F42" s="2"/>
      <c r="G42" s="2"/>
      <c r="H42" s="2"/>
      <c r="I42" s="2"/>
    </row>
    <row r="43" spans="1:9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</row>
    <row r="44" spans="1:9" x14ac:dyDescent="0.3">
      <c r="A44" s="118">
        <v>1</v>
      </c>
      <c r="B44" s="102" t="s">
        <v>492</v>
      </c>
      <c r="C44" s="102" t="s">
        <v>458</v>
      </c>
      <c r="D44" s="147"/>
      <c r="E44" s="147"/>
      <c r="F44" s="147">
        <f>SUM(D44:E44)</f>
        <v>0</v>
      </c>
      <c r="G44" s="16"/>
      <c r="H44" s="147"/>
      <c r="I44" s="55"/>
    </row>
    <row r="45" spans="1:9" x14ac:dyDescent="0.3">
      <c r="A45" s="114">
        <v>2</v>
      </c>
      <c r="B45" s="113" t="s">
        <v>485</v>
      </c>
      <c r="C45" s="113" t="s">
        <v>274</v>
      </c>
      <c r="D45" s="148"/>
      <c r="E45" s="148"/>
      <c r="F45" s="148">
        <f t="shared" ref="F45:F53" si="3">SUM(D45:E45)</f>
        <v>0</v>
      </c>
      <c r="G45" s="7"/>
      <c r="H45" s="148"/>
      <c r="I45" s="19"/>
    </row>
    <row r="46" spans="1:9" x14ac:dyDescent="0.3">
      <c r="A46" s="114">
        <v>3</v>
      </c>
      <c r="B46" s="113" t="s">
        <v>491</v>
      </c>
      <c r="C46" s="113" t="s">
        <v>100</v>
      </c>
      <c r="D46" s="148"/>
      <c r="E46" s="148"/>
      <c r="F46" s="148">
        <f t="shared" si="3"/>
        <v>0</v>
      </c>
      <c r="G46" s="7"/>
      <c r="H46" s="148"/>
      <c r="I46" s="19"/>
    </row>
    <row r="47" spans="1:9" x14ac:dyDescent="0.3">
      <c r="A47" s="114">
        <v>4</v>
      </c>
      <c r="B47" s="113" t="s">
        <v>493</v>
      </c>
      <c r="C47" s="113" t="s">
        <v>102</v>
      </c>
      <c r="D47" s="148"/>
      <c r="E47" s="148"/>
      <c r="F47" s="148">
        <f t="shared" si="3"/>
        <v>0</v>
      </c>
      <c r="G47" s="7"/>
      <c r="H47" s="148"/>
      <c r="I47" s="19"/>
    </row>
    <row r="48" spans="1:9" x14ac:dyDescent="0.3">
      <c r="A48" s="114">
        <v>5</v>
      </c>
      <c r="B48" s="113" t="s">
        <v>489</v>
      </c>
      <c r="C48" s="113" t="s">
        <v>161</v>
      </c>
      <c r="D48" s="148"/>
      <c r="E48" s="148"/>
      <c r="F48" s="148">
        <f t="shared" si="3"/>
        <v>0</v>
      </c>
      <c r="G48" s="7"/>
      <c r="H48" s="148"/>
      <c r="I48" s="19"/>
    </row>
    <row r="49" spans="1:9" x14ac:dyDescent="0.3">
      <c r="A49" s="114">
        <v>6</v>
      </c>
      <c r="B49" s="113" t="s">
        <v>484</v>
      </c>
      <c r="C49" s="113" t="s">
        <v>468</v>
      </c>
      <c r="D49" s="148"/>
      <c r="E49" s="148"/>
      <c r="F49" s="148">
        <f t="shared" si="3"/>
        <v>0</v>
      </c>
      <c r="G49" s="7"/>
      <c r="H49" s="148"/>
      <c r="I49" s="19"/>
    </row>
    <row r="50" spans="1:9" x14ac:dyDescent="0.3">
      <c r="A50" s="114">
        <v>7</v>
      </c>
      <c r="B50" s="113" t="s">
        <v>487</v>
      </c>
      <c r="C50" s="113" t="s">
        <v>488</v>
      </c>
      <c r="D50" s="148"/>
      <c r="E50" s="148"/>
      <c r="F50" s="148">
        <f t="shared" si="3"/>
        <v>0</v>
      </c>
      <c r="G50" s="7"/>
      <c r="H50" s="148"/>
      <c r="I50" s="19"/>
    </row>
    <row r="51" spans="1:9" x14ac:dyDescent="0.3">
      <c r="A51" s="114">
        <v>8</v>
      </c>
      <c r="B51" s="113" t="s">
        <v>486</v>
      </c>
      <c r="C51" s="113" t="s">
        <v>458</v>
      </c>
      <c r="D51" s="148"/>
      <c r="E51" s="148"/>
      <c r="F51" s="148">
        <f t="shared" si="3"/>
        <v>0</v>
      </c>
      <c r="G51" s="7"/>
      <c r="H51" s="148"/>
      <c r="I51" s="19"/>
    </row>
    <row r="52" spans="1:9" x14ac:dyDescent="0.3">
      <c r="A52" s="114">
        <v>9</v>
      </c>
      <c r="B52" s="113" t="s">
        <v>277</v>
      </c>
      <c r="C52" s="113" t="s">
        <v>161</v>
      </c>
      <c r="D52" s="148"/>
      <c r="E52" s="148"/>
      <c r="F52" s="148">
        <f t="shared" si="3"/>
        <v>0</v>
      </c>
      <c r="G52" s="7"/>
      <c r="H52" s="148"/>
      <c r="I52" s="19"/>
    </row>
    <row r="53" spans="1:9" x14ac:dyDescent="0.3">
      <c r="A53" s="116">
        <v>10</v>
      </c>
      <c r="B53" s="117" t="s">
        <v>490</v>
      </c>
      <c r="C53" s="117" t="s">
        <v>161</v>
      </c>
      <c r="D53" s="150"/>
      <c r="E53" s="150"/>
      <c r="F53" s="150">
        <f t="shared" si="3"/>
        <v>0</v>
      </c>
      <c r="G53" s="21"/>
      <c r="H53" s="150"/>
      <c r="I53" s="22"/>
    </row>
    <row r="55" spans="1:9" x14ac:dyDescent="0.3">
      <c r="A55" s="1"/>
      <c r="B55" s="2" t="s">
        <v>123</v>
      </c>
      <c r="C55" s="111" t="s">
        <v>507</v>
      </c>
      <c r="D55" s="111"/>
      <c r="E55" s="111"/>
      <c r="F55" s="2"/>
      <c r="G55" s="2"/>
      <c r="H55" s="2"/>
      <c r="I55" s="2"/>
    </row>
    <row r="56" spans="1:9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</row>
    <row r="57" spans="1:9" x14ac:dyDescent="0.3">
      <c r="A57" s="118">
        <v>1</v>
      </c>
      <c r="B57" s="102" t="s">
        <v>495</v>
      </c>
      <c r="C57" s="102" t="s">
        <v>482</v>
      </c>
      <c r="D57" s="147"/>
      <c r="E57" s="147"/>
      <c r="F57" s="147">
        <f>SUM(D57:E57)</f>
        <v>0</v>
      </c>
      <c r="G57" s="16"/>
      <c r="H57" s="147"/>
      <c r="I57" s="55"/>
    </row>
    <row r="58" spans="1:9" x14ac:dyDescent="0.3">
      <c r="A58" s="114">
        <v>2</v>
      </c>
      <c r="B58" s="113" t="s">
        <v>496</v>
      </c>
      <c r="C58" s="113" t="s">
        <v>497</v>
      </c>
      <c r="D58" s="148"/>
      <c r="E58" s="148"/>
      <c r="F58" s="148">
        <f t="shared" ref="F58:F66" si="4">SUM(D58:E58)</f>
        <v>0</v>
      </c>
      <c r="G58" s="7"/>
      <c r="H58" s="148"/>
      <c r="I58" s="19"/>
    </row>
    <row r="59" spans="1:9" x14ac:dyDescent="0.3">
      <c r="A59" s="114">
        <v>3</v>
      </c>
      <c r="B59" s="113" t="s">
        <v>500</v>
      </c>
      <c r="C59" s="113" t="s">
        <v>274</v>
      </c>
      <c r="D59" s="148"/>
      <c r="E59" s="148"/>
      <c r="F59" s="148">
        <f t="shared" si="4"/>
        <v>0</v>
      </c>
      <c r="G59" s="7"/>
      <c r="H59" s="148"/>
      <c r="I59" s="19"/>
    </row>
    <row r="60" spans="1:9" x14ac:dyDescent="0.3">
      <c r="A60" s="114">
        <v>4</v>
      </c>
      <c r="B60" s="113" t="s">
        <v>502</v>
      </c>
      <c r="C60" s="113" t="s">
        <v>456</v>
      </c>
      <c r="D60" s="148"/>
      <c r="E60" s="148"/>
      <c r="F60" s="148">
        <f t="shared" si="4"/>
        <v>0</v>
      </c>
      <c r="G60" s="7"/>
      <c r="H60" s="148"/>
      <c r="I60" s="19"/>
    </row>
    <row r="61" spans="1:9" x14ac:dyDescent="0.3">
      <c r="A61" s="114">
        <v>5</v>
      </c>
      <c r="B61" s="113" t="s">
        <v>504</v>
      </c>
      <c r="C61" s="113" t="s">
        <v>449</v>
      </c>
      <c r="D61" s="148"/>
      <c r="E61" s="148"/>
      <c r="F61" s="148">
        <f t="shared" si="4"/>
        <v>0</v>
      </c>
      <c r="G61" s="7"/>
      <c r="H61" s="148"/>
      <c r="I61" s="19"/>
    </row>
    <row r="62" spans="1:9" x14ac:dyDescent="0.3">
      <c r="A62" s="114">
        <v>6</v>
      </c>
      <c r="B62" s="113" t="s">
        <v>501</v>
      </c>
      <c r="C62" s="113" t="s">
        <v>100</v>
      </c>
      <c r="D62" s="148"/>
      <c r="E62" s="148"/>
      <c r="F62" s="148">
        <f t="shared" si="4"/>
        <v>0</v>
      </c>
      <c r="G62" s="7"/>
      <c r="H62" s="148"/>
      <c r="I62" s="19"/>
    </row>
    <row r="63" spans="1:9" x14ac:dyDescent="0.3">
      <c r="A63" s="114">
        <v>7</v>
      </c>
      <c r="B63" s="113" t="s">
        <v>503</v>
      </c>
      <c r="C63" s="113" t="s">
        <v>178</v>
      </c>
      <c r="D63" s="148"/>
      <c r="E63" s="148"/>
      <c r="F63" s="148">
        <f t="shared" si="4"/>
        <v>0</v>
      </c>
      <c r="G63" s="7"/>
      <c r="H63" s="148"/>
      <c r="I63" s="19"/>
    </row>
    <row r="64" spans="1:9" x14ac:dyDescent="0.3">
      <c r="A64" s="114">
        <v>8</v>
      </c>
      <c r="B64" s="113" t="s">
        <v>499</v>
      </c>
      <c r="C64" s="113" t="s">
        <v>497</v>
      </c>
      <c r="D64" s="148"/>
      <c r="E64" s="148"/>
      <c r="F64" s="148">
        <f t="shared" si="4"/>
        <v>0</v>
      </c>
      <c r="G64" s="7"/>
      <c r="H64" s="148"/>
      <c r="I64" s="19"/>
    </row>
    <row r="65" spans="1:9" x14ac:dyDescent="0.3">
      <c r="A65" s="114">
        <v>9</v>
      </c>
      <c r="B65" s="113" t="s">
        <v>498</v>
      </c>
      <c r="C65" s="113" t="s">
        <v>458</v>
      </c>
      <c r="D65" s="148"/>
      <c r="E65" s="148"/>
      <c r="F65" s="148">
        <f t="shared" si="4"/>
        <v>0</v>
      </c>
      <c r="G65" s="7"/>
      <c r="H65" s="148"/>
      <c r="I65" s="19"/>
    </row>
    <row r="66" spans="1:9" x14ac:dyDescent="0.3">
      <c r="A66" s="116">
        <v>10</v>
      </c>
      <c r="B66" s="117" t="s">
        <v>505</v>
      </c>
      <c r="C66" s="117" t="s">
        <v>506</v>
      </c>
      <c r="D66" s="150"/>
      <c r="E66" s="150"/>
      <c r="F66" s="150">
        <f t="shared" si="4"/>
        <v>0</v>
      </c>
      <c r="G66" s="21"/>
      <c r="H66" s="150"/>
      <c r="I66" s="22"/>
    </row>
    <row r="68" spans="1:9" x14ac:dyDescent="0.3">
      <c r="B68" s="4" t="s">
        <v>508</v>
      </c>
    </row>
    <row r="70" spans="1:9" x14ac:dyDescent="0.3">
      <c r="B70" s="4" t="s">
        <v>37</v>
      </c>
      <c r="E70" s="97" t="s">
        <v>25</v>
      </c>
    </row>
    <row r="71" spans="1:9" x14ac:dyDescent="0.3">
      <c r="B71" s="4" t="s">
        <v>38</v>
      </c>
    </row>
  </sheetData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952B2E3D-7D27-42B2-818D-CE4B15FBB23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C106-0A8E-4315-A749-589054428B2B}">
  <sheetPr>
    <tabColor rgb="FFC00000"/>
    <pageSetUpPr fitToPage="1"/>
  </sheetPr>
  <dimension ref="A1:AH76"/>
  <sheetViews>
    <sheetView showGridLines="0" topLeftCell="A13" zoomScaleNormal="100" zoomScalePageLayoutView="150" workbookViewId="0">
      <selection activeCell="B35" sqref="B35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42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A2" s="4"/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136</v>
      </c>
      <c r="C3" s="111" t="s">
        <v>519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511</v>
      </c>
      <c r="C5" s="102" t="s">
        <v>321</v>
      </c>
      <c r="D5" s="147"/>
      <c r="E5" s="147"/>
      <c r="F5" s="147">
        <f>SUM(D5:E5)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518</v>
      </c>
      <c r="C6" s="125" t="s">
        <v>178</v>
      </c>
      <c r="D6" s="151"/>
      <c r="E6" s="151"/>
      <c r="F6" s="148">
        <f t="shared" ref="F6:F14" si="0">SUM(D6:E6)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513</v>
      </c>
      <c r="C7" s="125" t="s">
        <v>497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515</v>
      </c>
      <c r="C8" s="125" t="s">
        <v>497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514</v>
      </c>
      <c r="C9" s="125" t="s">
        <v>161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x14ac:dyDescent="0.3">
      <c r="A10" s="127">
        <v>6</v>
      </c>
      <c r="B10" s="125" t="s">
        <v>516</v>
      </c>
      <c r="C10" s="125" t="s">
        <v>100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x14ac:dyDescent="0.3">
      <c r="A11" s="114">
        <v>7</v>
      </c>
      <c r="B11" s="125" t="s">
        <v>510</v>
      </c>
      <c r="C11" s="125" t="s">
        <v>178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x14ac:dyDescent="0.3">
      <c r="A12" s="127">
        <v>8</v>
      </c>
      <c r="B12" s="125" t="s">
        <v>517</v>
      </c>
      <c r="C12" s="125" t="s">
        <v>178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x14ac:dyDescent="0.3">
      <c r="A13" s="114">
        <v>9</v>
      </c>
      <c r="B13" s="125" t="s">
        <v>509</v>
      </c>
      <c r="C13" s="125" t="s">
        <v>161</v>
      </c>
      <c r="D13" s="151"/>
      <c r="E13" s="151"/>
      <c r="F13" s="148">
        <f t="shared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x14ac:dyDescent="0.3">
      <c r="A14" s="129">
        <v>10</v>
      </c>
      <c r="B14" s="130" t="s">
        <v>512</v>
      </c>
      <c r="C14" s="130" t="s">
        <v>482</v>
      </c>
      <c r="D14" s="152"/>
      <c r="E14" s="152"/>
      <c r="F14" s="150">
        <f t="shared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x14ac:dyDescent="0.3">
      <c r="A16" s="1"/>
      <c r="B16" s="2" t="s">
        <v>152</v>
      </c>
      <c r="C16" s="111" t="s">
        <v>530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x14ac:dyDescent="0.3">
      <c r="A18" s="118">
        <v>1</v>
      </c>
      <c r="B18" s="102" t="s">
        <v>522</v>
      </c>
      <c r="C18" s="102" t="s">
        <v>482</v>
      </c>
      <c r="D18" s="147"/>
      <c r="E18" s="147"/>
      <c r="F18" s="147">
        <f>SUM(D18:E18)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x14ac:dyDescent="0.3">
      <c r="A19" s="127">
        <v>2</v>
      </c>
      <c r="B19" s="125" t="s">
        <v>528</v>
      </c>
      <c r="C19" s="125" t="s">
        <v>161</v>
      </c>
      <c r="D19" s="151"/>
      <c r="E19" s="151"/>
      <c r="F19" s="148">
        <f t="shared" ref="F19:F27" si="1">SUM(D19:E19)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x14ac:dyDescent="0.3">
      <c r="A20" s="114">
        <v>3</v>
      </c>
      <c r="B20" s="125" t="s">
        <v>524</v>
      </c>
      <c r="C20" s="125" t="s">
        <v>506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x14ac:dyDescent="0.3">
      <c r="A21" s="127">
        <v>4</v>
      </c>
      <c r="B21" s="125" t="s">
        <v>525</v>
      </c>
      <c r="C21" s="125" t="s">
        <v>458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x14ac:dyDescent="0.3">
      <c r="A22" s="114">
        <v>5</v>
      </c>
      <c r="B22" s="125" t="s">
        <v>523</v>
      </c>
      <c r="C22" s="125" t="s">
        <v>482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x14ac:dyDescent="0.3">
      <c r="A23" s="127">
        <v>6</v>
      </c>
      <c r="B23" s="125" t="s">
        <v>526</v>
      </c>
      <c r="C23" s="125" t="s">
        <v>161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x14ac:dyDescent="0.3">
      <c r="A24" s="114">
        <v>7</v>
      </c>
      <c r="B24" s="125" t="s">
        <v>527</v>
      </c>
      <c r="C24" s="125" t="s">
        <v>161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x14ac:dyDescent="0.3">
      <c r="A25" s="127">
        <v>8</v>
      </c>
      <c r="B25" s="125" t="s">
        <v>521</v>
      </c>
      <c r="C25" s="125" t="s">
        <v>178</v>
      </c>
      <c r="D25" s="151"/>
      <c r="E25" s="151"/>
      <c r="F25" s="148">
        <f t="shared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x14ac:dyDescent="0.3">
      <c r="A26" s="114">
        <v>9</v>
      </c>
      <c r="B26" s="125" t="s">
        <v>520</v>
      </c>
      <c r="C26" s="125" t="s">
        <v>161</v>
      </c>
      <c r="D26" s="151"/>
      <c r="E26" s="151"/>
      <c r="F26" s="148">
        <f t="shared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x14ac:dyDescent="0.3">
      <c r="A27" s="129">
        <v>10</v>
      </c>
      <c r="B27" s="130" t="s">
        <v>529</v>
      </c>
      <c r="C27" s="130" t="s">
        <v>482</v>
      </c>
      <c r="D27" s="152"/>
      <c r="E27" s="152"/>
      <c r="F27" s="150">
        <f t="shared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x14ac:dyDescent="0.3">
      <c r="A29" s="1"/>
      <c r="B29" s="2" t="s">
        <v>167</v>
      </c>
      <c r="C29" s="111" t="s">
        <v>541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x14ac:dyDescent="0.3">
      <c r="A31" s="118">
        <v>1</v>
      </c>
      <c r="B31" s="102" t="s">
        <v>536</v>
      </c>
      <c r="C31" s="102" t="s">
        <v>482</v>
      </c>
      <c r="D31" s="147"/>
      <c r="E31" s="147"/>
      <c r="F31" s="147">
        <f>SUM(D31:E31)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x14ac:dyDescent="0.3">
      <c r="A32" s="127">
        <v>2</v>
      </c>
      <c r="B32" s="125" t="s">
        <v>532</v>
      </c>
      <c r="C32" s="125" t="s">
        <v>161</v>
      </c>
      <c r="D32" s="151"/>
      <c r="E32" s="151"/>
      <c r="F32" s="148">
        <f t="shared" ref="F32:F40" si="2">SUM(D32:E32)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x14ac:dyDescent="0.3">
      <c r="A33" s="114">
        <v>3</v>
      </c>
      <c r="B33" s="125" t="s">
        <v>534</v>
      </c>
      <c r="C33" s="125" t="s">
        <v>161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x14ac:dyDescent="0.3">
      <c r="A34" s="127">
        <v>4</v>
      </c>
      <c r="B34" s="125" t="s">
        <v>537</v>
      </c>
      <c r="C34" s="125" t="s">
        <v>482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x14ac:dyDescent="0.3">
      <c r="A35" s="114">
        <v>5</v>
      </c>
      <c r="B35" s="125" t="s">
        <v>540</v>
      </c>
      <c r="C35" s="125" t="s">
        <v>161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x14ac:dyDescent="0.3">
      <c r="A36" s="127">
        <v>6</v>
      </c>
      <c r="B36" s="125" t="s">
        <v>535</v>
      </c>
      <c r="C36" s="125" t="s">
        <v>161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x14ac:dyDescent="0.3">
      <c r="A37" s="114">
        <v>7</v>
      </c>
      <c r="B37" s="125" t="s">
        <v>538</v>
      </c>
      <c r="C37" s="125" t="s">
        <v>161</v>
      </c>
      <c r="D37" s="151"/>
      <c r="E37" s="151"/>
      <c r="F37" s="148">
        <f t="shared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x14ac:dyDescent="0.3">
      <c r="A38" s="127">
        <v>8</v>
      </c>
      <c r="B38" s="125" t="s">
        <v>539</v>
      </c>
      <c r="C38" s="125" t="s">
        <v>161</v>
      </c>
      <c r="D38" s="151"/>
      <c r="E38" s="151"/>
      <c r="F38" s="148">
        <f t="shared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x14ac:dyDescent="0.3">
      <c r="A39" s="114">
        <v>9</v>
      </c>
      <c r="B39" s="125" t="s">
        <v>531</v>
      </c>
      <c r="C39" s="125" t="s">
        <v>161</v>
      </c>
      <c r="D39" s="151"/>
      <c r="E39" s="151"/>
      <c r="F39" s="148">
        <f t="shared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x14ac:dyDescent="0.3">
      <c r="A40" s="129">
        <v>10</v>
      </c>
      <c r="B40" s="130" t="s">
        <v>533</v>
      </c>
      <c r="C40" s="130" t="s">
        <v>102</v>
      </c>
      <c r="D40" s="152"/>
      <c r="E40" s="152"/>
      <c r="F40" s="150">
        <f t="shared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x14ac:dyDescent="0.3">
      <c r="A42" s="124"/>
      <c r="B42" s="124" t="s">
        <v>508</v>
      </c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x14ac:dyDescent="0.3">
      <c r="A44" s="124"/>
      <c r="B44" s="4" t="s">
        <v>37</v>
      </c>
      <c r="E44" s="97" t="s">
        <v>25</v>
      </c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x14ac:dyDescent="0.3">
      <c r="A45" s="124"/>
      <c r="B45" s="4" t="s">
        <v>38</v>
      </c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ortState xmlns:xlrd2="http://schemas.microsoft.com/office/spreadsheetml/2017/richdata2" ref="V31:W40">
    <sortCondition ref="V31"/>
  </sortState>
  <mergeCells count="1">
    <mergeCell ref="D2:I2"/>
  </mergeCells>
  <hyperlinks>
    <hyperlink ref="B2" location="'Index'!A3" tooltip="Go to the Index sheet" display="á" xr:uid="{2FF781BA-1E2B-43F5-9D5C-53D948408B9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E5F2-C098-40E7-A112-7EFAA9208B99}">
  <sheetPr>
    <tabColor rgb="FFC00000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42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A2" s="4"/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542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"!$B$18")&lt;&gt;"",INDIRECT("'"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"!$B$18"),"")</f>
        <v>S. Anderson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"!$C$18")&lt;&gt;"",INDIRECT("'"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"!$C$18"),"")</f>
        <v>Sunderland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"!$D$18")&lt;&gt;"",INDIRECT("'"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"!$D$18"),"")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"!$E$18")&lt;&gt;"",INDIRECT("'"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"!$E$18"),"")</f>
        <v/>
      </c>
      <c r="F5" s="147">
        <f ca="1">SUM(D5:E5)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"!$B$8"),"")</f>
        <v>K. Mepham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"!$C$8"),"")</f>
        <v>Derby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"!$D$8"),"")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"!$E$8"),"")</f>
        <v/>
      </c>
      <c r="F6" s="148">
        <f t="shared" ref="F6:F11" ca="1" si="0">SUM(D6:E6)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"!$B$9"),"")</f>
        <v>N. Pilling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"!$C$9"),"")</f>
        <v>Sunderland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"!$D$9"),"")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"!$E$9"),"")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"!$B$10"),"")</f>
        <v>D. C. J. Poxon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"!$C$10"),"")</f>
        <v>Leicester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"!$D$10"),"")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"!$E$10"),"")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"!$B$11"),"")</f>
        <v>J. Sinclair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"!$C$11"),"")</f>
        <v>Derby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"!$D$11"),"")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"!$E$11"),"")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"!$B$27"),"")</f>
        <v>S. Walker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"!$C$27"),"")</f>
        <v>Felton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"!$D$27"),"")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"!$E$27")&lt;&gt;"",INDIRECT("'"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"!$E$27"),"")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x14ac:dyDescent="0.3">
      <c r="A11" s="116">
        <v>7</v>
      </c>
      <c r="B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"!$B$13"),"")</f>
        <v>D. Wells</v>
      </c>
      <c r="C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"!$C$13"),"")</f>
        <v>Morecambe</v>
      </c>
      <c r="D1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"!$D$13"),"")</f>
        <v/>
      </c>
      <c r="E1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"!$E$13"),"")</f>
        <v/>
      </c>
      <c r="F11" s="150">
        <f t="shared" ca="1" si="0"/>
        <v>0</v>
      </c>
      <c r="G11" s="131"/>
      <c r="H11" s="152"/>
      <c r="I11" s="132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x14ac:dyDescent="0.3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x14ac:dyDescent="0.3">
      <c r="A13" s="1"/>
      <c r="B13" s="2" t="s">
        <v>74</v>
      </c>
      <c r="C13" s="111" t="s">
        <v>543</v>
      </c>
      <c r="D13" s="111"/>
      <c r="E13" s="111"/>
      <c r="F13" s="2"/>
      <c r="G13" s="2"/>
      <c r="H13" s="2"/>
      <c r="I13" s="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x14ac:dyDescent="0.3">
      <c r="A14" s="120">
        <v>2</v>
      </c>
      <c r="B14" s="121" t="s">
        <v>1</v>
      </c>
      <c r="C14" s="146" t="s">
        <v>2</v>
      </c>
      <c r="D14" s="12"/>
      <c r="E14" s="48"/>
      <c r="F14" s="49" t="s">
        <v>3</v>
      </c>
      <c r="G14" s="49" t="s">
        <v>4</v>
      </c>
      <c r="H14" s="49" t="s">
        <v>5</v>
      </c>
      <c r="I14" s="50" t="s">
        <v>6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x14ac:dyDescent="0.3">
      <c r="A15" s="118">
        <v>1</v>
      </c>
      <c r="B1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"!$B$44"),"")</f>
        <v>D. Brown</v>
      </c>
      <c r="C1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"!$C$44"),"")</f>
        <v>Sunderland</v>
      </c>
      <c r="D1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"!$D$44"),"")</f>
        <v/>
      </c>
      <c r="E1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"!$E$44"),"")</f>
        <v/>
      </c>
      <c r="F15" s="147">
        <f ca="1">SUM(D15:E15)</f>
        <v>0</v>
      </c>
      <c r="G15" s="16"/>
      <c r="H15" s="147"/>
      <c r="I15" s="55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x14ac:dyDescent="0.3">
      <c r="A16" s="127">
        <v>2</v>
      </c>
      <c r="B1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"!$B$5")&lt;&gt;"",INDIRECT("'"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"!$B$5"),"")</f>
        <v>A. Germain</v>
      </c>
      <c r="C1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"!$C$5")&lt;&gt;"",INDIRECT("'"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"!$C$5"),"")</f>
        <v>Llantrisant &amp; Cardiff</v>
      </c>
      <c r="D1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"!$D$5")&lt;&gt;"",INDIRECT("'"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"!$D$5"),"")</f>
        <v/>
      </c>
      <c r="E1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"!$E$5")&lt;&gt;"",INDIRECT("'"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"!$E$5"),"")</f>
        <v/>
      </c>
      <c r="F16" s="148">
        <f t="shared" ref="F16:F21" ca="1" si="1">SUM(D16:E16)</f>
        <v>0</v>
      </c>
      <c r="G16" s="126"/>
      <c r="H16" s="151"/>
      <c r="I16" s="128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x14ac:dyDescent="0.3">
      <c r="A17" s="114">
        <v>3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"!$B$60"),"")</f>
        <v>A. Higgins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"!$C$60"),"")</f>
        <v>Derby</v>
      </c>
      <c r="D1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"!$D$60"),"")</f>
        <v/>
      </c>
      <c r="E1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"!$E$60")&lt;&gt;"",INDIRECT("'"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"!$E$60"),"")</f>
        <v/>
      </c>
      <c r="F17" s="148">
        <f t="shared" ca="1" si="1"/>
        <v>0</v>
      </c>
      <c r="G17" s="126"/>
      <c r="H17" s="151"/>
      <c r="I17" s="128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x14ac:dyDescent="0.3">
      <c r="A18" s="127">
        <v>4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"!$B$50"),"")</f>
        <v>D. Love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"!$C$50"),"")</f>
        <v>Penarth</v>
      </c>
      <c r="D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"!$D$50"),"")</f>
        <v/>
      </c>
      <c r="E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1" &amp; "'" &amp; "!$E$50")&lt;&gt;"",INDIRECT("'" &amp; LEFT(CELL("filename",$A$1),FIND("[",CELL("filename",$A$1)) -1) &amp; "[" &amp; MID(CELL("filename",$A$1),FIND("[",CELL("filename",$A$1))+1,FIND("]",CELL("filename",$A$1))-FIND("[",CELL("filename",$A$1))-1) &amp; "]" &amp; "Bench 50m 1" &amp; "'" &amp; "!$E$50"),"")</f>
        <v/>
      </c>
      <c r="F18" s="148">
        <f t="shared" ca="1" si="1"/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x14ac:dyDescent="0.3">
      <c r="A19" s="114">
        <v>5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"!$B$10"),"")</f>
        <v>C. McCaughey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"!$C$10"),"")</f>
        <v>Comber</v>
      </c>
      <c r="D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"!$D$10"),"")</f>
        <v/>
      </c>
      <c r="E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"!$E$10"),"")</f>
        <v/>
      </c>
      <c r="F19" s="148">
        <f t="shared" ca="1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x14ac:dyDescent="0.3">
      <c r="A20" s="127">
        <v>6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"!$B$27"),"")</f>
        <v>R. Ward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"!$C$27"),"")</f>
        <v>Hensall</v>
      </c>
      <c r="D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"!$D$27"),"")</f>
        <v/>
      </c>
      <c r="E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"!$E$27")&lt;&gt;"",INDIRECT("'"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"!$E$27"),"")</f>
        <v/>
      </c>
      <c r="F20" s="148">
        <f t="shared" ca="1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x14ac:dyDescent="0.3">
      <c r="A21" s="116">
        <v>7</v>
      </c>
      <c r="B2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"!$B$14"),"")</f>
        <v>C. Williams</v>
      </c>
      <c r="C2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"!$C$14"),"")</f>
        <v>Hensall</v>
      </c>
      <c r="D2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"!$D$14"),"")</f>
        <v/>
      </c>
      <c r="E2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50m 2"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50m 2" &amp; "'" &amp; "!$E$14"),"")</f>
        <v/>
      </c>
      <c r="F21" s="150">
        <f t="shared" ca="1" si="1"/>
        <v>0</v>
      </c>
      <c r="G21" s="131"/>
      <c r="H21" s="152"/>
      <c r="I21" s="132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x14ac:dyDescent="0.3">
      <c r="A23" s="124"/>
      <c r="B23" s="124" t="s">
        <v>508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x14ac:dyDescent="0.3">
      <c r="A25" s="124"/>
      <c r="B25" s="4" t="s">
        <v>37</v>
      </c>
      <c r="E25" s="97" t="s">
        <v>25</v>
      </c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x14ac:dyDescent="0.3">
      <c r="A26" s="124"/>
      <c r="B26" s="4" t="s">
        <v>38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15:W21">
    <sortCondition ref="V15"/>
  </sortState>
  <mergeCells count="1">
    <mergeCell ref="D2:I2"/>
  </mergeCells>
  <hyperlinks>
    <hyperlink ref="B2" location="'Index'!A3" tooltip="Go to the Index sheet" display="á" xr:uid="{F7FD8696-CD27-4CDA-9062-3EE7B75C872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">
    <tabColor rgb="FFC00000"/>
    <pageSetUpPr fitToPage="1"/>
  </sheetPr>
  <dimension ref="A1:AH111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41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544</v>
      </c>
      <c r="B4" s="12"/>
      <c r="C4" s="135">
        <v>590</v>
      </c>
      <c r="D4" s="12"/>
      <c r="E4" s="67" t="s">
        <v>6</v>
      </c>
      <c r="F4" s="74">
        <f>SUM(F5:F7)</f>
        <v>0</v>
      </c>
      <c r="G4" s="3" t="s">
        <v>292</v>
      </c>
      <c r="H4" s="11" t="s">
        <v>549</v>
      </c>
      <c r="I4" s="12"/>
      <c r="J4" s="135">
        <v>590</v>
      </c>
      <c r="K4" s="12"/>
      <c r="L4" s="67" t="s">
        <v>6</v>
      </c>
      <c r="M4" s="74">
        <f>SUM(M5:M7)</f>
        <v>0</v>
      </c>
      <c r="N4" s="23"/>
    </row>
    <row r="5" spans="1:34" ht="15.75" customHeight="1" x14ac:dyDescent="0.3">
      <c r="A5" s="78" t="s">
        <v>448</v>
      </c>
      <c r="B5" s="32"/>
      <c r="C5" s="33"/>
      <c r="D5" s="79"/>
      <c r="E5" s="79"/>
      <c r="F5" s="80">
        <f>SUM(D5:E5)</f>
        <v>0</v>
      </c>
      <c r="H5" s="78" t="s">
        <v>464</v>
      </c>
      <c r="I5" s="32"/>
      <c r="J5" s="33"/>
      <c r="K5" s="79"/>
      <c r="L5" s="79"/>
      <c r="M5" s="80">
        <f>SUM(K5:L5)</f>
        <v>0</v>
      </c>
      <c r="N5" s="23"/>
    </row>
    <row r="6" spans="1:34" ht="15.75" customHeight="1" x14ac:dyDescent="0.3">
      <c r="A6" s="34" t="s">
        <v>462</v>
      </c>
      <c r="B6" s="27"/>
      <c r="C6" s="5"/>
      <c r="D6" s="71"/>
      <c r="E6" s="71"/>
      <c r="F6" s="75">
        <f>SUM(D6:E6)</f>
        <v>0</v>
      </c>
      <c r="H6" s="34" t="s">
        <v>475</v>
      </c>
      <c r="I6" s="27"/>
      <c r="J6" s="5"/>
      <c r="K6" s="71"/>
      <c r="L6" s="71"/>
      <c r="M6" s="75">
        <f>SUM(K6:L6)</f>
        <v>0</v>
      </c>
      <c r="N6" s="23"/>
    </row>
    <row r="7" spans="1:34" ht="15.75" customHeight="1" x14ac:dyDescent="0.3">
      <c r="A7" s="35" t="s">
        <v>504</v>
      </c>
      <c r="B7" s="28"/>
      <c r="C7" s="29"/>
      <c r="D7" s="81"/>
      <c r="E7" s="81"/>
      <c r="F7" s="82">
        <f>SUM(D7:E7)</f>
        <v>0</v>
      </c>
      <c r="H7" s="35" t="s">
        <v>480</v>
      </c>
      <c r="I7" s="28"/>
      <c r="J7" s="29"/>
      <c r="K7" s="81"/>
      <c r="L7" s="81"/>
      <c r="M7" s="82">
        <f>SUM(K7:L7)</f>
        <v>0</v>
      </c>
      <c r="N7" s="23"/>
    </row>
    <row r="8" spans="1:34" ht="15.75" customHeight="1" x14ac:dyDescent="0.3">
      <c r="E8" s="4"/>
      <c r="H8" s="23"/>
      <c r="I8" s="23"/>
      <c r="J8" s="23"/>
      <c r="K8" s="23"/>
      <c r="L8" s="23"/>
      <c r="M8" s="23"/>
      <c r="N8" s="23"/>
      <c r="O8" s="23"/>
    </row>
    <row r="9" spans="1:34" ht="15.75" customHeight="1" x14ac:dyDescent="0.3">
      <c r="A9" s="11" t="s">
        <v>545</v>
      </c>
      <c r="B9" s="12"/>
      <c r="C9" s="135">
        <v>590</v>
      </c>
      <c r="D9" s="12"/>
      <c r="E9" s="67" t="s">
        <v>6</v>
      </c>
      <c r="F9" s="74">
        <f>SUM(F10:F12)</f>
        <v>0</v>
      </c>
      <c r="G9" s="156" t="s">
        <v>292</v>
      </c>
      <c r="H9" s="11" t="s">
        <v>548</v>
      </c>
      <c r="I9" s="12"/>
      <c r="J9" s="135">
        <v>596</v>
      </c>
      <c r="K9" s="12"/>
      <c r="L9" s="67" t="s">
        <v>6</v>
      </c>
      <c r="M9" s="74">
        <f>SUM(M10:M12)</f>
        <v>0</v>
      </c>
      <c r="N9" s="23"/>
    </row>
    <row r="10" spans="1:34" ht="15.75" customHeight="1" x14ac:dyDescent="0.3">
      <c r="A10" s="78" t="s">
        <v>467</v>
      </c>
      <c r="B10" s="32"/>
      <c r="C10" s="33"/>
      <c r="D10" s="79"/>
      <c r="E10" s="79"/>
      <c r="F10" s="80">
        <f>SUM(D10:E10)</f>
        <v>0</v>
      </c>
      <c r="G10" s="156"/>
      <c r="H10" s="78" t="s">
        <v>452</v>
      </c>
      <c r="I10" s="32"/>
      <c r="J10" s="33"/>
      <c r="K10" s="79"/>
      <c r="L10" s="79"/>
      <c r="M10" s="80">
        <f>SUM(K10:L10)</f>
        <v>0</v>
      </c>
      <c r="N10" s="23"/>
      <c r="AA10"/>
      <c r="AB10"/>
      <c r="AC10"/>
      <c r="AD10"/>
      <c r="AE10"/>
      <c r="AF10"/>
    </row>
    <row r="11" spans="1:34" ht="15.75" customHeight="1" x14ac:dyDescent="0.3">
      <c r="A11" s="34" t="s">
        <v>474</v>
      </c>
      <c r="B11" s="27"/>
      <c r="C11" s="5"/>
      <c r="D11" s="71"/>
      <c r="E11" s="71"/>
      <c r="F11" s="75">
        <f>SUM(D11:E11)</f>
        <v>0</v>
      </c>
      <c r="G11" s="156"/>
      <c r="H11" s="34" t="s">
        <v>454</v>
      </c>
      <c r="I11" s="27"/>
      <c r="J11" s="5"/>
      <c r="K11" s="71"/>
      <c r="L11" s="71"/>
      <c r="M11" s="75">
        <f>SUM(K11:L11)</f>
        <v>0</v>
      </c>
      <c r="N11" s="23"/>
      <c r="AA11"/>
      <c r="AB11"/>
      <c r="AC11"/>
      <c r="AD11"/>
      <c r="AE11"/>
      <c r="AF11"/>
    </row>
    <row r="12" spans="1:34" ht="15.75" customHeight="1" x14ac:dyDescent="0.3">
      <c r="A12" s="35" t="s">
        <v>484</v>
      </c>
      <c r="B12" s="28"/>
      <c r="C12" s="29"/>
      <c r="D12" s="81"/>
      <c r="E12" s="81"/>
      <c r="F12" s="82">
        <f>SUM(D12:E12)</f>
        <v>0</v>
      </c>
      <c r="G12" s="156"/>
      <c r="H12" s="35" t="s">
        <v>550</v>
      </c>
      <c r="I12" s="28"/>
      <c r="J12" s="29"/>
      <c r="K12" s="81"/>
      <c r="L12" s="81"/>
      <c r="M12" s="82">
        <f>SUM(K12:L12)</f>
        <v>0</v>
      </c>
      <c r="N12" s="23"/>
      <c r="AA12"/>
      <c r="AB12"/>
      <c r="AC12"/>
      <c r="AD12"/>
      <c r="AE12"/>
      <c r="AF12"/>
    </row>
    <row r="13" spans="1:34" ht="15.75" customHeight="1" x14ac:dyDescent="0.3">
      <c r="A13" s="23"/>
      <c r="B13" s="23"/>
      <c r="C13" s="23"/>
      <c r="D13" s="23"/>
      <c r="E13" s="23"/>
      <c r="F13" s="23"/>
      <c r="G13" s="156"/>
      <c r="H13" s="23"/>
      <c r="I13" s="23"/>
      <c r="J13" s="23"/>
      <c r="K13" s="23"/>
      <c r="L13" s="23"/>
      <c r="M13" s="23"/>
      <c r="N13" s="23"/>
      <c r="AA13"/>
      <c r="AB13"/>
      <c r="AC13"/>
      <c r="AD13"/>
      <c r="AE13"/>
      <c r="AF13"/>
    </row>
    <row r="14" spans="1:34" ht="15.75" customHeight="1" x14ac:dyDescent="0.3">
      <c r="A14" s="11" t="s">
        <v>546</v>
      </c>
      <c r="B14" s="12"/>
      <c r="C14" s="135">
        <v>589</v>
      </c>
      <c r="D14" s="12"/>
      <c r="E14" s="67" t="s">
        <v>6</v>
      </c>
      <c r="F14" s="74">
        <f>SUM(F15:F17)</f>
        <v>0</v>
      </c>
      <c r="G14" s="156" t="s">
        <v>292</v>
      </c>
      <c r="H14" s="11" t="s">
        <v>547</v>
      </c>
      <c r="I14" s="12"/>
      <c r="J14" s="135">
        <v>594</v>
      </c>
      <c r="K14" s="12"/>
      <c r="L14" s="67" t="s">
        <v>6</v>
      </c>
      <c r="M14" s="74">
        <f>SUM(M15:M17)</f>
        <v>0</v>
      </c>
      <c r="N14" s="23"/>
    </row>
    <row r="15" spans="1:34" ht="15.75" customHeight="1" x14ac:dyDescent="0.3">
      <c r="A15" s="78" t="s">
        <v>479</v>
      </c>
      <c r="B15" s="32"/>
      <c r="C15" s="33"/>
      <c r="D15" s="79"/>
      <c r="E15" s="79"/>
      <c r="F15" s="80">
        <f>SUM(D15:E15)</f>
        <v>0</v>
      </c>
      <c r="G15" s="156"/>
      <c r="H15" s="78" t="s">
        <v>470</v>
      </c>
      <c r="I15" s="32"/>
      <c r="J15" s="33"/>
      <c r="K15" s="79"/>
      <c r="L15" s="79"/>
      <c r="M15" s="80">
        <f>SUM(K15:L15)</f>
        <v>0</v>
      </c>
      <c r="N15" s="23"/>
    </row>
    <row r="16" spans="1:34" ht="15.75" customHeight="1" x14ac:dyDescent="0.3">
      <c r="A16" s="34" t="s">
        <v>473</v>
      </c>
      <c r="B16" s="27"/>
      <c r="C16" s="5"/>
      <c r="D16" s="71"/>
      <c r="E16" s="71"/>
      <c r="F16" s="75">
        <f>SUM(D16:E16)</f>
        <v>0</v>
      </c>
      <c r="G16" s="156"/>
      <c r="H16" s="34" t="s">
        <v>200</v>
      </c>
      <c r="I16" s="27"/>
      <c r="J16" s="5"/>
      <c r="K16" s="71"/>
      <c r="L16" s="71"/>
      <c r="M16" s="75">
        <f>SUM(K16:L16)</f>
        <v>0</v>
      </c>
      <c r="N16" s="23"/>
    </row>
    <row r="17" spans="1:20" ht="15.75" customHeight="1" x14ac:dyDescent="0.3">
      <c r="A17" s="35" t="s">
        <v>277</v>
      </c>
      <c r="B17" s="28"/>
      <c r="C17" s="29"/>
      <c r="D17" s="81"/>
      <c r="E17" s="81"/>
      <c r="F17" s="82">
        <f>SUM(D17:E17)</f>
        <v>0</v>
      </c>
      <c r="G17" s="156"/>
      <c r="H17" s="35" t="s">
        <v>471</v>
      </c>
      <c r="I17" s="28"/>
      <c r="J17" s="29"/>
      <c r="K17" s="81"/>
      <c r="L17" s="81"/>
      <c r="M17" s="82">
        <f>SUM(K17:L17)</f>
        <v>0</v>
      </c>
      <c r="N17" s="23"/>
    </row>
    <row r="18" spans="1:20" ht="15.75" customHeight="1" x14ac:dyDescent="0.3">
      <c r="H18" s="23"/>
      <c r="I18" s="23"/>
      <c r="J18" s="23"/>
      <c r="K18" s="23"/>
      <c r="L18" s="23"/>
      <c r="M18" s="23"/>
      <c r="N18" s="23"/>
    </row>
    <row r="19" spans="1:20" ht="15.75" customHeight="1" x14ac:dyDescent="0.3">
      <c r="E19" s="4"/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551</v>
      </c>
      <c r="E20" s="4"/>
      <c r="H20" s="15" t="s">
        <v>544</v>
      </c>
      <c r="I20" s="47"/>
      <c r="J20" s="47"/>
      <c r="K20" s="47"/>
      <c r="L20" s="47"/>
      <c r="M20" s="155"/>
      <c r="N20" s="55"/>
    </row>
    <row r="21" spans="1:20" ht="15.75" customHeight="1" x14ac:dyDescent="0.3">
      <c r="E21" s="4"/>
      <c r="H21" s="18" t="s">
        <v>545</v>
      </c>
      <c r="I21" s="7"/>
      <c r="J21" s="7"/>
      <c r="K21" s="7"/>
      <c r="L21" s="7"/>
      <c r="M21" s="7"/>
      <c r="N21" s="19"/>
    </row>
    <row r="22" spans="1:20" ht="15.75" customHeight="1" x14ac:dyDescent="0.3">
      <c r="E22" s="4"/>
      <c r="H22" s="18" t="s">
        <v>546</v>
      </c>
      <c r="I22" s="7"/>
      <c r="J22" s="7"/>
      <c r="K22" s="7"/>
      <c r="L22" s="7"/>
      <c r="M22" s="7"/>
      <c r="N22" s="19"/>
    </row>
    <row r="23" spans="1:20" ht="15.75" customHeight="1" x14ac:dyDescent="0.3">
      <c r="H23" s="153" t="s">
        <v>547</v>
      </c>
      <c r="I23" s="7"/>
      <c r="J23" s="7"/>
      <c r="K23" s="7"/>
      <c r="L23" s="7"/>
      <c r="M23" s="7"/>
      <c r="N23" s="19"/>
    </row>
    <row r="24" spans="1:20" ht="15.75" customHeight="1" x14ac:dyDescent="0.3">
      <c r="H24" s="134" t="s">
        <v>548</v>
      </c>
      <c r="I24" s="7"/>
      <c r="J24" s="7"/>
      <c r="K24" s="7"/>
      <c r="L24" s="7"/>
      <c r="M24" s="7"/>
      <c r="N24" s="19"/>
    </row>
    <row r="25" spans="1:20" ht="15.75" customHeight="1" x14ac:dyDescent="0.3">
      <c r="H25" s="154" t="s">
        <v>549</v>
      </c>
      <c r="I25" s="21"/>
      <c r="J25" s="21"/>
      <c r="K25" s="21"/>
      <c r="L25" s="21"/>
      <c r="M25" s="21"/>
      <c r="N25" s="22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552</v>
      </c>
      <c r="B30" s="12"/>
      <c r="C30" s="135">
        <v>579</v>
      </c>
      <c r="D30" s="12"/>
      <c r="E30" s="67" t="s">
        <v>6</v>
      </c>
      <c r="F30" s="74">
        <f>SUM(F31:F33)</f>
        <v>0</v>
      </c>
      <c r="G30" s="145" t="s">
        <v>292</v>
      </c>
      <c r="H30" s="11" t="s">
        <v>557</v>
      </c>
      <c r="I30" s="12"/>
      <c r="J30" s="135">
        <v>586</v>
      </c>
      <c r="K30" s="12"/>
      <c r="L30" s="67" t="s">
        <v>6</v>
      </c>
      <c r="M30" s="74">
        <f>SUM(M31:M33)</f>
        <v>0</v>
      </c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78" t="s">
        <v>501</v>
      </c>
      <c r="B31" s="32"/>
      <c r="C31" s="33"/>
      <c r="D31" s="79"/>
      <c r="E31" s="79"/>
      <c r="F31" s="80">
        <f>SUM(D31:E31)</f>
        <v>0</v>
      </c>
      <c r="G31" s="145"/>
      <c r="H31" s="78" t="s">
        <v>492</v>
      </c>
      <c r="I31" s="32"/>
      <c r="J31" s="33"/>
      <c r="K31" s="79"/>
      <c r="L31" s="79"/>
      <c r="M31" s="80">
        <f>SUM(K31:L31)</f>
        <v>0</v>
      </c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516</v>
      </c>
      <c r="B32" s="27"/>
      <c r="C32" s="5"/>
      <c r="D32" s="71"/>
      <c r="E32" s="71"/>
      <c r="F32" s="75">
        <f>SUM(D32:E32)</f>
        <v>0</v>
      </c>
      <c r="G32" s="145"/>
      <c r="H32" s="34" t="s">
        <v>498</v>
      </c>
      <c r="I32" s="27"/>
      <c r="J32" s="5"/>
      <c r="K32" s="71"/>
      <c r="L32" s="71"/>
      <c r="M32" s="75">
        <f>SUM(K32:L32)</f>
        <v>0</v>
      </c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558</v>
      </c>
      <c r="B33" s="28"/>
      <c r="C33" s="29"/>
      <c r="D33" s="81"/>
      <c r="E33" s="81"/>
      <c r="F33" s="82">
        <f>SUM(D33:E33)</f>
        <v>0</v>
      </c>
      <c r="G33" s="145"/>
      <c r="H33" s="35" t="s">
        <v>486</v>
      </c>
      <c r="I33" s="28"/>
      <c r="J33" s="29"/>
      <c r="K33" s="81"/>
      <c r="L33" s="81"/>
      <c r="M33" s="82">
        <f>SUM(K33:L33)</f>
        <v>0</v>
      </c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553</v>
      </c>
      <c r="B35" s="12"/>
      <c r="C35" s="135">
        <v>584</v>
      </c>
      <c r="D35" s="12"/>
      <c r="E35" s="67" t="s">
        <v>6</v>
      </c>
      <c r="F35" s="74">
        <f>SUM(F36:F38)</f>
        <v>0</v>
      </c>
      <c r="G35" s="145" t="s">
        <v>292</v>
      </c>
      <c r="H35" s="11" t="s">
        <v>556</v>
      </c>
      <c r="I35" s="12"/>
      <c r="J35" s="135">
        <v>581</v>
      </c>
      <c r="K35" s="12"/>
      <c r="L35" s="67" t="s">
        <v>6</v>
      </c>
      <c r="M35" s="7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78" t="s">
        <v>489</v>
      </c>
      <c r="B36" s="32"/>
      <c r="C36" s="33"/>
      <c r="D36" s="79"/>
      <c r="E36" s="79"/>
      <c r="F36" s="80">
        <f>SUM(D36:E36)</f>
        <v>0</v>
      </c>
      <c r="G36" s="145"/>
      <c r="H36" s="78" t="s">
        <v>518</v>
      </c>
      <c r="I36" s="32"/>
      <c r="J36" s="33"/>
      <c r="K36" s="79"/>
      <c r="L36" s="79"/>
      <c r="M36" s="80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509</v>
      </c>
      <c r="B37" s="27"/>
      <c r="C37" s="5"/>
      <c r="D37" s="71"/>
      <c r="E37" s="71"/>
      <c r="F37" s="75">
        <f>SUM(D37:E37)</f>
        <v>0</v>
      </c>
      <c r="G37" s="145"/>
      <c r="H37" s="34" t="s">
        <v>503</v>
      </c>
      <c r="I37" s="27"/>
      <c r="J37" s="5"/>
      <c r="K37" s="71"/>
      <c r="L37" s="71"/>
      <c r="M37" s="75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490</v>
      </c>
      <c r="B38" s="28"/>
      <c r="C38" s="29"/>
      <c r="D38" s="81"/>
      <c r="E38" s="81"/>
      <c r="F38" s="82">
        <f>SUM(D38:E38)</f>
        <v>0</v>
      </c>
      <c r="G38" s="145"/>
      <c r="H38" s="35" t="s">
        <v>477</v>
      </c>
      <c r="I38" s="28"/>
      <c r="J38" s="29"/>
      <c r="K38" s="81"/>
      <c r="L38" s="81"/>
      <c r="M38" s="82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554</v>
      </c>
      <c r="B40" s="12"/>
      <c r="C40" s="135">
        <v>570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555</v>
      </c>
      <c r="I40" s="12"/>
      <c r="J40" s="135">
        <v>560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78" t="s">
        <v>526</v>
      </c>
      <c r="B41" s="32"/>
      <c r="C41" s="33"/>
      <c r="D41" s="79"/>
      <c r="E41" s="79"/>
      <c r="F41" s="80">
        <f>SUM(D41:E41)</f>
        <v>0</v>
      </c>
      <c r="G41" s="145"/>
      <c r="H41" s="78" t="s">
        <v>528</v>
      </c>
      <c r="I41" s="32"/>
      <c r="J41" s="33"/>
      <c r="K41" s="79"/>
      <c r="L41" s="79"/>
      <c r="M41" s="80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514</v>
      </c>
      <c r="B42" s="27"/>
      <c r="C42" s="5"/>
      <c r="D42" s="71"/>
      <c r="E42" s="71"/>
      <c r="F42" s="75">
        <f>SUM(D42:E42)</f>
        <v>0</v>
      </c>
      <c r="G42" s="145"/>
      <c r="H42" s="34" t="s">
        <v>527</v>
      </c>
      <c r="I42" s="27"/>
      <c r="J42" s="5"/>
      <c r="K42" s="71"/>
      <c r="L42" s="71"/>
      <c r="M42" s="75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520</v>
      </c>
      <c r="B43" s="28"/>
      <c r="C43" s="29"/>
      <c r="D43" s="81"/>
      <c r="E43" s="81"/>
      <c r="F43" s="82">
        <f>SUM(D43:E43)</f>
        <v>0</v>
      </c>
      <c r="G43" s="145"/>
      <c r="H43" s="35" t="s">
        <v>531</v>
      </c>
      <c r="I43" s="28"/>
      <c r="J43" s="29"/>
      <c r="K43" s="81"/>
      <c r="L43" s="81"/>
      <c r="M43" s="82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559</v>
      </c>
      <c r="E46" s="4"/>
      <c r="H46" s="141" t="s">
        <v>552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553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554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555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556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557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23" t="s">
        <v>508</v>
      </c>
      <c r="B53" s="23"/>
      <c r="C53" s="23"/>
      <c r="D53" s="23"/>
      <c r="E53" s="23"/>
      <c r="F53" s="23"/>
      <c r="G53" s="156"/>
      <c r="H53" s="23"/>
      <c r="I53" s="23"/>
      <c r="J53" s="23"/>
      <c r="K53" s="23"/>
      <c r="L53" s="23"/>
      <c r="M53" s="23"/>
      <c r="N53" s="23"/>
    </row>
    <row r="54" spans="1:16" ht="15.75" customHeight="1" x14ac:dyDescent="0.3">
      <c r="A54" s="23"/>
      <c r="B54" s="23"/>
      <c r="C54" s="23"/>
      <c r="D54" s="23"/>
      <c r="E54" s="23"/>
      <c r="F54" s="23"/>
      <c r="G54" s="156"/>
      <c r="H54" s="23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98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  <row r="110" spans="1:14" ht="15.75" customHeight="1" x14ac:dyDescent="0.3">
      <c r="A110" s="23"/>
      <c r="B110" s="23"/>
      <c r="C110" s="23"/>
      <c r="D110" s="23"/>
      <c r="E110" s="23"/>
      <c r="F110" s="23"/>
      <c r="G110" s="156"/>
      <c r="H110" s="23"/>
      <c r="I110" s="23"/>
      <c r="J110" s="23"/>
      <c r="K110" s="23"/>
      <c r="L110" s="23"/>
      <c r="M110" s="23"/>
      <c r="N110" s="23"/>
    </row>
    <row r="111" spans="1:14" ht="15.75" customHeight="1" x14ac:dyDescent="0.3">
      <c r="A111" s="23"/>
      <c r="B111" s="23"/>
      <c r="C111" s="23"/>
      <c r="D111" s="23"/>
      <c r="E111" s="23"/>
      <c r="F111" s="23"/>
      <c r="G111" s="156"/>
      <c r="H111" s="23"/>
      <c r="I111" s="23"/>
      <c r="J111" s="23"/>
      <c r="K111" s="23"/>
      <c r="L111" s="23"/>
      <c r="M111" s="23"/>
      <c r="N111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2DF9C15C-AB4D-491E-B130-88F31B1BFCB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AEA7-7278-4398-9FDD-AEE3104A46D5}">
  <sheetPr codeName="Sheet29">
    <tabColor rgb="FFC00000"/>
    <pageSetUpPr fitToPage="1"/>
  </sheetPr>
  <dimension ref="A1:AH66"/>
  <sheetViews>
    <sheetView showGridLines="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43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A2" s="123"/>
      <c r="B2" s="202" t="s">
        <v>1464</v>
      </c>
      <c r="C2" s="106"/>
      <c r="D2" s="210" t="s">
        <v>208</v>
      </c>
      <c r="E2" s="210"/>
      <c r="F2" s="210"/>
      <c r="G2" s="210"/>
      <c r="H2" s="210"/>
      <c r="I2" s="210"/>
    </row>
    <row r="3" spans="1:34" s="2" customFormat="1" ht="15.75" customHeight="1" x14ac:dyDescent="0.3">
      <c r="A3" s="1"/>
      <c r="B3" s="2" t="s">
        <v>0</v>
      </c>
      <c r="C3" s="111" t="s">
        <v>560</v>
      </c>
      <c r="D3" s="111"/>
      <c r="E3" s="111"/>
      <c r="K3" s="4"/>
      <c r="L3" s="4"/>
      <c r="M3" s="4"/>
      <c r="N3" s="4"/>
      <c r="O3" s="4"/>
      <c r="P3" s="4"/>
      <c r="Q3" s="4"/>
      <c r="R3" s="4"/>
      <c r="S3" s="4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480</v>
      </c>
      <c r="C5" s="102" t="s">
        <v>458</v>
      </c>
      <c r="D5" s="147"/>
      <c r="E5" s="147"/>
      <c r="F5" s="147">
        <f>SUM(D5:E5)</f>
        <v>0</v>
      </c>
      <c r="G5" s="16"/>
      <c r="H5" s="147"/>
      <c r="I5" s="55"/>
      <c r="K5" s="4"/>
    </row>
    <row r="6" spans="1:34" ht="15.75" customHeight="1" x14ac:dyDescent="0.3">
      <c r="A6" s="114">
        <v>2</v>
      </c>
      <c r="B6" s="113" t="s">
        <v>484</v>
      </c>
      <c r="C6" s="113" t="s">
        <v>468</v>
      </c>
      <c r="D6" s="148"/>
      <c r="E6" s="148"/>
      <c r="F6" s="148">
        <f t="shared" ref="F6:F13" si="0">SUM(D6:E6)</f>
        <v>0</v>
      </c>
      <c r="G6" s="7"/>
      <c r="H6" s="149"/>
      <c r="I6" s="115"/>
      <c r="K6" s="4"/>
    </row>
    <row r="7" spans="1:34" ht="15.75" customHeight="1" x14ac:dyDescent="0.3">
      <c r="A7" s="114">
        <v>3</v>
      </c>
      <c r="B7" s="113" t="s">
        <v>498</v>
      </c>
      <c r="C7" s="113" t="s">
        <v>458</v>
      </c>
      <c r="D7" s="148"/>
      <c r="E7" s="148"/>
      <c r="F7" s="148">
        <f t="shared" si="0"/>
        <v>0</v>
      </c>
      <c r="G7" s="7"/>
      <c r="H7" s="148"/>
      <c r="I7" s="19"/>
      <c r="J7" s="10"/>
      <c r="K7" s="4"/>
    </row>
    <row r="8" spans="1:34" ht="15.75" customHeight="1" x14ac:dyDescent="0.3">
      <c r="A8" s="114">
        <v>4</v>
      </c>
      <c r="B8" s="113" t="s">
        <v>471</v>
      </c>
      <c r="C8" s="113" t="s">
        <v>178</v>
      </c>
      <c r="D8" s="148"/>
      <c r="E8" s="148"/>
      <c r="F8" s="148">
        <f t="shared" si="0"/>
        <v>0</v>
      </c>
      <c r="G8" s="7"/>
      <c r="H8" s="148"/>
      <c r="I8" s="19"/>
    </row>
    <row r="9" spans="1:34" ht="15.75" customHeight="1" x14ac:dyDescent="0.3">
      <c r="A9" s="114">
        <v>5</v>
      </c>
      <c r="B9" s="113" t="s">
        <v>452</v>
      </c>
      <c r="C9" s="113" t="s">
        <v>458</v>
      </c>
      <c r="D9" s="148"/>
      <c r="E9" s="148"/>
      <c r="F9" s="148">
        <f t="shared" si="0"/>
        <v>0</v>
      </c>
      <c r="G9" s="7"/>
      <c r="H9" s="148"/>
      <c r="I9" s="19"/>
    </row>
    <row r="10" spans="1:34" x14ac:dyDescent="0.3">
      <c r="A10" s="114">
        <v>6</v>
      </c>
      <c r="B10" s="113" t="s">
        <v>477</v>
      </c>
      <c r="C10" s="113" t="s">
        <v>178</v>
      </c>
      <c r="D10" s="148"/>
      <c r="E10" s="148"/>
      <c r="F10" s="148">
        <f t="shared" si="0"/>
        <v>0</v>
      </c>
      <c r="G10" s="7"/>
      <c r="H10" s="148"/>
      <c r="I10" s="19"/>
    </row>
    <row r="11" spans="1:34" x14ac:dyDescent="0.3">
      <c r="A11" s="114">
        <v>7</v>
      </c>
      <c r="B11" s="113" t="s">
        <v>453</v>
      </c>
      <c r="C11" s="113" t="s">
        <v>458</v>
      </c>
      <c r="D11" s="148"/>
      <c r="E11" s="148"/>
      <c r="F11" s="148">
        <f t="shared" si="0"/>
        <v>0</v>
      </c>
      <c r="G11" s="7"/>
      <c r="H11" s="148"/>
      <c r="I11" s="19"/>
    </row>
    <row r="12" spans="1:34" x14ac:dyDescent="0.3">
      <c r="A12" s="114">
        <v>8</v>
      </c>
      <c r="B12" s="113" t="s">
        <v>465</v>
      </c>
      <c r="C12" s="113" t="s">
        <v>466</v>
      </c>
      <c r="D12" s="148"/>
      <c r="E12" s="148"/>
      <c r="F12" s="148">
        <f t="shared" si="0"/>
        <v>0</v>
      </c>
      <c r="G12" s="7"/>
      <c r="H12" s="148"/>
      <c r="I12" s="19"/>
    </row>
    <row r="13" spans="1:34" x14ac:dyDescent="0.3">
      <c r="A13" s="116">
        <v>9</v>
      </c>
      <c r="B13" s="117" t="s">
        <v>450</v>
      </c>
      <c r="C13" s="117" t="s">
        <v>451</v>
      </c>
      <c r="D13" s="150"/>
      <c r="E13" s="150"/>
      <c r="F13" s="150">
        <f t="shared" si="0"/>
        <v>0</v>
      </c>
      <c r="G13" s="21"/>
      <c r="H13" s="150"/>
      <c r="I13" s="22"/>
    </row>
    <row r="15" spans="1:34" x14ac:dyDescent="0.3">
      <c r="A15" s="1"/>
      <c r="B15" s="2" t="s">
        <v>74</v>
      </c>
      <c r="C15" s="111" t="s">
        <v>494</v>
      </c>
      <c r="D15" s="111"/>
      <c r="E15" s="111"/>
      <c r="F15" s="2"/>
      <c r="G15" s="2"/>
      <c r="H15" s="2"/>
      <c r="I15" s="2"/>
    </row>
    <row r="16" spans="1:34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</row>
    <row r="17" spans="1:9" x14ac:dyDescent="0.3">
      <c r="A17" s="118">
        <v>1</v>
      </c>
      <c r="B17" s="102" t="s">
        <v>464</v>
      </c>
      <c r="C17" s="102" t="s">
        <v>458</v>
      </c>
      <c r="D17" s="147"/>
      <c r="E17" s="147"/>
      <c r="F17" s="147">
        <f>SUM(D17:E17)</f>
        <v>0</v>
      </c>
      <c r="G17" s="16"/>
      <c r="H17" s="147"/>
      <c r="I17" s="55"/>
    </row>
    <row r="18" spans="1:9" x14ac:dyDescent="0.3">
      <c r="A18" s="114">
        <v>2</v>
      </c>
      <c r="B18" s="113" t="s">
        <v>495</v>
      </c>
      <c r="C18" s="113" t="s">
        <v>482</v>
      </c>
      <c r="D18" s="148"/>
      <c r="E18" s="148"/>
      <c r="F18" s="148">
        <f t="shared" ref="F18:F25" si="1">SUM(D18:E18)</f>
        <v>0</v>
      </c>
      <c r="G18" s="7"/>
      <c r="H18" s="148"/>
      <c r="I18" s="19"/>
    </row>
    <row r="19" spans="1:9" x14ac:dyDescent="0.3">
      <c r="A19" s="114">
        <v>3</v>
      </c>
      <c r="B19" s="113" t="s">
        <v>564</v>
      </c>
      <c r="C19" s="113" t="s">
        <v>563</v>
      </c>
      <c r="D19" s="148"/>
      <c r="E19" s="148"/>
      <c r="F19" s="148">
        <f t="shared" si="1"/>
        <v>0</v>
      </c>
      <c r="G19" s="7"/>
      <c r="H19" s="148"/>
      <c r="I19" s="19"/>
    </row>
    <row r="20" spans="1:9" x14ac:dyDescent="0.3">
      <c r="A20" s="114">
        <v>4</v>
      </c>
      <c r="B20" s="113" t="s">
        <v>562</v>
      </c>
      <c r="C20" s="113" t="s">
        <v>563</v>
      </c>
      <c r="D20" s="148"/>
      <c r="E20" s="148"/>
      <c r="F20" s="148">
        <f t="shared" si="1"/>
        <v>0</v>
      </c>
      <c r="G20" s="7"/>
      <c r="H20" s="148"/>
      <c r="I20" s="19"/>
    </row>
    <row r="21" spans="1:9" x14ac:dyDescent="0.3">
      <c r="A21" s="114">
        <v>5</v>
      </c>
      <c r="B21" s="113" t="s">
        <v>561</v>
      </c>
      <c r="C21" s="113" t="s">
        <v>482</v>
      </c>
      <c r="D21" s="148"/>
      <c r="E21" s="148"/>
      <c r="F21" s="148">
        <f t="shared" si="1"/>
        <v>0</v>
      </c>
      <c r="G21" s="7"/>
      <c r="H21" s="148"/>
      <c r="I21" s="19"/>
    </row>
    <row r="22" spans="1:9" x14ac:dyDescent="0.3">
      <c r="A22" s="114">
        <v>6</v>
      </c>
      <c r="B22" s="113" t="s">
        <v>200</v>
      </c>
      <c r="C22" s="113" t="s">
        <v>178</v>
      </c>
      <c r="D22" s="148"/>
      <c r="E22" s="148"/>
      <c r="F22" s="148">
        <f t="shared" si="1"/>
        <v>0</v>
      </c>
      <c r="G22" s="7"/>
      <c r="H22" s="148"/>
      <c r="I22" s="19"/>
    </row>
    <row r="23" spans="1:9" x14ac:dyDescent="0.3">
      <c r="A23" s="114">
        <v>7</v>
      </c>
      <c r="B23" s="113" t="s">
        <v>474</v>
      </c>
      <c r="C23" s="113" t="s">
        <v>468</v>
      </c>
      <c r="D23" s="148"/>
      <c r="E23" s="148"/>
      <c r="F23" s="148">
        <f t="shared" si="1"/>
        <v>0</v>
      </c>
      <c r="G23" s="7"/>
      <c r="H23" s="148"/>
      <c r="I23" s="19"/>
    </row>
    <row r="24" spans="1:9" x14ac:dyDescent="0.3">
      <c r="A24" s="114">
        <v>8</v>
      </c>
      <c r="B24" s="113" t="s">
        <v>503</v>
      </c>
      <c r="C24" s="113" t="s">
        <v>178</v>
      </c>
      <c r="D24" s="148"/>
      <c r="E24" s="148"/>
      <c r="F24" s="148">
        <f t="shared" si="1"/>
        <v>0</v>
      </c>
      <c r="G24" s="7"/>
      <c r="H24" s="148"/>
      <c r="I24" s="19"/>
    </row>
    <row r="25" spans="1:9" x14ac:dyDescent="0.3">
      <c r="A25" s="116">
        <v>9</v>
      </c>
      <c r="B25" s="117" t="s">
        <v>486</v>
      </c>
      <c r="C25" s="117" t="s">
        <v>458</v>
      </c>
      <c r="D25" s="150"/>
      <c r="E25" s="150"/>
      <c r="F25" s="150">
        <f t="shared" si="1"/>
        <v>0</v>
      </c>
      <c r="G25" s="21"/>
      <c r="H25" s="150"/>
      <c r="I25" s="22"/>
    </row>
    <row r="27" spans="1:9" x14ac:dyDescent="0.3">
      <c r="A27" s="1"/>
      <c r="B27" s="2" t="s">
        <v>92</v>
      </c>
      <c r="C27" s="111" t="s">
        <v>507</v>
      </c>
      <c r="D27" s="111"/>
      <c r="E27" s="111"/>
      <c r="F27" s="2"/>
      <c r="G27" s="2"/>
      <c r="H27" s="2"/>
      <c r="I27" s="2"/>
    </row>
    <row r="28" spans="1:9" x14ac:dyDescent="0.3">
      <c r="A28" s="120">
        <v>2</v>
      </c>
      <c r="B28" s="121" t="s">
        <v>1</v>
      </c>
      <c r="C28" s="146" t="s">
        <v>2</v>
      </c>
      <c r="D28" s="12"/>
      <c r="E28" s="48"/>
      <c r="F28" s="49" t="s">
        <v>3</v>
      </c>
      <c r="G28" s="49" t="s">
        <v>4</v>
      </c>
      <c r="H28" s="49" t="s">
        <v>5</v>
      </c>
      <c r="I28" s="50" t="s">
        <v>6</v>
      </c>
    </row>
    <row r="29" spans="1:9" x14ac:dyDescent="0.3">
      <c r="A29" s="118">
        <v>1</v>
      </c>
      <c r="B29" s="102" t="s">
        <v>568</v>
      </c>
      <c r="C29" s="102" t="s">
        <v>563</v>
      </c>
      <c r="D29" s="147"/>
      <c r="E29" s="147"/>
      <c r="F29" s="147">
        <f>SUM(D29:E29)</f>
        <v>0</v>
      </c>
      <c r="G29" s="16"/>
      <c r="H29" s="147"/>
      <c r="I29" s="55"/>
    </row>
    <row r="30" spans="1:9" x14ac:dyDescent="0.3">
      <c r="A30" s="114">
        <v>2</v>
      </c>
      <c r="B30" s="113" t="s">
        <v>492</v>
      </c>
      <c r="C30" s="113" t="s">
        <v>458</v>
      </c>
      <c r="D30" s="148"/>
      <c r="E30" s="148"/>
      <c r="F30" s="148">
        <f t="shared" ref="F30:F37" si="2">SUM(D30:E30)</f>
        <v>0</v>
      </c>
      <c r="G30" s="7"/>
      <c r="H30" s="148"/>
      <c r="I30" s="19"/>
    </row>
    <row r="31" spans="1:9" x14ac:dyDescent="0.3">
      <c r="A31" s="114">
        <v>3</v>
      </c>
      <c r="B31" s="113" t="s">
        <v>470</v>
      </c>
      <c r="C31" s="113" t="s">
        <v>178</v>
      </c>
      <c r="D31" s="148"/>
      <c r="E31" s="148"/>
      <c r="F31" s="148">
        <f t="shared" si="2"/>
        <v>0</v>
      </c>
      <c r="G31" s="7"/>
      <c r="H31" s="148"/>
      <c r="I31" s="19"/>
    </row>
    <row r="32" spans="1:9" x14ac:dyDescent="0.3">
      <c r="A32" s="114">
        <v>4</v>
      </c>
      <c r="B32" s="113" t="s">
        <v>467</v>
      </c>
      <c r="C32" s="113" t="s">
        <v>468</v>
      </c>
      <c r="D32" s="148"/>
      <c r="E32" s="148"/>
      <c r="F32" s="148">
        <f t="shared" si="2"/>
        <v>0</v>
      </c>
      <c r="G32" s="7"/>
      <c r="H32" s="148"/>
      <c r="I32" s="19"/>
    </row>
    <row r="33" spans="1:9" x14ac:dyDescent="0.3">
      <c r="A33" s="114">
        <v>5</v>
      </c>
      <c r="B33" s="113" t="s">
        <v>565</v>
      </c>
      <c r="C33" s="113" t="s">
        <v>58</v>
      </c>
      <c r="D33" s="148"/>
      <c r="E33" s="148"/>
      <c r="F33" s="148">
        <f t="shared" si="2"/>
        <v>0</v>
      </c>
      <c r="G33" s="7"/>
      <c r="H33" s="148"/>
      <c r="I33" s="19"/>
    </row>
    <row r="34" spans="1:9" x14ac:dyDescent="0.3">
      <c r="A34" s="114">
        <v>6</v>
      </c>
      <c r="B34" s="113" t="s">
        <v>567</v>
      </c>
      <c r="C34" s="113" t="s">
        <v>563</v>
      </c>
      <c r="D34" s="148"/>
      <c r="E34" s="148"/>
      <c r="F34" s="148">
        <f t="shared" si="2"/>
        <v>0</v>
      </c>
      <c r="G34" s="7"/>
      <c r="H34" s="148"/>
      <c r="I34" s="19"/>
    </row>
    <row r="35" spans="1:9" x14ac:dyDescent="0.3">
      <c r="A35" s="114">
        <v>7</v>
      </c>
      <c r="B35" s="113" t="s">
        <v>566</v>
      </c>
      <c r="C35" s="113" t="s">
        <v>482</v>
      </c>
      <c r="D35" s="148"/>
      <c r="E35" s="148"/>
      <c r="F35" s="148">
        <f t="shared" si="2"/>
        <v>0</v>
      </c>
      <c r="G35" s="7"/>
      <c r="H35" s="148"/>
      <c r="I35" s="19"/>
    </row>
    <row r="36" spans="1:9" x14ac:dyDescent="0.3">
      <c r="A36" s="114">
        <v>8</v>
      </c>
      <c r="B36" s="113" t="s">
        <v>512</v>
      </c>
      <c r="C36" s="113" t="s">
        <v>563</v>
      </c>
      <c r="D36" s="148"/>
      <c r="E36" s="148"/>
      <c r="F36" s="148">
        <f t="shared" si="2"/>
        <v>0</v>
      </c>
      <c r="G36" s="7"/>
      <c r="H36" s="148"/>
      <c r="I36" s="19"/>
    </row>
    <row r="37" spans="1:9" x14ac:dyDescent="0.3">
      <c r="A37" s="116">
        <v>9</v>
      </c>
      <c r="B37" s="117" t="s">
        <v>454</v>
      </c>
      <c r="C37" s="117" t="s">
        <v>458</v>
      </c>
      <c r="D37" s="150"/>
      <c r="E37" s="150"/>
      <c r="F37" s="150">
        <f t="shared" si="2"/>
        <v>0</v>
      </c>
      <c r="G37" s="21"/>
      <c r="H37" s="150"/>
      <c r="I37" s="22"/>
    </row>
    <row r="39" spans="1:9" x14ac:dyDescent="0.3">
      <c r="A39" s="1"/>
      <c r="B39" s="2" t="s">
        <v>109</v>
      </c>
      <c r="C39" s="111" t="s">
        <v>573</v>
      </c>
      <c r="D39" s="111"/>
      <c r="E39" s="111"/>
      <c r="F39" s="2"/>
      <c r="G39" s="2"/>
      <c r="H39" s="2"/>
      <c r="I39" s="2"/>
    </row>
    <row r="40" spans="1:9" x14ac:dyDescent="0.3">
      <c r="A40" s="120">
        <v>2</v>
      </c>
      <c r="B40" s="121" t="s">
        <v>1</v>
      </c>
      <c r="C40" s="146" t="s">
        <v>2</v>
      </c>
      <c r="D40" s="12"/>
      <c r="E40" s="48"/>
      <c r="F40" s="49" t="s">
        <v>3</v>
      </c>
      <c r="G40" s="49" t="s">
        <v>4</v>
      </c>
      <c r="H40" s="49" t="s">
        <v>5</v>
      </c>
      <c r="I40" s="50" t="s">
        <v>6</v>
      </c>
    </row>
    <row r="41" spans="1:9" x14ac:dyDescent="0.3">
      <c r="A41" s="118">
        <v>1</v>
      </c>
      <c r="B41" s="102" t="s">
        <v>571</v>
      </c>
      <c r="C41" s="102" t="s">
        <v>563</v>
      </c>
      <c r="D41" s="147"/>
      <c r="E41" s="147"/>
      <c r="F41" s="147">
        <f>SUM(D41:E41)</f>
        <v>0</v>
      </c>
      <c r="G41" s="16"/>
      <c r="H41" s="147"/>
      <c r="I41" s="55"/>
    </row>
    <row r="42" spans="1:9" x14ac:dyDescent="0.3">
      <c r="A42" s="114">
        <v>2</v>
      </c>
      <c r="B42" s="113" t="s">
        <v>481</v>
      </c>
      <c r="C42" s="113" t="s">
        <v>482</v>
      </c>
      <c r="D42" s="148"/>
      <c r="E42" s="148"/>
      <c r="F42" s="148">
        <f t="shared" ref="F42:F49" si="3">SUM(D42:E42)</f>
        <v>0</v>
      </c>
      <c r="G42" s="7"/>
      <c r="H42" s="148"/>
      <c r="I42" s="19"/>
    </row>
    <row r="43" spans="1:9" x14ac:dyDescent="0.3">
      <c r="A43" s="114">
        <v>3</v>
      </c>
      <c r="B43" s="113" t="s">
        <v>536</v>
      </c>
      <c r="C43" s="113" t="s">
        <v>563</v>
      </c>
      <c r="D43" s="148"/>
      <c r="E43" s="148"/>
      <c r="F43" s="148">
        <f t="shared" si="3"/>
        <v>0</v>
      </c>
      <c r="G43" s="7"/>
      <c r="H43" s="148"/>
      <c r="I43" s="19"/>
    </row>
    <row r="44" spans="1:9" x14ac:dyDescent="0.3">
      <c r="A44" s="114">
        <v>4</v>
      </c>
      <c r="B44" s="113" t="s">
        <v>487</v>
      </c>
      <c r="C44" s="113" t="s">
        <v>488</v>
      </c>
      <c r="D44" s="148"/>
      <c r="E44" s="148"/>
      <c r="F44" s="148">
        <f t="shared" si="3"/>
        <v>0</v>
      </c>
      <c r="G44" s="7"/>
      <c r="H44" s="148"/>
      <c r="I44" s="19"/>
    </row>
    <row r="45" spans="1:9" x14ac:dyDescent="0.3">
      <c r="A45" s="114">
        <v>5</v>
      </c>
      <c r="B45" s="113" t="s">
        <v>572</v>
      </c>
      <c r="C45" s="113" t="s">
        <v>563</v>
      </c>
      <c r="D45" s="148"/>
      <c r="E45" s="148"/>
      <c r="F45" s="148">
        <f t="shared" si="3"/>
        <v>0</v>
      </c>
      <c r="G45" s="7"/>
      <c r="H45" s="148"/>
      <c r="I45" s="19"/>
    </row>
    <row r="46" spans="1:9" x14ac:dyDescent="0.3">
      <c r="A46" s="114">
        <v>6</v>
      </c>
      <c r="B46" s="113" t="s">
        <v>569</v>
      </c>
      <c r="C46" s="113" t="s">
        <v>449</v>
      </c>
      <c r="D46" s="148"/>
      <c r="E46" s="148"/>
      <c r="F46" s="148">
        <f t="shared" si="3"/>
        <v>0</v>
      </c>
      <c r="G46" s="7"/>
      <c r="H46" s="148"/>
      <c r="I46" s="19"/>
    </row>
    <row r="47" spans="1:9" x14ac:dyDescent="0.3">
      <c r="A47" s="114">
        <v>7</v>
      </c>
      <c r="B47" s="113" t="s">
        <v>461</v>
      </c>
      <c r="C47" s="113" t="s">
        <v>102</v>
      </c>
      <c r="D47" s="148"/>
      <c r="E47" s="148"/>
      <c r="F47" s="148">
        <f t="shared" si="3"/>
        <v>0</v>
      </c>
      <c r="G47" s="7"/>
      <c r="H47" s="148"/>
      <c r="I47" s="19"/>
    </row>
    <row r="48" spans="1:9" x14ac:dyDescent="0.3">
      <c r="A48" s="114">
        <v>8</v>
      </c>
      <c r="B48" s="113" t="s">
        <v>529</v>
      </c>
      <c r="C48" s="113" t="s">
        <v>563</v>
      </c>
      <c r="D48" s="148"/>
      <c r="E48" s="148"/>
      <c r="F48" s="148">
        <f t="shared" si="3"/>
        <v>0</v>
      </c>
      <c r="G48" s="7"/>
      <c r="H48" s="148"/>
      <c r="I48" s="19"/>
    </row>
    <row r="49" spans="1:9" x14ac:dyDescent="0.3">
      <c r="A49" s="116">
        <v>9</v>
      </c>
      <c r="B49" s="117" t="s">
        <v>570</v>
      </c>
      <c r="C49" s="117" t="s">
        <v>563</v>
      </c>
      <c r="D49" s="150"/>
      <c r="E49" s="150"/>
      <c r="F49" s="150">
        <f t="shared" si="3"/>
        <v>0</v>
      </c>
      <c r="G49" s="21"/>
      <c r="H49" s="150"/>
      <c r="I49" s="22"/>
    </row>
    <row r="51" spans="1:9" x14ac:dyDescent="0.3">
      <c r="A51" s="1"/>
      <c r="B51" s="2" t="s">
        <v>123</v>
      </c>
      <c r="C51" s="111" t="s">
        <v>580</v>
      </c>
      <c r="D51" s="111"/>
      <c r="E51" s="111"/>
      <c r="F51" s="2"/>
      <c r="G51" s="2"/>
      <c r="H51" s="2"/>
      <c r="I51" s="2"/>
    </row>
    <row r="52" spans="1:9" x14ac:dyDescent="0.3">
      <c r="A52" s="120">
        <v>2</v>
      </c>
      <c r="B52" s="121" t="s">
        <v>1</v>
      </c>
      <c r="C52" s="146" t="s">
        <v>2</v>
      </c>
      <c r="D52" s="12"/>
      <c r="E52" s="48"/>
      <c r="F52" s="49" t="s">
        <v>3</v>
      </c>
      <c r="G52" s="49" t="s">
        <v>4</v>
      </c>
      <c r="H52" s="49" t="s">
        <v>5</v>
      </c>
      <c r="I52" s="50" t="s">
        <v>6</v>
      </c>
    </row>
    <row r="53" spans="1:9" x14ac:dyDescent="0.3">
      <c r="A53" s="118">
        <v>1</v>
      </c>
      <c r="B53" s="102" t="s">
        <v>574</v>
      </c>
      <c r="C53" s="102" t="s">
        <v>58</v>
      </c>
      <c r="D53" s="147"/>
      <c r="E53" s="147"/>
      <c r="F53" s="147">
        <f>SUM(D53:E53)</f>
        <v>0</v>
      </c>
      <c r="G53" s="16"/>
      <c r="H53" s="147"/>
      <c r="I53" s="55"/>
    </row>
    <row r="54" spans="1:9" x14ac:dyDescent="0.3">
      <c r="A54" s="114">
        <v>2</v>
      </c>
      <c r="B54" s="113" t="s">
        <v>493</v>
      </c>
      <c r="C54" s="113" t="s">
        <v>102</v>
      </c>
      <c r="D54" s="148"/>
      <c r="E54" s="148"/>
      <c r="F54" s="148">
        <f t="shared" ref="F54:F61" si="4">SUM(D54:E54)</f>
        <v>0</v>
      </c>
      <c r="G54" s="7"/>
      <c r="H54" s="148"/>
      <c r="I54" s="19"/>
    </row>
    <row r="55" spans="1:9" x14ac:dyDescent="0.3">
      <c r="A55" s="114">
        <v>3</v>
      </c>
      <c r="B55" s="113" t="s">
        <v>577</v>
      </c>
      <c r="C55" s="113" t="s">
        <v>563</v>
      </c>
      <c r="D55" s="148"/>
      <c r="E55" s="148"/>
      <c r="F55" s="148">
        <f t="shared" si="4"/>
        <v>0</v>
      </c>
      <c r="G55" s="7"/>
      <c r="H55" s="148"/>
      <c r="I55" s="19"/>
    </row>
    <row r="56" spans="1:9" x14ac:dyDescent="0.3">
      <c r="A56" s="114">
        <v>4</v>
      </c>
      <c r="B56" s="113" t="s">
        <v>578</v>
      </c>
      <c r="C56" s="113" t="s">
        <v>563</v>
      </c>
      <c r="D56" s="148"/>
      <c r="E56" s="148"/>
      <c r="F56" s="148">
        <f t="shared" si="4"/>
        <v>0</v>
      </c>
      <c r="G56" s="7"/>
      <c r="H56" s="148"/>
      <c r="I56" s="19"/>
    </row>
    <row r="57" spans="1:9" x14ac:dyDescent="0.3">
      <c r="A57" s="114">
        <v>5</v>
      </c>
      <c r="B57" s="113" t="s">
        <v>518</v>
      </c>
      <c r="C57" s="113" t="s">
        <v>178</v>
      </c>
      <c r="D57" s="148"/>
      <c r="E57" s="148"/>
      <c r="F57" s="148">
        <f t="shared" si="4"/>
        <v>0</v>
      </c>
      <c r="G57" s="7"/>
      <c r="H57" s="148"/>
      <c r="I57" s="19"/>
    </row>
    <row r="58" spans="1:9" x14ac:dyDescent="0.3">
      <c r="A58" s="114">
        <v>6</v>
      </c>
      <c r="B58" s="113" t="s">
        <v>579</v>
      </c>
      <c r="C58" s="113" t="s">
        <v>563</v>
      </c>
      <c r="D58" s="148"/>
      <c r="E58" s="148"/>
      <c r="F58" s="148">
        <f t="shared" si="4"/>
        <v>0</v>
      </c>
      <c r="G58" s="7"/>
      <c r="H58" s="148"/>
      <c r="I58" s="19"/>
    </row>
    <row r="59" spans="1:9" x14ac:dyDescent="0.3">
      <c r="A59" s="114">
        <v>7</v>
      </c>
      <c r="B59" s="113" t="s">
        <v>576</v>
      </c>
      <c r="C59" s="113" t="s">
        <v>563</v>
      </c>
      <c r="D59" s="148"/>
      <c r="E59" s="148"/>
      <c r="F59" s="148">
        <f t="shared" si="4"/>
        <v>0</v>
      </c>
      <c r="G59" s="7"/>
      <c r="H59" s="148"/>
      <c r="I59" s="19"/>
    </row>
    <row r="60" spans="1:9" x14ac:dyDescent="0.3">
      <c r="A60" s="114">
        <v>8</v>
      </c>
      <c r="B60" s="113" t="s">
        <v>575</v>
      </c>
      <c r="C60" s="113" t="s">
        <v>482</v>
      </c>
      <c r="D60" s="148"/>
      <c r="E60" s="148"/>
      <c r="F60" s="148">
        <f t="shared" si="4"/>
        <v>0</v>
      </c>
      <c r="G60" s="7"/>
      <c r="H60" s="148"/>
      <c r="I60" s="19"/>
    </row>
    <row r="61" spans="1:9" x14ac:dyDescent="0.3">
      <c r="A61" s="116">
        <v>9</v>
      </c>
      <c r="B61" s="117" t="s">
        <v>509</v>
      </c>
      <c r="C61" s="117" t="s">
        <v>161</v>
      </c>
      <c r="D61" s="150"/>
      <c r="E61" s="150"/>
      <c r="F61" s="150">
        <f t="shared" si="4"/>
        <v>0</v>
      </c>
      <c r="G61" s="21"/>
      <c r="H61" s="150"/>
      <c r="I61" s="22"/>
    </row>
    <row r="63" spans="1:9" x14ac:dyDescent="0.3">
      <c r="B63" s="4" t="s">
        <v>508</v>
      </c>
    </row>
    <row r="65" spans="2:5" x14ac:dyDescent="0.3">
      <c r="B65" s="4" t="s">
        <v>37</v>
      </c>
      <c r="E65" s="97" t="s">
        <v>25</v>
      </c>
    </row>
    <row r="66" spans="2:5" x14ac:dyDescent="0.3">
      <c r="B66" s="4" t="s">
        <v>38</v>
      </c>
    </row>
  </sheetData>
  <sortState xmlns:xlrd2="http://schemas.microsoft.com/office/spreadsheetml/2017/richdata2" ref="V53:W61">
    <sortCondition ref="V53"/>
  </sortState>
  <mergeCells count="1">
    <mergeCell ref="D2:I2"/>
  </mergeCells>
  <hyperlinks>
    <hyperlink ref="B2" location="'Index'!A3" tooltip="Go to the Index sheet" display="á" xr:uid="{28955F1A-CDE2-48FD-8EE2-257E18AD6B68}"/>
  </hyperlinks>
  <printOptions horizontalCentered="1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D43A-2B39-49B2-9355-2013ACC973A0}">
  <sheetPr>
    <tabColor rgb="FFC00000"/>
    <pageSetUpPr fitToPage="1"/>
  </sheetPr>
  <dimension ref="A1:AH71"/>
  <sheetViews>
    <sheetView showGridLines="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43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A2" s="123"/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136</v>
      </c>
      <c r="C3" s="111" t="s">
        <v>586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582</v>
      </c>
      <c r="C5" s="102" t="s">
        <v>563</v>
      </c>
      <c r="D5" s="147"/>
      <c r="E5" s="147"/>
      <c r="F5" s="147">
        <f>SUM(D5:E5)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196</v>
      </c>
      <c r="C6" s="125" t="s">
        <v>456</v>
      </c>
      <c r="D6" s="151"/>
      <c r="E6" s="151"/>
      <c r="F6" s="148">
        <f t="shared" ref="F6:F13" si="0">SUM(D6:E6)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581</v>
      </c>
      <c r="C7" s="125" t="s">
        <v>482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585</v>
      </c>
      <c r="C8" s="125" t="s">
        <v>563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583</v>
      </c>
      <c r="C9" s="125" t="s">
        <v>458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x14ac:dyDescent="0.3">
      <c r="A10" s="127">
        <v>6</v>
      </c>
      <c r="B10" s="125" t="s">
        <v>525</v>
      </c>
      <c r="C10" s="125" t="s">
        <v>458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x14ac:dyDescent="0.3">
      <c r="A11" s="114">
        <v>7</v>
      </c>
      <c r="B11" s="125" t="s">
        <v>516</v>
      </c>
      <c r="C11" s="125" t="s">
        <v>100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x14ac:dyDescent="0.3">
      <c r="A12" s="127">
        <v>8</v>
      </c>
      <c r="B12" s="125" t="s">
        <v>521</v>
      </c>
      <c r="C12" s="125" t="s">
        <v>178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x14ac:dyDescent="0.3">
      <c r="A13" s="116">
        <v>9</v>
      </c>
      <c r="B13" s="130" t="s">
        <v>584</v>
      </c>
      <c r="C13" s="130" t="s">
        <v>563</v>
      </c>
      <c r="D13" s="152"/>
      <c r="E13" s="152"/>
      <c r="F13" s="150">
        <f t="shared" si="0"/>
        <v>0</v>
      </c>
      <c r="G13" s="131"/>
      <c r="H13" s="152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x14ac:dyDescent="0.3">
      <c r="A15" s="1"/>
      <c r="B15" s="2" t="s">
        <v>152</v>
      </c>
      <c r="C15" s="111" t="s">
        <v>91</v>
      </c>
      <c r="D15" s="111"/>
      <c r="E15" s="111"/>
      <c r="F15" s="2"/>
      <c r="G15" s="2"/>
      <c r="H15" s="2"/>
      <c r="I15" s="2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x14ac:dyDescent="0.3">
      <c r="A17" s="118">
        <v>1</v>
      </c>
      <c r="B17" s="102" t="s">
        <v>588</v>
      </c>
      <c r="C17" s="102" t="s">
        <v>563</v>
      </c>
      <c r="D17" s="147"/>
      <c r="E17" s="147"/>
      <c r="F17" s="147">
        <f>SUM(D17:E17)</f>
        <v>0</v>
      </c>
      <c r="G17" s="16"/>
      <c r="H17" s="147"/>
      <c r="I17" s="55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x14ac:dyDescent="0.3">
      <c r="A18" s="127">
        <v>2</v>
      </c>
      <c r="B18" s="125" t="s">
        <v>587</v>
      </c>
      <c r="C18" s="125" t="s">
        <v>58</v>
      </c>
      <c r="D18" s="151"/>
      <c r="E18" s="151"/>
      <c r="F18" s="148">
        <f t="shared" ref="F18:F25" si="1">SUM(D18:E18)</f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x14ac:dyDescent="0.3">
      <c r="A19" s="114">
        <v>3</v>
      </c>
      <c r="B19" s="125" t="s">
        <v>522</v>
      </c>
      <c r="C19" s="125" t="s">
        <v>482</v>
      </c>
      <c r="D19" s="151"/>
      <c r="E19" s="151"/>
      <c r="F19" s="148">
        <f t="shared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x14ac:dyDescent="0.3">
      <c r="A20" s="127">
        <v>4</v>
      </c>
      <c r="B20" s="125" t="s">
        <v>589</v>
      </c>
      <c r="C20" s="125" t="s">
        <v>563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x14ac:dyDescent="0.3">
      <c r="A21" s="114">
        <v>5</v>
      </c>
      <c r="B21" s="125" t="s">
        <v>511</v>
      </c>
      <c r="C21" s="125" t="s">
        <v>321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x14ac:dyDescent="0.3">
      <c r="A22" s="127">
        <v>6</v>
      </c>
      <c r="B22" s="125" t="s">
        <v>523</v>
      </c>
      <c r="C22" s="125" t="s">
        <v>482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x14ac:dyDescent="0.3">
      <c r="A23" s="114">
        <v>7</v>
      </c>
      <c r="B23" s="125" t="s">
        <v>537</v>
      </c>
      <c r="C23" s="125" t="s">
        <v>482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x14ac:dyDescent="0.3">
      <c r="A24" s="127">
        <v>8</v>
      </c>
      <c r="B24" s="125" t="s">
        <v>533</v>
      </c>
      <c r="C24" s="125" t="s">
        <v>102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x14ac:dyDescent="0.3">
      <c r="A25" s="116">
        <v>9</v>
      </c>
      <c r="B25" s="130" t="s">
        <v>316</v>
      </c>
      <c r="C25" s="130" t="s">
        <v>482</v>
      </c>
      <c r="D25" s="152"/>
      <c r="E25" s="152"/>
      <c r="F25" s="150">
        <f t="shared" si="1"/>
        <v>0</v>
      </c>
      <c r="G25" s="131"/>
      <c r="H25" s="152"/>
      <c r="I25" s="132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x14ac:dyDescent="0.3">
      <c r="A27" s="124"/>
      <c r="B27" s="124" t="s">
        <v>508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x14ac:dyDescent="0.3">
      <c r="A29" s="124"/>
      <c r="B29" s="4" t="s">
        <v>37</v>
      </c>
      <c r="E29" s="97" t="s">
        <v>25</v>
      </c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x14ac:dyDescent="0.3">
      <c r="A30" s="124"/>
      <c r="B30" s="4" t="s">
        <v>38</v>
      </c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</sheetData>
  <sortState xmlns:xlrd2="http://schemas.microsoft.com/office/spreadsheetml/2017/richdata2" ref="V17:W25">
    <sortCondition ref="V17"/>
  </sortState>
  <mergeCells count="1">
    <mergeCell ref="D2:I2"/>
  </mergeCells>
  <hyperlinks>
    <hyperlink ref="B2" location="'Index'!A3" tooltip="Go to the Index sheet" display="á" xr:uid="{5A43C5AD-7D23-4004-AA61-F78297868629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6E9E-D0FE-4EE3-9722-DD8D6A98F61C}">
  <sheetPr>
    <tabColor rgb="FFC00000"/>
    <pageSetUpPr fitToPage="1"/>
  </sheetPr>
  <dimension ref="A1:AH71"/>
  <sheetViews>
    <sheetView showGridLines="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8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43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A2" s="123"/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590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"!$B$17")&lt;&gt;"",INDIRECT("'"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"!$B$17"),"")</f>
        <v>S. Anderson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"!$C$17")&lt;&gt;"",INDIRECT("'"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"!$C$17"),"")</f>
        <v>Sunderland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"!$D$17")&lt;&gt;"",INDIRECT("'"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"!$D$17"),"")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"!$E$17")&lt;&gt;"",INDIRECT("'"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"!$E$17"),"")</f>
        <v/>
      </c>
      <c r="F5" s="147">
        <f ca="1">SUM(D5:E5)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"!$B$19"),"")</f>
        <v>J. Belt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"!$C$19"),"")</f>
        <v>York RI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"!$D$19"),"")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"!$E$19")&lt;&gt;"",INDIRECT("'"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"!$E$19"),"")</f>
        <v/>
      </c>
      <c r="F6" s="148">
        <f t="shared" ref="F6:F12" ca="1" si="0">SUM(D6:E6)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"!$B$30")&lt;&gt;"",INDIRECT("'"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"!$B$30"),"")</f>
        <v>D. Brown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"!$C$30")&lt;&gt;"",INDIRECT("'"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"!$C$30"),"")</f>
        <v>Sunderland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"!$D$30")&lt;&gt;"",INDIRECT("'"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"!$D$30"),"")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"!$E$30")&lt;&gt;"",INDIRECT("'"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"!$E$30"),"")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"!$B$9"),"")</f>
        <v>N. Pilling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"!$C$9"),"")</f>
        <v>Sunderland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"!$D$9"),"")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"!$E$9"),"")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"!$B$34"),"")</f>
        <v>A. Robertson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"!$C$34"),"")</f>
        <v>York RI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"!$D$34"),"")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"!$E$34")&lt;&gt;"",INDIRECT("'"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"!$E$34"),"")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"!$B$12"),"")</f>
        <v>S. Walker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"!$C$12"),"")</f>
        <v>Felton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"!$D$12"),"")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"!$E$12")&lt;&gt;"",INDIRECT("'"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"!$E$12"),"")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"!$B$13"),"")</f>
        <v>D. Wells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"!$C$13"),"")</f>
        <v>Morecambe</v>
      </c>
      <c r="D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"!$D$13"),"")</f>
        <v/>
      </c>
      <c r="E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"!$E$13"),"")</f>
        <v/>
      </c>
      <c r="F11" s="148">
        <f t="shared" ca="1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"!$B$36")&lt;&gt;"",INDIRECT("'"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"!$B$36"),"")</f>
        <v>C. Williams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"!$C$36")&lt;&gt;"",INDIRECT("'"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"!$C$36"),"")</f>
        <v>York RI</v>
      </c>
      <c r="D12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"!$D$36")&lt;&gt;"",INDIRECT("'"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"!$D$36"),"")</f>
        <v/>
      </c>
      <c r="E12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"!$E$36")&lt;&gt;"",INDIRECT("'"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"!$E$36"),"")</f>
        <v/>
      </c>
      <c r="F12" s="150">
        <f t="shared" ca="1" si="0"/>
        <v>0</v>
      </c>
      <c r="G12" s="131"/>
      <c r="H12" s="152"/>
      <c r="I12" s="132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x14ac:dyDescent="0.3">
      <c r="A14" s="1"/>
      <c r="B14" s="2" t="s">
        <v>74</v>
      </c>
      <c r="C14" s="111" t="s">
        <v>591</v>
      </c>
      <c r="D14" s="111"/>
      <c r="E14" s="111"/>
      <c r="F14" s="2"/>
      <c r="G14" s="2"/>
      <c r="H14" s="2"/>
      <c r="I14" s="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x14ac:dyDescent="0.3">
      <c r="A15" s="120">
        <v>2</v>
      </c>
      <c r="B15" s="121" t="s">
        <v>1</v>
      </c>
      <c r="C15" s="146" t="s">
        <v>2</v>
      </c>
      <c r="D15" s="12"/>
      <c r="E15" s="48"/>
      <c r="F15" s="49" t="s">
        <v>3</v>
      </c>
      <c r="G15" s="49" t="s">
        <v>4</v>
      </c>
      <c r="H15" s="49" t="s">
        <v>5</v>
      </c>
      <c r="I15" s="50" t="s">
        <v>6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x14ac:dyDescent="0.3">
      <c r="A16" s="118">
        <v>1</v>
      </c>
      <c r="B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"!$B$41")&lt;&gt;"",INDIRECT("'"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"!$B$41"),"")</f>
        <v>N. Allatt</v>
      </c>
      <c r="C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"!$C$41")&lt;&gt;"",INDIRECT("'"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"!$C$41"),"")</f>
        <v>York RI</v>
      </c>
      <c r="D16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"!$D$41")&lt;&gt;"",INDIRECT("'"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"!$D$41"),"")</f>
        <v/>
      </c>
      <c r="E16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"!$E$41")&lt;&gt;"",INDIRECT("'"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"!$E$41"),"")</f>
        <v/>
      </c>
      <c r="F16" s="147">
        <f ca="1">SUM(D16:E16)</f>
        <v>0</v>
      </c>
      <c r="G16" s="16"/>
      <c r="H16" s="147"/>
      <c r="I16" s="55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x14ac:dyDescent="0.3">
      <c r="A17" s="127">
        <v>2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"!$B$29")&lt;&gt;"",INDIRECT("'"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"!$B$29"),"")</f>
        <v>M. Bell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"!$C$29")&lt;&gt;"",INDIRECT("'"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"!$C$29"),"")</f>
        <v>York RI</v>
      </c>
      <c r="D1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"!$D$29")&lt;&gt;"",INDIRECT("'"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"!$D$29"),"")</f>
        <v/>
      </c>
      <c r="E1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"!$E$29")&lt;&gt;"",INDIRECT("'"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"!$E$29"),"")</f>
        <v/>
      </c>
      <c r="F17" s="148">
        <f t="shared" ref="F17:F23" ca="1" si="1">SUM(D17:E17)</f>
        <v>0</v>
      </c>
      <c r="G17" s="126"/>
      <c r="H17" s="151"/>
      <c r="I17" s="128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x14ac:dyDescent="0.3">
      <c r="A18" s="114">
        <v>3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"!$B$43")&lt;&gt;"",INDIRECT("'"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"!$B$43"),"")</f>
        <v>I. Braithwaite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"!$C$43")&lt;&gt;"",INDIRECT("'"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"!$C$43"),"")</f>
        <v>York RI</v>
      </c>
      <c r="D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"!$D$43")&lt;&gt;"",INDIRECT("'"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"!$D$43"),"")</f>
        <v/>
      </c>
      <c r="E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"!$E$43")&lt;&gt;"",INDIRECT("'"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"!$E$43"),"")</f>
        <v/>
      </c>
      <c r="F18" s="148">
        <f t="shared" ca="1" si="1"/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x14ac:dyDescent="0.3">
      <c r="A19" s="127">
        <v>4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"!$B$55")&lt;&gt;"",INDIRECT("'"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"!$B$55"),"")</f>
        <v>M. Felton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"!$C$55")&lt;&gt;"",INDIRECT("'"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"!$C$55"),"")</f>
        <v>York RI</v>
      </c>
      <c r="D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"!$D$55")&lt;&gt;"",INDIRECT("'"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"!$D$55"),"")</f>
        <v/>
      </c>
      <c r="E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"!$E$55")&lt;&gt;"",INDIRECT("'"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"!$E$55"),"")</f>
        <v/>
      </c>
      <c r="F19" s="148">
        <f t="shared" ca="1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x14ac:dyDescent="0.3">
      <c r="A20" s="114">
        <v>5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"!$B$56")&lt;&gt;"",INDIRECT("'"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"!$B$56"),"")</f>
        <v>A. Green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"!$C$56")&lt;&gt;"",INDIRECT("'"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"!$C$56"),"")</f>
        <v>York RI</v>
      </c>
      <c r="D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"!$D$56")&lt;&gt;"",INDIRECT("'"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"!$D$56"),"")</f>
        <v/>
      </c>
      <c r="E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"!$E$56")&lt;&gt;"",INDIRECT("'"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"!$E$56"),"")</f>
        <v/>
      </c>
      <c r="F20" s="148">
        <f t="shared" ca="1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x14ac:dyDescent="0.3">
      <c r="A21" s="127">
        <v>6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"!$B$44"),"")</f>
        <v>D. Love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"!$C$44"),"")</f>
        <v>Penarth</v>
      </c>
      <c r="D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"!$D$44"),"")</f>
        <v/>
      </c>
      <c r="E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"!$E$44"),"")</f>
        <v/>
      </c>
      <c r="F21" s="148">
        <f t="shared" ca="1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x14ac:dyDescent="0.3">
      <c r="A22" s="114">
        <v>7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"!$B$59")&lt;&gt;"",INDIRECT("'"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"!$B$59"),"")</f>
        <v>D. Thompson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"!$C$59")&lt;&gt;"",INDIRECT("'"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"!$C$59"),"")</f>
        <v>York RI</v>
      </c>
      <c r="D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"!$D$59")&lt;&gt;"",INDIRECT("'"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"!$D$59"),"")</f>
        <v/>
      </c>
      <c r="E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"!$E$59")&lt;&gt;"",INDIRECT("'"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"!$E$59"),"")</f>
        <v/>
      </c>
      <c r="F22" s="148">
        <f t="shared" ca="1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x14ac:dyDescent="0.3">
      <c r="A23" s="129">
        <v>8</v>
      </c>
      <c r="B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"!$B$48")&lt;&gt;"",INDIRECT("'"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"!$B$48"),"")</f>
        <v>R. Ward</v>
      </c>
      <c r="C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"!$C$48")&lt;&gt;"",INDIRECT("'"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"!$C$48"),"")</f>
        <v>York RI</v>
      </c>
      <c r="D2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"!$D$48")&lt;&gt;"",INDIRECT("'"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"!$D$48"),"")</f>
        <v/>
      </c>
      <c r="E2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1" &amp; "'" &amp; "!$E$48")&lt;&gt;"",INDIRECT("'" &amp; LEFT(CELL("filename",$A$1),FIND("[",CELL("filename",$A$1)) -1) &amp; "[" &amp; MID(CELL("filename",$A$1),FIND("[",CELL("filename",$A$1))+1,FIND("]",CELL("filename",$A$1))-FIND("[",CELL("filename",$A$1))-1) &amp; "]" &amp; "Bench 100yd 1" &amp; "'" &amp; "!$E$48"),"")</f>
        <v/>
      </c>
      <c r="F23" s="150">
        <f t="shared" ca="1" si="1"/>
        <v>0</v>
      </c>
      <c r="G23" s="131"/>
      <c r="H23" s="152"/>
      <c r="I23" s="132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x14ac:dyDescent="0.3">
      <c r="A25" s="1"/>
      <c r="B25" s="2" t="s">
        <v>92</v>
      </c>
      <c r="C25" s="111" t="s">
        <v>592</v>
      </c>
      <c r="D25" s="111"/>
      <c r="E25" s="111"/>
      <c r="F25" s="2"/>
      <c r="G25" s="2"/>
      <c r="H25" s="2"/>
      <c r="I25" s="2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x14ac:dyDescent="0.3">
      <c r="A26" s="120">
        <v>2</v>
      </c>
      <c r="B26" s="121" t="s">
        <v>1</v>
      </c>
      <c r="C26" s="146" t="s">
        <v>2</v>
      </c>
      <c r="D26" s="12"/>
      <c r="E26" s="48"/>
      <c r="F26" s="49" t="s">
        <v>3</v>
      </c>
      <c r="G26" s="49" t="s">
        <v>4</v>
      </c>
      <c r="H26" s="49" t="s">
        <v>5</v>
      </c>
      <c r="I26" s="50" t="s">
        <v>6</v>
      </c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x14ac:dyDescent="0.3">
      <c r="A27" s="118">
        <v>1</v>
      </c>
      <c r="B2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"!$B$5")&lt;&gt;"",INDIRECT("'"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"!$B$5"),"")</f>
        <v>M. Bensberg</v>
      </c>
      <c r="C2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"!$C$5")&lt;&gt;"",INDIRECT("'"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"!$C$5"),"")</f>
        <v>York RI</v>
      </c>
      <c r="D2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"!$D$5")&lt;&gt;"",INDIRECT("'"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"!$D$5"),"")</f>
        <v/>
      </c>
      <c r="E2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"!$E$5")&lt;&gt;"",INDIRECT("'"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"!$E$5"),"")</f>
        <v/>
      </c>
      <c r="F27" s="147">
        <f ca="1">SUM(D27:E27)</f>
        <v>0</v>
      </c>
      <c r="G27" s="16"/>
      <c r="H27" s="147"/>
      <c r="I27" s="55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x14ac:dyDescent="0.3">
      <c r="A28" s="127">
        <v>2</v>
      </c>
      <c r="B2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"!$B$6")&lt;&gt;"",INDIRECT("'"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"!$B$6"),"")</f>
        <v>J. Brown</v>
      </c>
      <c r="C2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"!$C$6")&lt;&gt;"",INDIRECT("'"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"!$C$6"),"")</f>
        <v>Derby</v>
      </c>
      <c r="D2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"!$D$6")&lt;&gt;"",INDIRECT("'"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"!$D$6"),"")</f>
        <v/>
      </c>
      <c r="E2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"!$E$6")&lt;&gt;"",INDIRECT("'"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"!$E$6"),"")</f>
        <v/>
      </c>
      <c r="F28" s="148">
        <f t="shared" ref="F28:F34" ca="1" si="2">SUM(D28:E28)</f>
        <v>0</v>
      </c>
      <c r="G28" s="126"/>
      <c r="H28" s="151"/>
      <c r="I28" s="128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x14ac:dyDescent="0.3">
      <c r="A29" s="114">
        <v>3</v>
      </c>
      <c r="B2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"!$B$20"),"")</f>
        <v>N. Bylo</v>
      </c>
      <c r="C2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"!$C$20"),"")</f>
        <v>York RI</v>
      </c>
      <c r="D2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"!$D$20"),"")</f>
        <v/>
      </c>
      <c r="E2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"!$E$20")&lt;&gt;"",INDIRECT("'"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"!$E$20"),"")</f>
        <v/>
      </c>
      <c r="F29" s="148">
        <f t="shared" ca="1" si="2"/>
        <v>0</v>
      </c>
      <c r="G29" s="126"/>
      <c r="H29" s="151"/>
      <c r="I29" s="128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x14ac:dyDescent="0.3">
      <c r="A30" s="127">
        <v>4</v>
      </c>
      <c r="B3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"!$B$21"),"")</f>
        <v>A. Germain</v>
      </c>
      <c r="C3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"!$C$21"),"")</f>
        <v>Llantrisant &amp; Cardiff</v>
      </c>
      <c r="D3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"!$D$21"),"")</f>
        <v/>
      </c>
      <c r="E3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"!$E$21")&lt;&gt;"",INDIRECT("'"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"!$E$21"),"")</f>
        <v/>
      </c>
      <c r="F30" s="148">
        <f t="shared" ca="1" si="2"/>
        <v>0</v>
      </c>
      <c r="G30" s="126"/>
      <c r="H30" s="151"/>
      <c r="I30" s="128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x14ac:dyDescent="0.3">
      <c r="A31" s="114">
        <v>5</v>
      </c>
      <c r="B3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"!$B$8"),"")</f>
        <v>B. Gilbey</v>
      </c>
      <c r="C3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"!$C$8"),"")</f>
        <v>York RI</v>
      </c>
      <c r="D3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"!$D$8"),"")</f>
        <v/>
      </c>
      <c r="E3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"!$E$8"),"")</f>
        <v/>
      </c>
      <c r="F31" s="148">
        <f t="shared" ca="1" si="2"/>
        <v>0</v>
      </c>
      <c r="G31" s="126"/>
      <c r="H31" s="151"/>
      <c r="I31" s="128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x14ac:dyDescent="0.3">
      <c r="A32" s="127">
        <v>6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"!$B$9"),"")</f>
        <v>B. Gillatt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"!$C$9"),"")</f>
        <v>Sunderland</v>
      </c>
      <c r="D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"!$D$9"),"")</f>
        <v/>
      </c>
      <c r="E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"!$E$9"),"")</f>
        <v/>
      </c>
      <c r="F32" s="148">
        <f t="shared" ca="1" si="2"/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x14ac:dyDescent="0.3">
      <c r="A33" s="114">
        <v>7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"!$B$11"),"")</f>
        <v>C. McCaughey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"!$C$11"),"")</f>
        <v>Comber</v>
      </c>
      <c r="D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"!$D$11"),"")</f>
        <v/>
      </c>
      <c r="E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"!$E$11"),"")</f>
        <v/>
      </c>
      <c r="F33" s="148">
        <f t="shared" ca="1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x14ac:dyDescent="0.3">
      <c r="A34" s="129">
        <v>8</v>
      </c>
      <c r="B3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"!$B$13"),"")</f>
        <v>D. Williams</v>
      </c>
      <c r="C3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"!$C$13"),"")</f>
        <v>York RI</v>
      </c>
      <c r="D3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"!$D$13"),"")</f>
        <v/>
      </c>
      <c r="E3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100yd 2"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100yd 2" &amp; "'" &amp; "!$E$13"),"")</f>
        <v/>
      </c>
      <c r="F34" s="150">
        <f t="shared" ca="1" si="2"/>
        <v>0</v>
      </c>
      <c r="G34" s="131"/>
      <c r="H34" s="152"/>
      <c r="I34" s="132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x14ac:dyDescent="0.3">
      <c r="A36" s="124"/>
      <c r="B36" s="124" t="s">
        <v>508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x14ac:dyDescent="0.3">
      <c r="A38" s="124"/>
      <c r="B38" s="4" t="s">
        <v>37</v>
      </c>
      <c r="E38" s="97" t="s">
        <v>25</v>
      </c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x14ac:dyDescent="0.3">
      <c r="A39" s="124"/>
      <c r="B39" s="4" t="s">
        <v>38</v>
      </c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</sheetData>
  <sheetProtection sheet="1" objects="1" scenarios="1" selectLockedCells="1"/>
  <sortState xmlns:xlrd2="http://schemas.microsoft.com/office/spreadsheetml/2017/richdata2" ref="V27:W34">
    <sortCondition ref="V27"/>
  </sortState>
  <mergeCells count="1">
    <mergeCell ref="D2:I2"/>
  </mergeCells>
  <hyperlinks>
    <hyperlink ref="B2" location="'Index'!A3" tooltip="Go to the Index sheet" display="á" xr:uid="{22569379-F3C3-4453-BC6C-A8B063D1DC02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9BCE-19C2-427E-9B0E-CD32E400E2BB}">
  <sheetPr codeName="Sheet33">
    <tabColor rgb="FFC00000"/>
    <pageSetUpPr fitToPage="1"/>
  </sheetPr>
  <dimension ref="A1:AH111"/>
  <sheetViews>
    <sheetView showGridLines="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2" width="5" style="4"/>
    <col min="3" max="3" width="5.140625" style="4" bestFit="1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9" width="5" style="4"/>
    <col min="10" max="10" width="5.7109375" style="4" bestFit="1" customWidth="1"/>
    <col min="11" max="12" width="7.7109375" style="4" customWidth="1"/>
    <col min="13" max="13" width="9.7109375" style="4" customWidth="1"/>
    <col min="14" max="14" width="5" style="4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44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593</v>
      </c>
      <c r="B4" s="12"/>
      <c r="C4" s="135">
        <v>586</v>
      </c>
      <c r="D4" s="12"/>
      <c r="E4" s="67" t="s">
        <v>6</v>
      </c>
      <c r="F4" s="74">
        <f>SUM(F5:F7)</f>
        <v>0</v>
      </c>
      <c r="G4" s="3" t="s">
        <v>292</v>
      </c>
      <c r="H4" s="23" t="s">
        <v>598</v>
      </c>
      <c r="I4" s="23"/>
      <c r="J4" s="158">
        <v>588</v>
      </c>
      <c r="K4" s="23"/>
      <c r="L4" s="23"/>
      <c r="N4" s="23"/>
    </row>
    <row r="5" spans="1:34" ht="15.75" customHeight="1" x14ac:dyDescent="0.3">
      <c r="A5" s="78" t="s">
        <v>467</v>
      </c>
      <c r="B5" s="32"/>
      <c r="C5" s="33"/>
      <c r="D5" s="79"/>
      <c r="E5" s="79"/>
      <c r="F5" s="80">
        <f>SUM(D5:E5)</f>
        <v>0</v>
      </c>
      <c r="H5" s="23"/>
      <c r="I5" s="23"/>
      <c r="J5" s="23"/>
      <c r="K5" s="23"/>
      <c r="L5" s="23"/>
      <c r="M5" s="23"/>
      <c r="N5" s="23"/>
    </row>
    <row r="6" spans="1:34" ht="15.75" customHeight="1" x14ac:dyDescent="0.3">
      <c r="A6" s="34" t="s">
        <v>474</v>
      </c>
      <c r="B6" s="27"/>
      <c r="C6" s="5"/>
      <c r="D6" s="71"/>
      <c r="E6" s="71"/>
      <c r="F6" s="75">
        <f>SUM(D6:E6)</f>
        <v>0</v>
      </c>
      <c r="H6" s="23"/>
      <c r="I6" s="23"/>
      <c r="J6" s="23"/>
      <c r="K6" s="23"/>
      <c r="L6" s="23"/>
      <c r="M6" s="23"/>
      <c r="N6" s="23"/>
    </row>
    <row r="7" spans="1:34" ht="15.75" customHeight="1" x14ac:dyDescent="0.3">
      <c r="A7" s="35" t="s">
        <v>484</v>
      </c>
      <c r="B7" s="28"/>
      <c r="C7" s="29"/>
      <c r="D7" s="81"/>
      <c r="E7" s="81"/>
      <c r="F7" s="82">
        <f>SUM(D7:E7)</f>
        <v>0</v>
      </c>
      <c r="H7" s="23"/>
      <c r="I7" s="23"/>
      <c r="J7" s="23"/>
      <c r="K7" s="23"/>
      <c r="L7" s="23"/>
      <c r="M7" s="23"/>
      <c r="N7" s="23"/>
    </row>
    <row r="8" spans="1:34" ht="15.75" customHeight="1" x14ac:dyDescent="0.3">
      <c r="E8" s="4"/>
      <c r="H8" s="23"/>
      <c r="I8" s="23"/>
      <c r="J8" s="23"/>
      <c r="K8" s="23"/>
      <c r="L8" s="23"/>
      <c r="M8" s="23"/>
      <c r="N8" s="23"/>
      <c r="O8" s="23"/>
    </row>
    <row r="9" spans="1:34" ht="15.75" customHeight="1" x14ac:dyDescent="0.3">
      <c r="A9" s="11" t="s">
        <v>594</v>
      </c>
      <c r="B9" s="12"/>
      <c r="C9" s="135">
        <v>589</v>
      </c>
      <c r="D9" s="12"/>
      <c r="E9" s="67" t="s">
        <v>6</v>
      </c>
      <c r="F9" s="74">
        <f>SUM(F10:F12)</f>
        <v>0</v>
      </c>
      <c r="G9" s="156" t="s">
        <v>292</v>
      </c>
      <c r="H9" s="11" t="s">
        <v>597</v>
      </c>
      <c r="I9" s="12"/>
      <c r="J9" s="135">
        <v>585</v>
      </c>
      <c r="K9" s="12"/>
      <c r="L9" s="67" t="s">
        <v>6</v>
      </c>
      <c r="M9" s="74">
        <f>SUM(M10:M12)</f>
        <v>0</v>
      </c>
      <c r="N9" s="23"/>
    </row>
    <row r="10" spans="1:34" ht="15.75" customHeight="1" x14ac:dyDescent="0.3">
      <c r="A10" s="78" t="s">
        <v>503</v>
      </c>
      <c r="B10" s="32"/>
      <c r="C10" s="33"/>
      <c r="D10" s="79"/>
      <c r="E10" s="79"/>
      <c r="F10" s="80">
        <f>SUM(D10:E10)</f>
        <v>0</v>
      </c>
      <c r="G10" s="156"/>
      <c r="H10" s="78" t="s">
        <v>564</v>
      </c>
      <c r="I10" s="32"/>
      <c r="J10" s="33"/>
      <c r="K10" s="79"/>
      <c r="L10" s="79"/>
      <c r="M10" s="80">
        <f>SUM(K10:L10)</f>
        <v>0</v>
      </c>
      <c r="N10" s="23"/>
      <c r="AA10"/>
      <c r="AB10"/>
      <c r="AC10"/>
      <c r="AD10"/>
      <c r="AE10"/>
      <c r="AF10"/>
    </row>
    <row r="11" spans="1:34" ht="15.75" customHeight="1" x14ac:dyDescent="0.3">
      <c r="A11" s="34" t="s">
        <v>471</v>
      </c>
      <c r="B11" s="27"/>
      <c r="C11" s="5"/>
      <c r="D11" s="71"/>
      <c r="E11" s="71"/>
      <c r="F11" s="75">
        <f>SUM(D11:E11)</f>
        <v>0</v>
      </c>
      <c r="G11" s="156"/>
      <c r="H11" s="34" t="s">
        <v>562</v>
      </c>
      <c r="I11" s="27"/>
      <c r="J11" s="5"/>
      <c r="K11" s="71"/>
      <c r="L11" s="71"/>
      <c r="M11" s="75">
        <f>SUM(K11:L11)</f>
        <v>0</v>
      </c>
      <c r="N11" s="23"/>
      <c r="AA11"/>
      <c r="AB11"/>
      <c r="AC11"/>
      <c r="AD11"/>
      <c r="AE11"/>
      <c r="AF11"/>
    </row>
    <row r="12" spans="1:34" ht="15.75" customHeight="1" x14ac:dyDescent="0.3">
      <c r="A12" s="35" t="s">
        <v>477</v>
      </c>
      <c r="B12" s="28"/>
      <c r="C12" s="29"/>
      <c r="D12" s="81"/>
      <c r="E12" s="81"/>
      <c r="F12" s="82">
        <f>SUM(D12:E12)</f>
        <v>0</v>
      </c>
      <c r="G12" s="156"/>
      <c r="H12" s="35" t="s">
        <v>512</v>
      </c>
      <c r="I12" s="28"/>
      <c r="J12" s="29"/>
      <c r="K12" s="81"/>
      <c r="L12" s="81"/>
      <c r="M12" s="82">
        <f>SUM(K12:L12)</f>
        <v>0</v>
      </c>
      <c r="N12" s="23"/>
      <c r="AA12"/>
      <c r="AB12"/>
      <c r="AC12"/>
      <c r="AD12"/>
      <c r="AE12"/>
      <c r="AF12"/>
    </row>
    <row r="13" spans="1:34" ht="15.75" customHeight="1" x14ac:dyDescent="0.3">
      <c r="A13" s="23"/>
      <c r="B13" s="23"/>
      <c r="C13" s="23"/>
      <c r="D13" s="23"/>
      <c r="E13" s="23"/>
      <c r="F13" s="23"/>
      <c r="G13" s="156"/>
      <c r="H13" s="23"/>
      <c r="I13" s="23"/>
      <c r="J13" s="23"/>
      <c r="K13" s="23"/>
      <c r="L13" s="23"/>
      <c r="M13" s="23"/>
      <c r="N13" s="23"/>
      <c r="AA13"/>
      <c r="AB13"/>
      <c r="AC13"/>
      <c r="AD13"/>
      <c r="AE13"/>
      <c r="AF13"/>
    </row>
    <row r="14" spans="1:34" ht="15.75" customHeight="1" x14ac:dyDescent="0.3">
      <c r="A14" s="11" t="s">
        <v>595</v>
      </c>
      <c r="B14" s="12"/>
      <c r="C14" s="135">
        <v>590</v>
      </c>
      <c r="D14" s="12"/>
      <c r="E14" s="67" t="s">
        <v>6</v>
      </c>
      <c r="F14" s="74">
        <f>SUM(F15:F17)</f>
        <v>0</v>
      </c>
      <c r="G14" s="156" t="s">
        <v>292</v>
      </c>
      <c r="H14" s="11" t="s">
        <v>596</v>
      </c>
      <c r="I14" s="12"/>
      <c r="J14" s="135">
        <v>585</v>
      </c>
      <c r="K14" s="12"/>
      <c r="L14" s="67" t="s">
        <v>6</v>
      </c>
      <c r="M14" s="74">
        <f>SUM(M15:M17)</f>
        <v>0</v>
      </c>
      <c r="N14" s="23"/>
    </row>
    <row r="15" spans="1:34" ht="15.75" customHeight="1" x14ac:dyDescent="0.3">
      <c r="A15" s="78" t="s">
        <v>480</v>
      </c>
      <c r="B15" s="32"/>
      <c r="C15" s="33"/>
      <c r="D15" s="79"/>
      <c r="E15" s="79"/>
      <c r="F15" s="80">
        <f>SUM(D15:E15)</f>
        <v>0</v>
      </c>
      <c r="G15" s="156"/>
      <c r="H15" s="78" t="s">
        <v>464</v>
      </c>
      <c r="I15" s="32"/>
      <c r="J15" s="33"/>
      <c r="K15" s="79"/>
      <c r="L15" s="79"/>
      <c r="M15" s="80">
        <f>SUM(K15:L15)</f>
        <v>0</v>
      </c>
      <c r="N15" s="23"/>
    </row>
    <row r="16" spans="1:34" ht="15.75" customHeight="1" x14ac:dyDescent="0.3">
      <c r="A16" s="34" t="s">
        <v>452</v>
      </c>
      <c r="B16" s="27"/>
      <c r="C16" s="5"/>
      <c r="D16" s="71"/>
      <c r="E16" s="71"/>
      <c r="F16" s="75">
        <f>SUM(D16:E16)</f>
        <v>0</v>
      </c>
      <c r="G16" s="156"/>
      <c r="H16" s="34" t="s">
        <v>492</v>
      </c>
      <c r="I16" s="27"/>
      <c r="J16" s="5"/>
      <c r="K16" s="71"/>
      <c r="L16" s="71"/>
      <c r="M16" s="75">
        <f>SUM(K16:L16)</f>
        <v>0</v>
      </c>
      <c r="N16" s="23"/>
    </row>
    <row r="17" spans="1:20" ht="15.75" customHeight="1" x14ac:dyDescent="0.3">
      <c r="A17" s="35" t="s">
        <v>486</v>
      </c>
      <c r="B17" s="28"/>
      <c r="C17" s="29"/>
      <c r="D17" s="81"/>
      <c r="E17" s="81"/>
      <c r="F17" s="82">
        <f>SUM(D17:E17)</f>
        <v>0</v>
      </c>
      <c r="G17" s="156"/>
      <c r="H17" s="35" t="s">
        <v>454</v>
      </c>
      <c r="I17" s="28"/>
      <c r="J17" s="29"/>
      <c r="K17" s="81"/>
      <c r="L17" s="81"/>
      <c r="M17" s="82">
        <f>SUM(K17:L17)</f>
        <v>0</v>
      </c>
      <c r="N17" s="23"/>
    </row>
    <row r="18" spans="1:20" ht="15.75" customHeight="1" x14ac:dyDescent="0.3">
      <c r="H18" s="23"/>
      <c r="I18" s="23"/>
      <c r="J18" s="23"/>
      <c r="K18" s="23"/>
      <c r="L18" s="23"/>
      <c r="M18" s="23"/>
      <c r="N18" s="23"/>
    </row>
    <row r="19" spans="1:20" ht="15.75" customHeight="1" x14ac:dyDescent="0.3">
      <c r="E19" s="4"/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599</v>
      </c>
      <c r="E20" s="4"/>
      <c r="H20" s="157" t="s">
        <v>593</v>
      </c>
      <c r="I20" s="47"/>
      <c r="J20" s="47"/>
      <c r="K20" s="47"/>
      <c r="L20" s="47"/>
      <c r="M20" s="155"/>
      <c r="N20" s="55"/>
    </row>
    <row r="21" spans="1:20" ht="15.75" customHeight="1" x14ac:dyDescent="0.3">
      <c r="E21" s="4"/>
      <c r="H21" s="153" t="s">
        <v>594</v>
      </c>
      <c r="I21" s="7"/>
      <c r="J21" s="7"/>
      <c r="K21" s="7"/>
      <c r="L21" s="7"/>
      <c r="M21" s="7"/>
      <c r="N21" s="19"/>
    </row>
    <row r="22" spans="1:20" ht="15.75" customHeight="1" x14ac:dyDescent="0.3">
      <c r="E22" s="4"/>
      <c r="H22" s="134" t="s">
        <v>595</v>
      </c>
      <c r="I22" s="7"/>
      <c r="J22" s="7"/>
      <c r="K22" s="7"/>
      <c r="L22" s="7"/>
      <c r="M22" s="7"/>
      <c r="N22" s="19"/>
    </row>
    <row r="23" spans="1:20" ht="15.75" customHeight="1" x14ac:dyDescent="0.3">
      <c r="H23" s="18" t="s">
        <v>596</v>
      </c>
      <c r="I23" s="7"/>
      <c r="J23" s="7"/>
      <c r="K23" s="7"/>
      <c r="L23" s="7"/>
      <c r="M23" s="7"/>
      <c r="N23" s="19"/>
    </row>
    <row r="24" spans="1:20" ht="15.75" customHeight="1" x14ac:dyDescent="0.3">
      <c r="H24" s="18" t="s">
        <v>597</v>
      </c>
      <c r="I24" s="7"/>
      <c r="J24" s="7"/>
      <c r="K24" s="7"/>
      <c r="L24" s="7"/>
      <c r="M24" s="7"/>
      <c r="N24" s="19"/>
    </row>
    <row r="25" spans="1:20" ht="15.75" customHeight="1" x14ac:dyDescent="0.3">
      <c r="H25" s="20" t="s">
        <v>598</v>
      </c>
      <c r="I25" s="21"/>
      <c r="J25" s="21"/>
      <c r="K25" s="21"/>
      <c r="L25" s="21"/>
      <c r="M25" s="21"/>
      <c r="N25" s="22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600</v>
      </c>
      <c r="B30" s="12"/>
      <c r="C30" s="135">
        <v>581</v>
      </c>
      <c r="D30" s="12"/>
      <c r="E30" s="67" t="s">
        <v>6</v>
      </c>
      <c r="F30" s="74">
        <f>SUM(F31:F33)</f>
        <v>0</v>
      </c>
      <c r="G30" s="145" t="s">
        <v>292</v>
      </c>
      <c r="H30" s="124" t="s">
        <v>605</v>
      </c>
      <c r="I30" s="124"/>
      <c r="J30" s="144">
        <v>560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78" t="s">
        <v>568</v>
      </c>
      <c r="B31" s="32"/>
      <c r="C31" s="33"/>
      <c r="D31" s="79"/>
      <c r="E31" s="79"/>
      <c r="F31" s="80">
        <f>SUM(D31:E31)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567</v>
      </c>
      <c r="B32" s="27"/>
      <c r="C32" s="5"/>
      <c r="D32" s="71"/>
      <c r="E32" s="71"/>
      <c r="F32" s="75">
        <f>SUM(D32:E32)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570</v>
      </c>
      <c r="B33" s="28"/>
      <c r="C33" s="29"/>
      <c r="D33" s="81"/>
      <c r="E33" s="81"/>
      <c r="F33" s="82">
        <f>SUM(D33:E33)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601</v>
      </c>
      <c r="B35" s="12"/>
      <c r="C35" s="135">
        <v>576</v>
      </c>
      <c r="D35" s="12"/>
      <c r="E35" s="67" t="s">
        <v>6</v>
      </c>
      <c r="F35" s="74">
        <f>SUM(F36:F38)</f>
        <v>0</v>
      </c>
      <c r="G35" s="145" t="s">
        <v>292</v>
      </c>
      <c r="H35" s="11" t="s">
        <v>604</v>
      </c>
      <c r="I35" s="12"/>
      <c r="J35" s="135">
        <v>550</v>
      </c>
      <c r="K35" s="12"/>
      <c r="L35" s="67" t="s">
        <v>6</v>
      </c>
      <c r="M35" s="7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78" t="s">
        <v>571</v>
      </c>
      <c r="B36" s="32"/>
      <c r="C36" s="33"/>
      <c r="D36" s="79"/>
      <c r="E36" s="79"/>
      <c r="F36" s="80">
        <f>SUM(D36:E36)</f>
        <v>0</v>
      </c>
      <c r="G36" s="145"/>
      <c r="H36" s="78" t="s">
        <v>588</v>
      </c>
      <c r="I36" s="32"/>
      <c r="J36" s="33"/>
      <c r="K36" s="79"/>
      <c r="L36" s="79"/>
      <c r="M36" s="80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536</v>
      </c>
      <c r="B37" s="27"/>
      <c r="C37" s="5"/>
      <c r="D37" s="71"/>
      <c r="E37" s="71"/>
      <c r="F37" s="75">
        <f>SUM(D37:E37)</f>
        <v>0</v>
      </c>
      <c r="G37" s="145"/>
      <c r="H37" s="34" t="s">
        <v>589</v>
      </c>
      <c r="I37" s="27"/>
      <c r="J37" s="5"/>
      <c r="K37" s="71"/>
      <c r="L37" s="71"/>
      <c r="M37" s="75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529</v>
      </c>
      <c r="B38" s="28"/>
      <c r="C38" s="29"/>
      <c r="D38" s="81"/>
      <c r="E38" s="81"/>
      <c r="F38" s="82">
        <f>SUM(D38:E38)</f>
        <v>0</v>
      </c>
      <c r="G38" s="145"/>
      <c r="H38" s="35" t="s">
        <v>585</v>
      </c>
      <c r="I38" s="28"/>
      <c r="J38" s="29"/>
      <c r="K38" s="81"/>
      <c r="L38" s="81"/>
      <c r="M38" s="82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602</v>
      </c>
      <c r="B40" s="12"/>
      <c r="C40" s="135">
        <v>568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603</v>
      </c>
      <c r="I40" s="12"/>
      <c r="J40" s="135">
        <v>563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78" t="s">
        <v>577</v>
      </c>
      <c r="B41" s="32"/>
      <c r="C41" s="33"/>
      <c r="D41" s="79"/>
      <c r="E41" s="79"/>
      <c r="F41" s="80">
        <f>SUM(D41:E41)</f>
        <v>0</v>
      </c>
      <c r="G41" s="145"/>
      <c r="H41" s="78" t="s">
        <v>582</v>
      </c>
      <c r="I41" s="32"/>
      <c r="J41" s="33"/>
      <c r="K41" s="79"/>
      <c r="L41" s="79"/>
      <c r="M41" s="80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578</v>
      </c>
      <c r="B42" s="27"/>
      <c r="C42" s="5"/>
      <c r="D42" s="71"/>
      <c r="E42" s="71"/>
      <c r="F42" s="75">
        <f>SUM(D42:E42)</f>
        <v>0</v>
      </c>
      <c r="G42" s="145"/>
      <c r="H42" s="34" t="s">
        <v>579</v>
      </c>
      <c r="I42" s="27"/>
      <c r="J42" s="5"/>
      <c r="K42" s="71"/>
      <c r="L42" s="71"/>
      <c r="M42" s="75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576</v>
      </c>
      <c r="B43" s="28"/>
      <c r="C43" s="29"/>
      <c r="D43" s="81"/>
      <c r="E43" s="81"/>
      <c r="F43" s="82">
        <f>SUM(D43:E43)</f>
        <v>0</v>
      </c>
      <c r="G43" s="145"/>
      <c r="H43" s="35" t="s">
        <v>584</v>
      </c>
      <c r="I43" s="28"/>
      <c r="J43" s="29"/>
      <c r="K43" s="81"/>
      <c r="L43" s="81"/>
      <c r="M43" s="82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606</v>
      </c>
      <c r="E46" s="4"/>
      <c r="H46" s="141" t="s">
        <v>600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601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602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603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604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605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23" t="s">
        <v>508</v>
      </c>
      <c r="B53" s="23"/>
      <c r="C53" s="23"/>
      <c r="D53" s="23"/>
      <c r="E53" s="23"/>
      <c r="F53" s="23"/>
      <c r="G53" s="156"/>
      <c r="H53" s="23"/>
      <c r="I53" s="23"/>
      <c r="J53" s="23"/>
      <c r="K53" s="23"/>
      <c r="L53" s="23"/>
      <c r="M53" s="23"/>
      <c r="N53" s="23"/>
    </row>
    <row r="54" spans="1:16" ht="15.75" customHeight="1" x14ac:dyDescent="0.3">
      <c r="A54" s="23"/>
      <c r="B54" s="23"/>
      <c r="C54" s="23"/>
      <c r="D54" s="23"/>
      <c r="E54" s="23"/>
      <c r="F54" s="23"/>
      <c r="G54" s="156"/>
      <c r="H54" s="23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98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  <row r="110" spans="1:14" ht="15.75" customHeight="1" x14ac:dyDescent="0.3">
      <c r="A110" s="23"/>
      <c r="B110" s="23"/>
      <c r="C110" s="23"/>
      <c r="D110" s="23"/>
      <c r="E110" s="23"/>
      <c r="F110" s="23"/>
      <c r="G110" s="156"/>
      <c r="H110" s="23"/>
      <c r="I110" s="23"/>
      <c r="J110" s="23"/>
      <c r="K110" s="23"/>
      <c r="L110" s="23"/>
      <c r="M110" s="23"/>
      <c r="N110" s="23"/>
    </row>
    <row r="111" spans="1:14" ht="15.75" customHeight="1" x14ac:dyDescent="0.3">
      <c r="A111" s="23"/>
      <c r="B111" s="23"/>
      <c r="C111" s="23"/>
      <c r="D111" s="23"/>
      <c r="E111" s="23"/>
      <c r="F111" s="23"/>
      <c r="G111" s="156"/>
      <c r="H111" s="23"/>
      <c r="I111" s="23"/>
      <c r="J111" s="23"/>
      <c r="K111" s="23"/>
      <c r="L111" s="23"/>
      <c r="M111" s="23"/>
      <c r="N111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FCE6B9A4-15CD-4552-92E6-BA3CF93A6722}"/>
  </hyperlinks>
  <printOptions horizontalCentered="1"/>
  <pageMargins left="0.31496062992126" right="0.31496062992126" top="1.1023622047244099" bottom="0.59055118110236204" header="0.39370078740157499" footer="0.39370078740157499"/>
  <pageSetup paperSize="9" scale="78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6"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33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</row>
    <row r="3" spans="1:34" s="2" customFormat="1" ht="15.75" customHeight="1" x14ac:dyDescent="0.3">
      <c r="A3" s="1"/>
      <c r="B3" s="2" t="s">
        <v>0</v>
      </c>
      <c r="C3" s="111" t="s">
        <v>618</v>
      </c>
      <c r="D3" s="111"/>
      <c r="E3" s="111"/>
      <c r="K3" s="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612</v>
      </c>
      <c r="C5" s="102" t="s">
        <v>613</v>
      </c>
      <c r="D5" s="147"/>
      <c r="E5" s="147"/>
      <c r="F5" s="147">
        <f>SUM(D5,E5)</f>
        <v>0</v>
      </c>
      <c r="G5" s="16"/>
      <c r="H5" s="147"/>
      <c r="I5" s="55"/>
      <c r="K5" s="4"/>
    </row>
    <row r="6" spans="1:34" ht="15.75" customHeight="1" x14ac:dyDescent="0.3">
      <c r="A6" s="114">
        <v>2</v>
      </c>
      <c r="B6" s="113" t="s">
        <v>617</v>
      </c>
      <c r="C6" s="113" t="s">
        <v>563</v>
      </c>
      <c r="D6" s="148"/>
      <c r="E6" s="148"/>
      <c r="F6" s="148">
        <f t="shared" ref="F6:F14" si="0">SUM(D6,E6)</f>
        <v>0</v>
      </c>
      <c r="G6" s="7"/>
      <c r="H6" s="148"/>
      <c r="I6" s="115"/>
      <c r="N6" s="72"/>
      <c r="O6" s="72"/>
      <c r="P6" s="72"/>
      <c r="R6" s="72"/>
      <c r="S6" s="73"/>
    </row>
    <row r="7" spans="1:34" ht="15.75" customHeight="1" x14ac:dyDescent="0.3">
      <c r="A7" s="114">
        <v>3</v>
      </c>
      <c r="B7" s="113" t="s">
        <v>607</v>
      </c>
      <c r="C7" s="113" t="s">
        <v>386</v>
      </c>
      <c r="D7" s="148"/>
      <c r="E7" s="148"/>
      <c r="F7" s="148">
        <f t="shared" si="0"/>
        <v>0</v>
      </c>
      <c r="G7" s="7"/>
      <c r="H7" s="148"/>
      <c r="I7" s="19"/>
      <c r="J7" s="10"/>
      <c r="K7" s="4"/>
    </row>
    <row r="8" spans="1:34" ht="15.75" customHeight="1" x14ac:dyDescent="0.3">
      <c r="A8" s="114">
        <v>4</v>
      </c>
      <c r="B8" s="113" t="s">
        <v>610</v>
      </c>
      <c r="C8" s="113" t="s">
        <v>105</v>
      </c>
      <c r="D8" s="148"/>
      <c r="E8" s="148"/>
      <c r="F8" s="148">
        <f t="shared" si="0"/>
        <v>0</v>
      </c>
      <c r="G8" s="7"/>
      <c r="H8" s="148"/>
      <c r="I8" s="19"/>
    </row>
    <row r="9" spans="1:34" ht="15.75" customHeight="1" x14ac:dyDescent="0.3">
      <c r="A9" s="114">
        <v>5</v>
      </c>
      <c r="B9" s="113" t="s">
        <v>614</v>
      </c>
      <c r="C9" s="113" t="s">
        <v>83</v>
      </c>
      <c r="D9" s="148"/>
      <c r="E9" s="148"/>
      <c r="F9" s="148">
        <f t="shared" si="0"/>
        <v>0</v>
      </c>
      <c r="G9" s="7"/>
      <c r="H9" s="148"/>
      <c r="I9" s="19"/>
      <c r="P9" s="26"/>
      <c r="Q9" s="26"/>
      <c r="R9" s="26"/>
      <c r="S9" s="26"/>
    </row>
    <row r="10" spans="1:34" ht="15.75" customHeight="1" x14ac:dyDescent="0.3">
      <c r="A10" s="114">
        <v>6</v>
      </c>
      <c r="B10" s="113" t="s">
        <v>608</v>
      </c>
      <c r="C10" s="113" t="s">
        <v>183</v>
      </c>
      <c r="D10" s="148"/>
      <c r="E10" s="148"/>
      <c r="F10" s="148">
        <f t="shared" si="0"/>
        <v>0</v>
      </c>
      <c r="G10" s="7"/>
      <c r="H10" s="148"/>
      <c r="I10" s="19"/>
    </row>
    <row r="11" spans="1:34" ht="15.75" customHeight="1" x14ac:dyDescent="0.3">
      <c r="A11" s="114">
        <v>7</v>
      </c>
      <c r="B11" s="113" t="s">
        <v>222</v>
      </c>
      <c r="C11" s="113" t="s">
        <v>223</v>
      </c>
      <c r="D11" s="148"/>
      <c r="E11" s="148"/>
      <c r="F11" s="148">
        <f t="shared" si="0"/>
        <v>0</v>
      </c>
      <c r="G11" s="7"/>
      <c r="H11" s="148"/>
      <c r="I11" s="19"/>
    </row>
    <row r="12" spans="1:34" ht="15.75" customHeight="1" x14ac:dyDescent="0.3">
      <c r="A12" s="114">
        <v>8</v>
      </c>
      <c r="B12" s="113" t="s">
        <v>615</v>
      </c>
      <c r="C12" s="113" t="s">
        <v>616</v>
      </c>
      <c r="D12" s="148"/>
      <c r="E12" s="148"/>
      <c r="F12" s="148">
        <f t="shared" si="0"/>
        <v>0</v>
      </c>
      <c r="G12" s="7"/>
      <c r="H12" s="148"/>
      <c r="I12" s="19"/>
    </row>
    <row r="13" spans="1:34" ht="15.75" customHeight="1" x14ac:dyDescent="0.3">
      <c r="A13" s="114">
        <v>9</v>
      </c>
      <c r="B13" s="113" t="s">
        <v>611</v>
      </c>
      <c r="C13" s="113" t="s">
        <v>223</v>
      </c>
      <c r="D13" s="148"/>
      <c r="E13" s="148"/>
      <c r="F13" s="148">
        <f t="shared" si="0"/>
        <v>0</v>
      </c>
      <c r="G13" s="7"/>
      <c r="H13" s="148"/>
      <c r="I13" s="19"/>
    </row>
    <row r="14" spans="1:34" ht="15.75" customHeight="1" x14ac:dyDescent="0.3">
      <c r="A14" s="116">
        <v>10</v>
      </c>
      <c r="B14" s="117" t="s">
        <v>609</v>
      </c>
      <c r="C14" s="117" t="s">
        <v>204</v>
      </c>
      <c r="D14" s="150"/>
      <c r="E14" s="150"/>
      <c r="F14" s="150">
        <f t="shared" si="0"/>
        <v>0</v>
      </c>
      <c r="G14" s="21"/>
      <c r="H14" s="150"/>
      <c r="I14" s="22"/>
    </row>
    <row r="15" spans="1:34" ht="15.75" customHeight="1" x14ac:dyDescent="0.3"/>
    <row r="16" spans="1:34" ht="15.75" customHeight="1" x14ac:dyDescent="0.3">
      <c r="A16" s="1"/>
      <c r="B16" s="2" t="s">
        <v>74</v>
      </c>
      <c r="C16" s="111" t="s">
        <v>542</v>
      </c>
      <c r="D16" s="111"/>
      <c r="E16" s="111"/>
      <c r="F16" s="2"/>
      <c r="G16" s="2"/>
      <c r="H16" s="2"/>
      <c r="I16" s="2"/>
    </row>
    <row r="17" spans="1:9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</row>
    <row r="18" spans="1:9" ht="15.75" customHeight="1" x14ac:dyDescent="0.3">
      <c r="A18" s="118">
        <v>1</v>
      </c>
      <c r="B18" s="102" t="s">
        <v>199</v>
      </c>
      <c r="C18" s="102" t="s">
        <v>96</v>
      </c>
      <c r="D18" s="147"/>
      <c r="E18" s="147"/>
      <c r="F18" s="147">
        <f>SUM(D18,E18)</f>
        <v>0</v>
      </c>
      <c r="G18" s="16"/>
      <c r="H18" s="147"/>
      <c r="I18" s="55"/>
    </row>
    <row r="19" spans="1:9" ht="15.75" customHeight="1" x14ac:dyDescent="0.3">
      <c r="A19" s="114">
        <v>2</v>
      </c>
      <c r="B19" s="113" t="s">
        <v>623</v>
      </c>
      <c r="C19" s="113" t="s">
        <v>613</v>
      </c>
      <c r="D19" s="148"/>
      <c r="E19" s="148"/>
      <c r="F19" s="148">
        <f t="shared" ref="F19:F27" si="1">SUM(D19,E19)</f>
        <v>0</v>
      </c>
      <c r="G19" s="7"/>
      <c r="H19" s="148"/>
      <c r="I19" s="19"/>
    </row>
    <row r="20" spans="1:9" ht="15.75" customHeight="1" x14ac:dyDescent="0.3">
      <c r="A20" s="114">
        <v>3</v>
      </c>
      <c r="B20" s="113" t="s">
        <v>621</v>
      </c>
      <c r="C20" s="113" t="s">
        <v>223</v>
      </c>
      <c r="D20" s="148"/>
      <c r="E20" s="148"/>
      <c r="F20" s="148">
        <f t="shared" si="1"/>
        <v>0</v>
      </c>
      <c r="G20" s="7"/>
      <c r="H20" s="148"/>
      <c r="I20" s="19"/>
    </row>
    <row r="21" spans="1:9" ht="15.75" customHeight="1" x14ac:dyDescent="0.3">
      <c r="A21" s="114">
        <v>4</v>
      </c>
      <c r="B21" s="113" t="s">
        <v>625</v>
      </c>
      <c r="C21" s="113" t="s">
        <v>386</v>
      </c>
      <c r="D21" s="148"/>
      <c r="E21" s="148"/>
      <c r="F21" s="148">
        <f t="shared" si="1"/>
        <v>0</v>
      </c>
      <c r="G21" s="7"/>
      <c r="H21" s="148"/>
      <c r="I21" s="19"/>
    </row>
    <row r="22" spans="1:9" ht="15.75" customHeight="1" x14ac:dyDescent="0.3">
      <c r="A22" s="114">
        <v>5</v>
      </c>
      <c r="B22" s="113" t="s">
        <v>620</v>
      </c>
      <c r="C22" s="113" t="s">
        <v>141</v>
      </c>
      <c r="D22" s="148"/>
      <c r="E22" s="148"/>
      <c r="F22" s="148">
        <f t="shared" si="1"/>
        <v>0</v>
      </c>
      <c r="G22" s="7"/>
      <c r="H22" s="148"/>
      <c r="I22" s="19"/>
    </row>
    <row r="23" spans="1:9" ht="15.75" customHeight="1" x14ac:dyDescent="0.3">
      <c r="A23" s="114">
        <v>6</v>
      </c>
      <c r="B23" s="113" t="s">
        <v>624</v>
      </c>
      <c r="C23" s="113" t="s">
        <v>96</v>
      </c>
      <c r="D23" s="148"/>
      <c r="E23" s="148"/>
      <c r="F23" s="148">
        <f t="shared" si="1"/>
        <v>0</v>
      </c>
      <c r="G23" s="7"/>
      <c r="H23" s="148"/>
      <c r="I23" s="19"/>
    </row>
    <row r="24" spans="1:9" ht="15.75" customHeight="1" x14ac:dyDescent="0.3">
      <c r="A24" s="114">
        <v>7</v>
      </c>
      <c r="B24" s="113" t="s">
        <v>622</v>
      </c>
      <c r="C24" s="113" t="s">
        <v>96</v>
      </c>
      <c r="D24" s="148"/>
      <c r="E24" s="148"/>
      <c r="F24" s="148">
        <f t="shared" si="1"/>
        <v>0</v>
      </c>
      <c r="G24" s="7"/>
      <c r="H24" s="148"/>
      <c r="I24" s="19"/>
    </row>
    <row r="25" spans="1:9" ht="15.75" customHeight="1" x14ac:dyDescent="0.3">
      <c r="A25" s="114">
        <v>8</v>
      </c>
      <c r="B25" s="113" t="s">
        <v>619</v>
      </c>
      <c r="C25" s="113" t="s">
        <v>83</v>
      </c>
      <c r="D25" s="148"/>
      <c r="E25" s="148"/>
      <c r="F25" s="148">
        <f t="shared" si="1"/>
        <v>0</v>
      </c>
      <c r="G25" s="7"/>
      <c r="H25" s="148"/>
      <c r="I25" s="19"/>
    </row>
    <row r="26" spans="1:9" ht="15.75" customHeight="1" x14ac:dyDescent="0.3">
      <c r="A26" s="114">
        <v>9</v>
      </c>
      <c r="B26" s="113" t="s">
        <v>626</v>
      </c>
      <c r="C26" s="113" t="s">
        <v>105</v>
      </c>
      <c r="D26" s="148"/>
      <c r="E26" s="148"/>
      <c r="F26" s="148">
        <f t="shared" si="1"/>
        <v>0</v>
      </c>
      <c r="G26" s="7"/>
      <c r="H26" s="148"/>
      <c r="I26" s="19"/>
    </row>
    <row r="27" spans="1:9" ht="15.75" customHeight="1" x14ac:dyDescent="0.3">
      <c r="A27" s="116">
        <v>10</v>
      </c>
      <c r="B27" s="117" t="s">
        <v>454</v>
      </c>
      <c r="C27" s="117" t="s">
        <v>458</v>
      </c>
      <c r="D27" s="150"/>
      <c r="E27" s="150"/>
      <c r="F27" s="150">
        <f t="shared" si="1"/>
        <v>0</v>
      </c>
      <c r="G27" s="21"/>
      <c r="H27" s="150"/>
      <c r="I27" s="22"/>
    </row>
    <row r="28" spans="1:9" ht="15.75" customHeight="1" x14ac:dyDescent="0.3"/>
    <row r="29" spans="1:9" ht="15.75" customHeight="1" x14ac:dyDescent="0.3">
      <c r="A29" s="1"/>
      <c r="B29" s="2" t="s">
        <v>92</v>
      </c>
      <c r="C29" s="111" t="s">
        <v>635</v>
      </c>
      <c r="D29" s="111"/>
      <c r="E29" s="111"/>
      <c r="F29" s="2"/>
      <c r="G29" s="2"/>
      <c r="H29" s="2"/>
      <c r="I29" s="2"/>
    </row>
    <row r="30" spans="1:9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</row>
    <row r="31" spans="1:9" ht="15.75" customHeight="1" x14ac:dyDescent="0.3">
      <c r="A31" s="118">
        <v>1</v>
      </c>
      <c r="B31" s="102" t="s">
        <v>464</v>
      </c>
      <c r="C31" s="102" t="s">
        <v>458</v>
      </c>
      <c r="D31" s="147"/>
      <c r="E31" s="147"/>
      <c r="F31" s="147">
        <f>SUM(D31,E31)</f>
        <v>0</v>
      </c>
      <c r="G31" s="16"/>
      <c r="H31" s="147"/>
      <c r="I31" s="55"/>
    </row>
    <row r="32" spans="1:9" ht="15.75" customHeight="1" x14ac:dyDescent="0.3">
      <c r="A32" s="114">
        <v>2</v>
      </c>
      <c r="B32" s="113" t="s">
        <v>633</v>
      </c>
      <c r="C32" s="113" t="s">
        <v>563</v>
      </c>
      <c r="D32" s="148"/>
      <c r="E32" s="148"/>
      <c r="F32" s="148">
        <f t="shared" ref="F32:F40" si="2">SUM(D32,E32)</f>
        <v>0</v>
      </c>
      <c r="G32" s="7"/>
      <c r="H32" s="148"/>
      <c r="I32" s="19"/>
    </row>
    <row r="33" spans="1:9" ht="15.75" customHeight="1" x14ac:dyDescent="0.3">
      <c r="A33" s="114">
        <v>3</v>
      </c>
      <c r="B33" s="113" t="s">
        <v>627</v>
      </c>
      <c r="C33" s="113" t="s">
        <v>613</v>
      </c>
      <c r="D33" s="148"/>
      <c r="E33" s="148"/>
      <c r="F33" s="148">
        <f t="shared" si="2"/>
        <v>0</v>
      </c>
      <c r="G33" s="7"/>
      <c r="H33" s="148"/>
      <c r="I33" s="19"/>
    </row>
    <row r="34" spans="1:9" ht="15.75" customHeight="1" x14ac:dyDescent="0.3">
      <c r="A34" s="114">
        <v>4</v>
      </c>
      <c r="B34" s="113" t="s">
        <v>628</v>
      </c>
      <c r="C34" s="113" t="s">
        <v>458</v>
      </c>
      <c r="D34" s="148"/>
      <c r="E34" s="148"/>
      <c r="F34" s="148">
        <f t="shared" si="2"/>
        <v>0</v>
      </c>
      <c r="G34" s="7"/>
      <c r="H34" s="148"/>
      <c r="I34" s="19"/>
    </row>
    <row r="35" spans="1:9" ht="15.75" customHeight="1" x14ac:dyDescent="0.3">
      <c r="A35" s="114">
        <v>5</v>
      </c>
      <c r="B35" s="113" t="s">
        <v>629</v>
      </c>
      <c r="C35" s="113" t="s">
        <v>630</v>
      </c>
      <c r="D35" s="148"/>
      <c r="E35" s="148"/>
      <c r="F35" s="148">
        <f t="shared" si="2"/>
        <v>0</v>
      </c>
      <c r="G35" s="7"/>
      <c r="H35" s="148"/>
      <c r="I35" s="19"/>
    </row>
    <row r="36" spans="1:9" ht="15.75" customHeight="1" x14ac:dyDescent="0.3">
      <c r="A36" s="114">
        <v>6</v>
      </c>
      <c r="B36" s="113" t="s">
        <v>350</v>
      </c>
      <c r="C36" s="113" t="s">
        <v>60</v>
      </c>
      <c r="D36" s="148"/>
      <c r="E36" s="148"/>
      <c r="F36" s="148">
        <f t="shared" si="2"/>
        <v>0</v>
      </c>
      <c r="G36" s="7"/>
      <c r="H36" s="148"/>
      <c r="I36" s="19"/>
    </row>
    <row r="37" spans="1:9" ht="15.75" customHeight="1" x14ac:dyDescent="0.3">
      <c r="A37" s="114">
        <v>7</v>
      </c>
      <c r="B37" s="113" t="s">
        <v>112</v>
      </c>
      <c r="C37" s="113" t="s">
        <v>105</v>
      </c>
      <c r="D37" s="148"/>
      <c r="E37" s="148"/>
      <c r="F37" s="148">
        <f t="shared" si="2"/>
        <v>0</v>
      </c>
      <c r="G37" s="7"/>
      <c r="H37" s="148"/>
      <c r="I37" s="19"/>
    </row>
    <row r="38" spans="1:9" ht="15.75" customHeight="1" x14ac:dyDescent="0.3">
      <c r="A38" s="114">
        <v>8</v>
      </c>
      <c r="B38" s="113" t="s">
        <v>632</v>
      </c>
      <c r="C38" s="113" t="s">
        <v>96</v>
      </c>
      <c r="D38" s="148"/>
      <c r="E38" s="148"/>
      <c r="F38" s="148">
        <f t="shared" si="2"/>
        <v>0</v>
      </c>
      <c r="G38" s="7"/>
      <c r="H38" s="148"/>
      <c r="I38" s="19"/>
    </row>
    <row r="39" spans="1:9" ht="15.75" customHeight="1" x14ac:dyDescent="0.3">
      <c r="A39" s="114">
        <v>9</v>
      </c>
      <c r="B39" s="113" t="s">
        <v>631</v>
      </c>
      <c r="C39" s="113" t="s">
        <v>105</v>
      </c>
      <c r="D39" s="148"/>
      <c r="E39" s="148"/>
      <c r="F39" s="148">
        <f t="shared" si="2"/>
        <v>0</v>
      </c>
      <c r="G39" s="7"/>
      <c r="H39" s="148"/>
      <c r="I39" s="19"/>
    </row>
    <row r="40" spans="1:9" ht="15.75" customHeight="1" x14ac:dyDescent="0.3">
      <c r="A40" s="116">
        <v>10</v>
      </c>
      <c r="B40" s="117" t="s">
        <v>634</v>
      </c>
      <c r="C40" s="117" t="s">
        <v>204</v>
      </c>
      <c r="D40" s="150"/>
      <c r="E40" s="150"/>
      <c r="F40" s="150">
        <f t="shared" si="2"/>
        <v>0</v>
      </c>
      <c r="G40" s="21"/>
      <c r="H40" s="150"/>
      <c r="I40" s="22"/>
    </row>
    <row r="41" spans="1:9" ht="15.75" customHeight="1" x14ac:dyDescent="0.3"/>
    <row r="42" spans="1:9" ht="15.75" customHeight="1" x14ac:dyDescent="0.3">
      <c r="A42" s="1"/>
      <c r="B42" s="2" t="s">
        <v>109</v>
      </c>
      <c r="C42" s="111" t="s">
        <v>645</v>
      </c>
      <c r="D42" s="111"/>
      <c r="E42" s="111"/>
      <c r="F42" s="2"/>
      <c r="G42" s="2"/>
      <c r="H42" s="2"/>
      <c r="I42" s="2"/>
    </row>
    <row r="43" spans="1:9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</row>
    <row r="44" spans="1:9" ht="15.75" customHeight="1" x14ac:dyDescent="0.3">
      <c r="A44" s="118">
        <v>1</v>
      </c>
      <c r="B44" s="102" t="s">
        <v>639</v>
      </c>
      <c r="C44" s="102" t="s">
        <v>458</v>
      </c>
      <c r="D44" s="147"/>
      <c r="E44" s="147"/>
      <c r="F44" s="147">
        <f>SUM(D44,E44)</f>
        <v>0</v>
      </c>
      <c r="G44" s="16"/>
      <c r="H44" s="147"/>
      <c r="I44" s="55"/>
    </row>
    <row r="45" spans="1:9" ht="15.75" customHeight="1" x14ac:dyDescent="0.3">
      <c r="A45" s="114">
        <v>2</v>
      </c>
      <c r="B45" s="113" t="s">
        <v>644</v>
      </c>
      <c r="C45" s="113" t="s">
        <v>79</v>
      </c>
      <c r="D45" s="148"/>
      <c r="E45" s="148"/>
      <c r="F45" s="148">
        <f t="shared" ref="F45:F53" si="3">SUM(D45,E45)</f>
        <v>0</v>
      </c>
      <c r="G45" s="7"/>
      <c r="H45" s="148"/>
      <c r="I45" s="19"/>
    </row>
    <row r="46" spans="1:9" ht="15.75" customHeight="1" x14ac:dyDescent="0.3">
      <c r="A46" s="114">
        <v>3</v>
      </c>
      <c r="B46" s="113" t="s">
        <v>641</v>
      </c>
      <c r="C46" s="113" t="s">
        <v>204</v>
      </c>
      <c r="D46" s="148"/>
      <c r="E46" s="148"/>
      <c r="F46" s="148">
        <f t="shared" si="3"/>
        <v>0</v>
      </c>
      <c r="G46" s="7"/>
      <c r="H46" s="148"/>
      <c r="I46" s="19"/>
    </row>
    <row r="47" spans="1:9" ht="15.75" customHeight="1" x14ac:dyDescent="0.3">
      <c r="A47" s="114">
        <v>4</v>
      </c>
      <c r="B47" s="113" t="s">
        <v>637</v>
      </c>
      <c r="C47" s="113" t="s">
        <v>204</v>
      </c>
      <c r="D47" s="148"/>
      <c r="E47" s="148"/>
      <c r="F47" s="148">
        <f t="shared" si="3"/>
        <v>0</v>
      </c>
      <c r="G47" s="7"/>
      <c r="H47" s="148"/>
      <c r="I47" s="19"/>
    </row>
    <row r="48" spans="1:9" ht="15.75" customHeight="1" x14ac:dyDescent="0.3">
      <c r="A48" s="114">
        <v>5</v>
      </c>
      <c r="B48" s="113" t="s">
        <v>643</v>
      </c>
      <c r="C48" s="113" t="s">
        <v>81</v>
      </c>
      <c r="D48" s="148"/>
      <c r="E48" s="148"/>
      <c r="F48" s="148">
        <f t="shared" si="3"/>
        <v>0</v>
      </c>
      <c r="G48" s="7"/>
      <c r="H48" s="148"/>
      <c r="I48" s="19"/>
    </row>
    <row r="49" spans="1:9" ht="15.75" customHeight="1" x14ac:dyDescent="0.3">
      <c r="A49" s="114">
        <v>6</v>
      </c>
      <c r="B49" s="113" t="s">
        <v>642</v>
      </c>
      <c r="C49" s="113" t="s">
        <v>105</v>
      </c>
      <c r="D49" s="148"/>
      <c r="E49" s="148"/>
      <c r="F49" s="148">
        <f t="shared" si="3"/>
        <v>0</v>
      </c>
      <c r="G49" s="7"/>
      <c r="H49" s="148"/>
      <c r="I49" s="19"/>
    </row>
    <row r="50" spans="1:9" ht="15.75" customHeight="1" x14ac:dyDescent="0.3">
      <c r="A50" s="114">
        <v>7</v>
      </c>
      <c r="B50" s="113" t="s">
        <v>638</v>
      </c>
      <c r="C50" s="113" t="s">
        <v>147</v>
      </c>
      <c r="D50" s="148"/>
      <c r="E50" s="148"/>
      <c r="F50" s="148">
        <f t="shared" si="3"/>
        <v>0</v>
      </c>
      <c r="G50" s="7"/>
      <c r="H50" s="148"/>
      <c r="I50" s="19"/>
    </row>
    <row r="51" spans="1:9" ht="15.75" customHeight="1" x14ac:dyDescent="0.3">
      <c r="A51" s="114">
        <v>8</v>
      </c>
      <c r="B51" s="113" t="s">
        <v>469</v>
      </c>
      <c r="C51" s="113" t="s">
        <v>274</v>
      </c>
      <c r="D51" s="148"/>
      <c r="E51" s="148"/>
      <c r="F51" s="148">
        <f t="shared" si="3"/>
        <v>0</v>
      </c>
      <c r="G51" s="7"/>
      <c r="H51" s="148"/>
      <c r="I51" s="19"/>
    </row>
    <row r="52" spans="1:9" ht="15.75" customHeight="1" x14ac:dyDescent="0.3">
      <c r="A52" s="114">
        <v>9</v>
      </c>
      <c r="B52" s="113" t="s">
        <v>640</v>
      </c>
      <c r="C52" s="113" t="s">
        <v>105</v>
      </c>
      <c r="D52" s="148"/>
      <c r="E52" s="148"/>
      <c r="F52" s="148">
        <f t="shared" si="3"/>
        <v>0</v>
      </c>
      <c r="G52" s="7"/>
      <c r="H52" s="148"/>
      <c r="I52" s="19"/>
    </row>
    <row r="53" spans="1:9" ht="15.75" customHeight="1" x14ac:dyDescent="0.3">
      <c r="A53" s="116">
        <v>10</v>
      </c>
      <c r="B53" s="117" t="s">
        <v>636</v>
      </c>
      <c r="C53" s="117" t="s">
        <v>449</v>
      </c>
      <c r="D53" s="150"/>
      <c r="E53" s="150"/>
      <c r="F53" s="150">
        <f t="shared" si="3"/>
        <v>0</v>
      </c>
      <c r="G53" s="21"/>
      <c r="H53" s="150"/>
      <c r="I53" s="22"/>
    </row>
    <row r="54" spans="1:9" ht="15.75" customHeight="1" x14ac:dyDescent="0.3"/>
    <row r="55" spans="1:9" ht="15.75" customHeight="1" x14ac:dyDescent="0.3">
      <c r="A55" s="1"/>
      <c r="B55" s="2" t="s">
        <v>123</v>
      </c>
      <c r="C55" s="111" t="s">
        <v>656</v>
      </c>
      <c r="D55" s="111"/>
      <c r="E55" s="111"/>
      <c r="F55" s="2"/>
      <c r="G55" s="2"/>
      <c r="H55" s="2"/>
      <c r="I55" s="2"/>
    </row>
    <row r="56" spans="1:9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</row>
    <row r="57" spans="1:9" ht="15.75" customHeight="1" x14ac:dyDescent="0.3">
      <c r="A57" s="118">
        <v>1</v>
      </c>
      <c r="B57" s="102" t="s">
        <v>653</v>
      </c>
      <c r="C57" s="102" t="s">
        <v>563</v>
      </c>
      <c r="D57" s="147"/>
      <c r="E57" s="147"/>
      <c r="F57" s="147">
        <f>SUM(D57,E57)</f>
        <v>0</v>
      </c>
      <c r="G57" s="16"/>
      <c r="H57" s="147"/>
      <c r="I57" s="55"/>
    </row>
    <row r="58" spans="1:9" ht="15.75" customHeight="1" x14ac:dyDescent="0.3">
      <c r="A58" s="114">
        <v>2</v>
      </c>
      <c r="B58" s="113" t="s">
        <v>654</v>
      </c>
      <c r="C58" s="113" t="s">
        <v>616</v>
      </c>
      <c r="D58" s="148"/>
      <c r="E58" s="148"/>
      <c r="F58" s="148">
        <f t="shared" ref="F58:F66" si="4">SUM(D58,E58)</f>
        <v>0</v>
      </c>
      <c r="G58" s="7"/>
      <c r="H58" s="148"/>
      <c r="I58" s="19"/>
    </row>
    <row r="59" spans="1:9" ht="15.75" customHeight="1" x14ac:dyDescent="0.3">
      <c r="A59" s="114">
        <v>3</v>
      </c>
      <c r="B59" s="113" t="s">
        <v>647</v>
      </c>
      <c r="C59" s="113" t="s">
        <v>648</v>
      </c>
      <c r="D59" s="148"/>
      <c r="E59" s="148"/>
      <c r="F59" s="148">
        <f t="shared" si="4"/>
        <v>0</v>
      </c>
      <c r="G59" s="7"/>
      <c r="H59" s="148"/>
      <c r="I59" s="19"/>
    </row>
    <row r="60" spans="1:9" ht="15.75" customHeight="1" x14ac:dyDescent="0.3">
      <c r="A60" s="114">
        <v>4</v>
      </c>
      <c r="B60" s="113" t="s">
        <v>203</v>
      </c>
      <c r="C60" s="113" t="s">
        <v>204</v>
      </c>
      <c r="D60" s="148"/>
      <c r="E60" s="148"/>
      <c r="F60" s="148">
        <f t="shared" si="4"/>
        <v>0</v>
      </c>
      <c r="G60" s="7"/>
      <c r="H60" s="148"/>
      <c r="I60" s="19"/>
    </row>
    <row r="61" spans="1:9" ht="15.75" customHeight="1" x14ac:dyDescent="0.3">
      <c r="A61" s="114">
        <v>5</v>
      </c>
      <c r="B61" s="113" t="s">
        <v>652</v>
      </c>
      <c r="C61" s="113" t="s">
        <v>83</v>
      </c>
      <c r="D61" s="148"/>
      <c r="E61" s="148"/>
      <c r="F61" s="148">
        <f t="shared" si="4"/>
        <v>0</v>
      </c>
      <c r="G61" s="7"/>
      <c r="H61" s="148"/>
      <c r="I61" s="19"/>
    </row>
    <row r="62" spans="1:9" ht="15.75" customHeight="1" x14ac:dyDescent="0.3">
      <c r="A62" s="114">
        <v>6</v>
      </c>
      <c r="B62" s="113" t="s">
        <v>650</v>
      </c>
      <c r="C62" s="113" t="s">
        <v>154</v>
      </c>
      <c r="D62" s="148"/>
      <c r="E62" s="148"/>
      <c r="F62" s="148">
        <f t="shared" si="4"/>
        <v>0</v>
      </c>
      <c r="G62" s="7"/>
      <c r="H62" s="148"/>
      <c r="I62" s="19"/>
    </row>
    <row r="63" spans="1:9" ht="15.75" customHeight="1" x14ac:dyDescent="0.3">
      <c r="A63" s="114">
        <v>7</v>
      </c>
      <c r="B63" s="113" t="s">
        <v>655</v>
      </c>
      <c r="C63" s="113" t="s">
        <v>96</v>
      </c>
      <c r="D63" s="148"/>
      <c r="E63" s="148"/>
      <c r="F63" s="148">
        <f t="shared" si="4"/>
        <v>0</v>
      </c>
      <c r="G63" s="7"/>
      <c r="H63" s="148"/>
      <c r="I63" s="19"/>
    </row>
    <row r="64" spans="1:9" ht="15.75" customHeight="1" x14ac:dyDescent="0.3">
      <c r="A64" s="114">
        <v>8</v>
      </c>
      <c r="B64" s="113" t="s">
        <v>651</v>
      </c>
      <c r="C64" s="113" t="s">
        <v>133</v>
      </c>
      <c r="D64" s="148"/>
      <c r="E64" s="148"/>
      <c r="F64" s="148">
        <f t="shared" si="4"/>
        <v>0</v>
      </c>
      <c r="G64" s="7"/>
      <c r="H64" s="148"/>
      <c r="I64" s="19"/>
    </row>
    <row r="65" spans="1:9" ht="15.75" customHeight="1" x14ac:dyDescent="0.3">
      <c r="A65" s="114">
        <v>9</v>
      </c>
      <c r="B65" s="113" t="s">
        <v>646</v>
      </c>
      <c r="C65" s="113" t="s">
        <v>451</v>
      </c>
      <c r="D65" s="148"/>
      <c r="E65" s="148"/>
      <c r="F65" s="148">
        <f t="shared" si="4"/>
        <v>0</v>
      </c>
      <c r="G65" s="7"/>
      <c r="H65" s="148"/>
      <c r="I65" s="19"/>
    </row>
    <row r="66" spans="1:9" ht="15.75" customHeight="1" x14ac:dyDescent="0.3">
      <c r="A66" s="116">
        <v>10</v>
      </c>
      <c r="B66" s="117" t="s">
        <v>649</v>
      </c>
      <c r="C66" s="117" t="s">
        <v>141</v>
      </c>
      <c r="D66" s="150"/>
      <c r="E66" s="150"/>
      <c r="F66" s="150">
        <f t="shared" si="4"/>
        <v>0</v>
      </c>
      <c r="G66" s="21"/>
      <c r="H66" s="150"/>
      <c r="I66" s="22"/>
    </row>
    <row r="67" spans="1:9" ht="15.75" customHeight="1" x14ac:dyDescent="0.3"/>
    <row r="68" spans="1:9" ht="15.75" customHeight="1" x14ac:dyDescent="0.3">
      <c r="B68" s="4" t="s">
        <v>508</v>
      </c>
    </row>
    <row r="69" spans="1:9" ht="15.75" customHeight="1" x14ac:dyDescent="0.3"/>
    <row r="70" spans="1:9" ht="15.75" customHeight="1" x14ac:dyDescent="0.3">
      <c r="B70" s="4" t="s">
        <v>37</v>
      </c>
      <c r="E70" s="97" t="s">
        <v>25</v>
      </c>
    </row>
    <row r="71" spans="1:9" ht="15.75" customHeight="1" x14ac:dyDescent="0.3">
      <c r="B71" s="4" t="s">
        <v>38</v>
      </c>
    </row>
    <row r="72" spans="1:9" ht="15.75" customHeight="1" x14ac:dyDescent="0.3"/>
    <row r="73" spans="1:9" ht="15.75" customHeight="1" x14ac:dyDescent="0.3"/>
    <row r="74" spans="1:9" ht="15.75" customHeight="1" x14ac:dyDescent="0.3"/>
    <row r="75" spans="1:9" ht="15.75" customHeight="1" x14ac:dyDescent="0.3"/>
    <row r="76" spans="1:9" ht="15.75" customHeight="1" x14ac:dyDescent="0.3"/>
    <row r="77" spans="1:9" ht="15.75" customHeight="1" x14ac:dyDescent="0.3"/>
    <row r="78" spans="1:9" ht="15.75" customHeight="1" x14ac:dyDescent="0.3"/>
    <row r="79" spans="1:9" ht="15.75" customHeight="1" x14ac:dyDescent="0.3"/>
    <row r="80" spans="1:9" ht="15.75" customHeight="1" x14ac:dyDescent="0.3"/>
    <row r="81" ht="15.75" customHeight="1" x14ac:dyDescent="0.3"/>
  </sheetData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5F5209B5-49E1-4A99-8A08-5AE8014961F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AA37-74EC-4B46-B0DA-17E8309F48A2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33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136</v>
      </c>
      <c r="C3" s="111" t="s">
        <v>664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230</v>
      </c>
      <c r="C5" s="102" t="s">
        <v>83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658</v>
      </c>
      <c r="C6" s="125" t="s">
        <v>83</v>
      </c>
      <c r="D6" s="151"/>
      <c r="E6" s="151"/>
      <c r="F6" s="148">
        <f t="shared" ref="F6:F14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480</v>
      </c>
      <c r="C7" s="125" t="s">
        <v>458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660</v>
      </c>
      <c r="C8" s="125" t="s">
        <v>117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661</v>
      </c>
      <c r="C9" s="125" t="s">
        <v>613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659</v>
      </c>
      <c r="C10" s="125" t="s">
        <v>458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124</v>
      </c>
      <c r="C11" s="125" t="s">
        <v>105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657</v>
      </c>
      <c r="C12" s="125" t="s">
        <v>648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663</v>
      </c>
      <c r="C13" s="125" t="s">
        <v>96</v>
      </c>
      <c r="D13" s="151"/>
      <c r="E13" s="151"/>
      <c r="F13" s="148">
        <f t="shared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662</v>
      </c>
      <c r="C14" s="130" t="s">
        <v>458</v>
      </c>
      <c r="D14" s="152"/>
      <c r="E14" s="152"/>
      <c r="F14" s="150">
        <f t="shared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152</v>
      </c>
      <c r="C16" s="111" t="s">
        <v>675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">
        <v>667</v>
      </c>
      <c r="C18" s="102" t="s">
        <v>83</v>
      </c>
      <c r="D18" s="147"/>
      <c r="E18" s="147"/>
      <c r="F18" s="147">
        <f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668</v>
      </c>
      <c r="C19" s="125" t="s">
        <v>458</v>
      </c>
      <c r="D19" s="151"/>
      <c r="E19" s="151"/>
      <c r="F19" s="148">
        <f t="shared" ref="F19:F26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">
        <v>665</v>
      </c>
      <c r="C20" s="125" t="s">
        <v>133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673</v>
      </c>
      <c r="C21" s="125" t="s">
        <v>674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">
        <v>671</v>
      </c>
      <c r="C22" s="125" t="s">
        <v>183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666</v>
      </c>
      <c r="C23" s="125" t="s">
        <v>107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">
        <v>669</v>
      </c>
      <c r="C24" s="125" t="s">
        <v>670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463</v>
      </c>
      <c r="C25" s="125" t="s">
        <v>274</v>
      </c>
      <c r="D25" s="151"/>
      <c r="E25" s="151"/>
      <c r="F25" s="148">
        <f t="shared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6">
        <v>9</v>
      </c>
      <c r="B26" s="130" t="s">
        <v>672</v>
      </c>
      <c r="C26" s="130" t="s">
        <v>269</v>
      </c>
      <c r="D26" s="152"/>
      <c r="E26" s="152"/>
      <c r="F26" s="150">
        <f t="shared" si="1"/>
        <v>0</v>
      </c>
      <c r="G26" s="131"/>
      <c r="H26" s="152"/>
      <c r="I26" s="132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"/>
      <c r="B28" s="2" t="s">
        <v>167</v>
      </c>
      <c r="C28" s="111" t="s">
        <v>682</v>
      </c>
      <c r="D28" s="111"/>
      <c r="E28" s="111"/>
      <c r="F28" s="2"/>
      <c r="G28" s="2"/>
      <c r="H28" s="2"/>
      <c r="I28" s="2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0">
        <v>2</v>
      </c>
      <c r="B29" s="121" t="s">
        <v>1</v>
      </c>
      <c r="C29" s="146" t="s">
        <v>2</v>
      </c>
      <c r="D29" s="12"/>
      <c r="E29" s="48"/>
      <c r="F29" s="49" t="s">
        <v>3</v>
      </c>
      <c r="G29" s="49" t="s">
        <v>4</v>
      </c>
      <c r="H29" s="49" t="s">
        <v>5</v>
      </c>
      <c r="I29" s="50" t="s">
        <v>6</v>
      </c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18">
        <v>1</v>
      </c>
      <c r="B30" s="102" t="s">
        <v>676</v>
      </c>
      <c r="C30" s="102" t="s">
        <v>83</v>
      </c>
      <c r="D30" s="147"/>
      <c r="E30" s="147"/>
      <c r="F30" s="147">
        <f>SUM(D30,E30)</f>
        <v>0</v>
      </c>
      <c r="G30" s="16"/>
      <c r="H30" s="147"/>
      <c r="I30" s="55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7">
        <v>2</v>
      </c>
      <c r="B31" s="125" t="s">
        <v>336</v>
      </c>
      <c r="C31" s="125" t="s">
        <v>133</v>
      </c>
      <c r="D31" s="151"/>
      <c r="E31" s="151"/>
      <c r="F31" s="148">
        <f t="shared" ref="F31:F38" si="2">SUM(D31,E31)</f>
        <v>0</v>
      </c>
      <c r="G31" s="126"/>
      <c r="H31" s="151"/>
      <c r="I31" s="128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14">
        <v>3</v>
      </c>
      <c r="B32" s="125" t="s">
        <v>679</v>
      </c>
      <c r="C32" s="125" t="s">
        <v>133</v>
      </c>
      <c r="D32" s="151"/>
      <c r="E32" s="151"/>
      <c r="F32" s="148">
        <f t="shared" si="2"/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7">
        <v>4</v>
      </c>
      <c r="B33" s="125" t="s">
        <v>101</v>
      </c>
      <c r="C33" s="125" t="s">
        <v>102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14">
        <v>5</v>
      </c>
      <c r="B34" s="125" t="s">
        <v>678</v>
      </c>
      <c r="C34" s="125" t="s">
        <v>648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7">
        <v>6</v>
      </c>
      <c r="B35" s="125" t="s">
        <v>478</v>
      </c>
      <c r="C35" s="125" t="s">
        <v>274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14">
        <v>7</v>
      </c>
      <c r="B36" s="125" t="s">
        <v>680</v>
      </c>
      <c r="C36" s="125" t="s">
        <v>648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7">
        <v>8</v>
      </c>
      <c r="B37" s="125" t="s">
        <v>681</v>
      </c>
      <c r="C37" s="125" t="s">
        <v>458</v>
      </c>
      <c r="D37" s="151"/>
      <c r="E37" s="151"/>
      <c r="F37" s="148">
        <f t="shared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16">
        <v>9</v>
      </c>
      <c r="B38" s="130" t="s">
        <v>677</v>
      </c>
      <c r="C38" s="130" t="s">
        <v>674</v>
      </c>
      <c r="D38" s="152"/>
      <c r="E38" s="152"/>
      <c r="F38" s="150">
        <f t="shared" si="2"/>
        <v>0</v>
      </c>
      <c r="G38" s="131"/>
      <c r="H38" s="152"/>
      <c r="I38" s="132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"/>
      <c r="B40" s="2" t="s">
        <v>180</v>
      </c>
      <c r="C40" s="111" t="s">
        <v>530</v>
      </c>
      <c r="D40" s="111"/>
      <c r="E40" s="111"/>
      <c r="F40" s="2"/>
      <c r="G40" s="2"/>
      <c r="H40" s="2"/>
      <c r="I40" s="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0">
        <v>2</v>
      </c>
      <c r="B41" s="121" t="s">
        <v>1</v>
      </c>
      <c r="C41" s="146" t="s">
        <v>2</v>
      </c>
      <c r="D41" s="12"/>
      <c r="E41" s="48"/>
      <c r="F41" s="49" t="s">
        <v>3</v>
      </c>
      <c r="G41" s="49" t="s">
        <v>4</v>
      </c>
      <c r="H41" s="49" t="s">
        <v>5</v>
      </c>
      <c r="I41" s="50" t="s">
        <v>6</v>
      </c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18">
        <v>1</v>
      </c>
      <c r="B42" s="102" t="s">
        <v>687</v>
      </c>
      <c r="C42" s="102" t="s">
        <v>269</v>
      </c>
      <c r="D42" s="147"/>
      <c r="E42" s="147"/>
      <c r="F42" s="147">
        <f>SUM(D42,E42)</f>
        <v>0</v>
      </c>
      <c r="G42" s="16"/>
      <c r="H42" s="147"/>
      <c r="I42" s="55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7">
        <v>2</v>
      </c>
      <c r="B43" s="125" t="s">
        <v>683</v>
      </c>
      <c r="C43" s="125" t="s">
        <v>613</v>
      </c>
      <c r="D43" s="151"/>
      <c r="E43" s="151"/>
      <c r="F43" s="148">
        <f t="shared" ref="F43:F50" si="3">SUM(D43,E43)</f>
        <v>0</v>
      </c>
      <c r="G43" s="126"/>
      <c r="H43" s="151"/>
      <c r="I43" s="128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4">
        <v>3</v>
      </c>
      <c r="B44" s="125" t="s">
        <v>684</v>
      </c>
      <c r="C44" s="125" t="s">
        <v>141</v>
      </c>
      <c r="D44" s="151"/>
      <c r="E44" s="151"/>
      <c r="F44" s="148">
        <f t="shared" si="3"/>
        <v>0</v>
      </c>
      <c r="G44" s="126"/>
      <c r="H44" s="151"/>
      <c r="I44" s="128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4</v>
      </c>
      <c r="B45" s="125" t="s">
        <v>500</v>
      </c>
      <c r="C45" s="125" t="s">
        <v>274</v>
      </c>
      <c r="D45" s="151"/>
      <c r="E45" s="151"/>
      <c r="F45" s="148">
        <f t="shared" si="3"/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5</v>
      </c>
      <c r="B46" s="125" t="s">
        <v>493</v>
      </c>
      <c r="C46" s="125" t="s">
        <v>102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6</v>
      </c>
      <c r="B47" s="125" t="s">
        <v>689</v>
      </c>
      <c r="C47" s="125" t="s">
        <v>133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7</v>
      </c>
      <c r="B48" s="125" t="s">
        <v>686</v>
      </c>
      <c r="C48" s="125" t="s">
        <v>674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8</v>
      </c>
      <c r="B49" s="125" t="s">
        <v>685</v>
      </c>
      <c r="C49" s="125" t="s">
        <v>204</v>
      </c>
      <c r="D49" s="151"/>
      <c r="E49" s="151"/>
      <c r="F49" s="148">
        <f t="shared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6">
        <v>9</v>
      </c>
      <c r="B50" s="130" t="s">
        <v>688</v>
      </c>
      <c r="C50" s="130" t="s">
        <v>183</v>
      </c>
      <c r="D50" s="152"/>
      <c r="E50" s="152"/>
      <c r="F50" s="150">
        <f t="shared" si="3"/>
        <v>0</v>
      </c>
      <c r="G50" s="131"/>
      <c r="H50" s="152"/>
      <c r="I50" s="132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"/>
      <c r="B52" s="2" t="s">
        <v>194</v>
      </c>
      <c r="C52" s="111" t="s">
        <v>699</v>
      </c>
      <c r="D52" s="111"/>
      <c r="E52" s="111"/>
      <c r="F52" s="2"/>
      <c r="G52" s="2"/>
      <c r="H52" s="2"/>
      <c r="I52" s="2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0">
        <v>2</v>
      </c>
      <c r="B53" s="121" t="s">
        <v>1</v>
      </c>
      <c r="C53" s="146" t="s">
        <v>2</v>
      </c>
      <c r="D53" s="12"/>
      <c r="E53" s="48"/>
      <c r="F53" s="49" t="s">
        <v>3</v>
      </c>
      <c r="G53" s="49" t="s">
        <v>4</v>
      </c>
      <c r="H53" s="49" t="s">
        <v>5</v>
      </c>
      <c r="I53" s="50" t="s">
        <v>6</v>
      </c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18">
        <v>1</v>
      </c>
      <c r="B54" s="102" t="s">
        <v>694</v>
      </c>
      <c r="C54" s="102" t="s">
        <v>141</v>
      </c>
      <c r="D54" s="147"/>
      <c r="E54" s="147"/>
      <c r="F54" s="147">
        <f>SUM(D54,E54)</f>
        <v>0</v>
      </c>
      <c r="G54" s="16"/>
      <c r="H54" s="147"/>
      <c r="I54" s="55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7">
        <v>2</v>
      </c>
      <c r="B55" s="125" t="s">
        <v>690</v>
      </c>
      <c r="C55" s="125" t="s">
        <v>117</v>
      </c>
      <c r="D55" s="151"/>
      <c r="E55" s="151"/>
      <c r="F55" s="148">
        <f t="shared" ref="F55:F62" si="4">SUM(D55,E55)</f>
        <v>0</v>
      </c>
      <c r="G55" s="126"/>
      <c r="H55" s="151"/>
      <c r="I55" s="128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14">
        <v>3</v>
      </c>
      <c r="B56" s="125" t="s">
        <v>692</v>
      </c>
      <c r="C56" s="125" t="s">
        <v>630</v>
      </c>
      <c r="D56" s="151"/>
      <c r="E56" s="151"/>
      <c r="F56" s="148">
        <f t="shared" si="4"/>
        <v>0</v>
      </c>
      <c r="G56" s="126"/>
      <c r="H56" s="151"/>
      <c r="I56" s="128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7">
        <v>4</v>
      </c>
      <c r="B57" s="125" t="s">
        <v>693</v>
      </c>
      <c r="C57" s="125" t="s">
        <v>206</v>
      </c>
      <c r="D57" s="151"/>
      <c r="E57" s="151"/>
      <c r="F57" s="148">
        <f t="shared" si="4"/>
        <v>0</v>
      </c>
      <c r="G57" s="126"/>
      <c r="H57" s="151"/>
      <c r="I57" s="128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14">
        <v>5</v>
      </c>
      <c r="B58" s="125" t="s">
        <v>696</v>
      </c>
      <c r="C58" s="125" t="s">
        <v>630</v>
      </c>
      <c r="D58" s="151"/>
      <c r="E58" s="151"/>
      <c r="F58" s="148">
        <f t="shared" si="4"/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7">
        <v>6</v>
      </c>
      <c r="B59" s="125" t="s">
        <v>691</v>
      </c>
      <c r="C59" s="125" t="s">
        <v>154</v>
      </c>
      <c r="D59" s="151"/>
      <c r="E59" s="151"/>
      <c r="F59" s="148">
        <f t="shared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14">
        <v>7</v>
      </c>
      <c r="B60" s="125" t="s">
        <v>697</v>
      </c>
      <c r="C60" s="125" t="s">
        <v>79</v>
      </c>
      <c r="D60" s="151"/>
      <c r="E60" s="151"/>
      <c r="F60" s="148">
        <f t="shared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7">
        <v>8</v>
      </c>
      <c r="B61" s="125" t="s">
        <v>698</v>
      </c>
      <c r="C61" s="125" t="s">
        <v>670</v>
      </c>
      <c r="D61" s="151"/>
      <c r="E61" s="151"/>
      <c r="F61" s="148">
        <f t="shared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16">
        <v>9</v>
      </c>
      <c r="B62" s="130" t="s">
        <v>695</v>
      </c>
      <c r="C62" s="130" t="s">
        <v>458</v>
      </c>
      <c r="D62" s="152"/>
      <c r="E62" s="152"/>
      <c r="F62" s="150">
        <f t="shared" si="4"/>
        <v>0</v>
      </c>
      <c r="G62" s="131"/>
      <c r="H62" s="152"/>
      <c r="I62" s="132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 t="s">
        <v>508</v>
      </c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4" t="s">
        <v>37</v>
      </c>
      <c r="E66" s="97" t="s">
        <v>25</v>
      </c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4" t="s">
        <v>38</v>
      </c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4:W62">
    <sortCondition ref="V54"/>
  </sortState>
  <mergeCells count="1">
    <mergeCell ref="D2:I2"/>
  </mergeCells>
  <hyperlinks>
    <hyperlink ref="B2" location="'Index'!A3" tooltip="Go to the Index sheet" display="á" xr:uid="{D50ADF81-E777-4640-B8A3-99E260192D2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02F2-1397-4F9F-A480-9517A093095C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33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209</v>
      </c>
      <c r="C3" s="111" t="s">
        <v>706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475</v>
      </c>
      <c r="C5" s="102" t="s">
        <v>458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703</v>
      </c>
      <c r="C6" s="125" t="s">
        <v>83</v>
      </c>
      <c r="D6" s="151"/>
      <c r="E6" s="151"/>
      <c r="F6" s="148">
        <f t="shared" ref="F6:F13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702</v>
      </c>
      <c r="C7" s="125" t="s">
        <v>269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704</v>
      </c>
      <c r="C8" s="125" t="s">
        <v>488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705</v>
      </c>
      <c r="C9" s="125" t="s">
        <v>670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701</v>
      </c>
      <c r="C10" s="125" t="s">
        <v>117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409</v>
      </c>
      <c r="C11" s="125" t="s">
        <v>111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486</v>
      </c>
      <c r="C12" s="125" t="s">
        <v>458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">
        <v>700</v>
      </c>
      <c r="C13" s="130" t="s">
        <v>141</v>
      </c>
      <c r="D13" s="152"/>
      <c r="E13" s="152"/>
      <c r="F13" s="150">
        <f t="shared" si="0"/>
        <v>0</v>
      </c>
      <c r="G13" s="131"/>
      <c r="H13" s="152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"/>
      <c r="B15" s="2" t="s">
        <v>221</v>
      </c>
      <c r="C15" s="111" t="s">
        <v>715</v>
      </c>
      <c r="D15" s="111"/>
      <c r="E15" s="111"/>
      <c r="F15" s="2"/>
      <c r="G15" s="2"/>
      <c r="H15" s="2"/>
      <c r="I15" s="2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18">
        <v>1</v>
      </c>
      <c r="B17" s="102" t="s">
        <v>711</v>
      </c>
      <c r="C17" s="102" t="s">
        <v>117</v>
      </c>
      <c r="D17" s="147"/>
      <c r="E17" s="147"/>
      <c r="F17" s="147">
        <f>SUM(D17,E17)</f>
        <v>0</v>
      </c>
      <c r="G17" s="16"/>
      <c r="H17" s="147"/>
      <c r="I17" s="55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7">
        <v>2</v>
      </c>
      <c r="B18" s="125" t="s">
        <v>714</v>
      </c>
      <c r="C18" s="125" t="s">
        <v>563</v>
      </c>
      <c r="D18" s="151"/>
      <c r="E18" s="151"/>
      <c r="F18" s="148">
        <f t="shared" ref="F18:F25" si="1">SUM(D18,E18)</f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14">
        <v>3</v>
      </c>
      <c r="B19" s="125" t="s">
        <v>708</v>
      </c>
      <c r="C19" s="125" t="s">
        <v>458</v>
      </c>
      <c r="D19" s="151"/>
      <c r="E19" s="151"/>
      <c r="F19" s="148">
        <f t="shared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7">
        <v>4</v>
      </c>
      <c r="B20" s="125" t="s">
        <v>565</v>
      </c>
      <c r="C20" s="125" t="s">
        <v>269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14">
        <v>5</v>
      </c>
      <c r="B21" s="125" t="s">
        <v>710</v>
      </c>
      <c r="C21" s="125" t="s">
        <v>274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7">
        <v>6</v>
      </c>
      <c r="B22" s="125" t="s">
        <v>709</v>
      </c>
      <c r="C22" s="125" t="s">
        <v>274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14">
        <v>7</v>
      </c>
      <c r="B23" s="125" t="s">
        <v>713</v>
      </c>
      <c r="C23" s="125" t="s">
        <v>117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7">
        <v>8</v>
      </c>
      <c r="B24" s="125" t="s">
        <v>712</v>
      </c>
      <c r="C24" s="125" t="s">
        <v>458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16">
        <v>9</v>
      </c>
      <c r="B25" s="130" t="s">
        <v>707</v>
      </c>
      <c r="C25" s="130" t="s">
        <v>616</v>
      </c>
      <c r="D25" s="152"/>
      <c r="E25" s="152"/>
      <c r="F25" s="150">
        <f t="shared" si="1"/>
        <v>0</v>
      </c>
      <c r="G25" s="131"/>
      <c r="H25" s="152"/>
      <c r="I25" s="132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"/>
      <c r="B27" s="2" t="s">
        <v>233</v>
      </c>
      <c r="C27" s="111" t="s">
        <v>339</v>
      </c>
      <c r="D27" s="111"/>
      <c r="E27" s="111"/>
      <c r="F27" s="2"/>
      <c r="G27" s="2"/>
      <c r="H27" s="2"/>
      <c r="I27" s="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0">
        <v>2</v>
      </c>
      <c r="B28" s="121" t="s">
        <v>1</v>
      </c>
      <c r="C28" s="146" t="s">
        <v>2</v>
      </c>
      <c r="D28" s="12"/>
      <c r="E28" s="48"/>
      <c r="F28" s="49" t="s">
        <v>3</v>
      </c>
      <c r="G28" s="49" t="s">
        <v>4</v>
      </c>
      <c r="H28" s="49" t="s">
        <v>5</v>
      </c>
      <c r="I28" s="50" t="s">
        <v>6</v>
      </c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18">
        <v>1</v>
      </c>
      <c r="B29" s="102" t="s">
        <v>717</v>
      </c>
      <c r="C29" s="102" t="s">
        <v>269</v>
      </c>
      <c r="D29" s="147"/>
      <c r="E29" s="147"/>
      <c r="F29" s="147">
        <f>SUM(D29,E29)</f>
        <v>0</v>
      </c>
      <c r="G29" s="16"/>
      <c r="H29" s="147"/>
      <c r="I29" s="55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7">
        <v>2</v>
      </c>
      <c r="B30" s="125" t="s">
        <v>716</v>
      </c>
      <c r="C30" s="125" t="s">
        <v>79</v>
      </c>
      <c r="D30" s="151"/>
      <c r="E30" s="151"/>
      <c r="F30" s="148">
        <f t="shared" ref="F30:F37" si="2">SUM(D30,E30)</f>
        <v>0</v>
      </c>
      <c r="G30" s="126"/>
      <c r="H30" s="151"/>
      <c r="I30" s="128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4">
        <v>3</v>
      </c>
      <c r="B31" s="125" t="s">
        <v>722</v>
      </c>
      <c r="C31" s="125" t="s">
        <v>274</v>
      </c>
      <c r="D31" s="151"/>
      <c r="E31" s="151"/>
      <c r="F31" s="148">
        <f t="shared" si="2"/>
        <v>0</v>
      </c>
      <c r="G31" s="126"/>
      <c r="H31" s="151"/>
      <c r="I31" s="128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4</v>
      </c>
      <c r="B32" s="125" t="s">
        <v>721</v>
      </c>
      <c r="C32" s="125" t="s">
        <v>274</v>
      </c>
      <c r="D32" s="151"/>
      <c r="E32" s="151"/>
      <c r="F32" s="148">
        <f t="shared" si="2"/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5</v>
      </c>
      <c r="B33" s="125" t="s">
        <v>718</v>
      </c>
      <c r="C33" s="125" t="s">
        <v>154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6</v>
      </c>
      <c r="B34" s="125" t="s">
        <v>723</v>
      </c>
      <c r="C34" s="125" t="s">
        <v>141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7</v>
      </c>
      <c r="B35" s="125" t="s">
        <v>273</v>
      </c>
      <c r="C35" s="125" t="s">
        <v>274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8</v>
      </c>
      <c r="B36" s="125" t="s">
        <v>719</v>
      </c>
      <c r="C36" s="125" t="s">
        <v>323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6">
        <v>9</v>
      </c>
      <c r="B37" s="130" t="s">
        <v>720</v>
      </c>
      <c r="C37" s="130" t="s">
        <v>117</v>
      </c>
      <c r="D37" s="152"/>
      <c r="E37" s="152"/>
      <c r="F37" s="150">
        <f t="shared" si="2"/>
        <v>0</v>
      </c>
      <c r="G37" s="131"/>
      <c r="H37" s="152"/>
      <c r="I37" s="132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"/>
      <c r="B39" s="2" t="s">
        <v>244</v>
      </c>
      <c r="C39" s="111" t="s">
        <v>734</v>
      </c>
      <c r="D39" s="111"/>
      <c r="E39" s="111"/>
      <c r="F39" s="2"/>
      <c r="G39" s="2"/>
      <c r="H39" s="2"/>
      <c r="I39" s="2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0">
        <v>2</v>
      </c>
      <c r="B40" s="121" t="s">
        <v>1</v>
      </c>
      <c r="C40" s="146" t="s">
        <v>2</v>
      </c>
      <c r="D40" s="12"/>
      <c r="E40" s="48"/>
      <c r="F40" s="49" t="s">
        <v>3</v>
      </c>
      <c r="G40" s="49" t="s">
        <v>4</v>
      </c>
      <c r="H40" s="49" t="s">
        <v>5</v>
      </c>
      <c r="I40" s="50" t="s">
        <v>6</v>
      </c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18">
        <v>1</v>
      </c>
      <c r="B41" s="102" t="s">
        <v>727</v>
      </c>
      <c r="C41" s="102" t="s">
        <v>269</v>
      </c>
      <c r="D41" s="147"/>
      <c r="E41" s="147"/>
      <c r="F41" s="147">
        <f>SUM(D41,E41)</f>
        <v>0</v>
      </c>
      <c r="G41" s="16"/>
      <c r="H41" s="147"/>
      <c r="I41" s="55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7">
        <v>2</v>
      </c>
      <c r="B42" s="125" t="s">
        <v>724</v>
      </c>
      <c r="C42" s="125" t="s">
        <v>725</v>
      </c>
      <c r="D42" s="151"/>
      <c r="E42" s="151"/>
      <c r="F42" s="148">
        <f t="shared" ref="F42:F49" si="3">SUM(D42,E42)</f>
        <v>0</v>
      </c>
      <c r="G42" s="126"/>
      <c r="H42" s="151"/>
      <c r="I42" s="128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14">
        <v>3</v>
      </c>
      <c r="B43" s="125" t="s">
        <v>390</v>
      </c>
      <c r="C43" s="125" t="s">
        <v>117</v>
      </c>
      <c r="D43" s="151"/>
      <c r="E43" s="151"/>
      <c r="F43" s="148">
        <f t="shared" si="3"/>
        <v>0</v>
      </c>
      <c r="G43" s="126"/>
      <c r="H43" s="151"/>
      <c r="I43" s="128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7">
        <v>4</v>
      </c>
      <c r="B44" s="125" t="s">
        <v>730</v>
      </c>
      <c r="C44" s="125" t="s">
        <v>458</v>
      </c>
      <c r="D44" s="151"/>
      <c r="E44" s="151"/>
      <c r="F44" s="148">
        <f t="shared" si="3"/>
        <v>0</v>
      </c>
      <c r="G44" s="126"/>
      <c r="H44" s="151"/>
      <c r="I44" s="128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14">
        <v>5</v>
      </c>
      <c r="B45" s="125" t="s">
        <v>728</v>
      </c>
      <c r="C45" s="125" t="s">
        <v>183</v>
      </c>
      <c r="D45" s="151"/>
      <c r="E45" s="151"/>
      <c r="F45" s="148">
        <f t="shared" si="3"/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7">
        <v>6</v>
      </c>
      <c r="B46" s="125" t="s">
        <v>732</v>
      </c>
      <c r="C46" s="125" t="s">
        <v>733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14">
        <v>7</v>
      </c>
      <c r="B47" s="125" t="s">
        <v>729</v>
      </c>
      <c r="C47" s="125" t="s">
        <v>458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7">
        <v>8</v>
      </c>
      <c r="B48" s="125" t="s">
        <v>726</v>
      </c>
      <c r="C48" s="125" t="s">
        <v>269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16">
        <v>9</v>
      </c>
      <c r="B49" s="130" t="s">
        <v>731</v>
      </c>
      <c r="C49" s="130" t="s">
        <v>458</v>
      </c>
      <c r="D49" s="152"/>
      <c r="E49" s="152"/>
      <c r="F49" s="150">
        <f t="shared" si="3"/>
        <v>0</v>
      </c>
      <c r="G49" s="131"/>
      <c r="H49" s="152"/>
      <c r="I49" s="132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 t="s">
        <v>508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4" t="s">
        <v>37</v>
      </c>
      <c r="E53" s="97" t="s">
        <v>25</v>
      </c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4" t="s">
        <v>38</v>
      </c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41:W49">
    <sortCondition ref="V41"/>
  </sortState>
  <mergeCells count="1">
    <mergeCell ref="D2:I2"/>
  </mergeCells>
  <hyperlinks>
    <hyperlink ref="B2" location="'Index'!A3" tooltip="Go to the Index sheet" display="á" xr:uid="{1EFEB2C0-E1D4-4974-A004-45D971310FE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6D72-F936-4307-9623-71A41D7FD34C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33</v>
      </c>
      <c r="D1" s="86"/>
      <c r="E1" s="86"/>
      <c r="F1" s="86"/>
      <c r="G1" s="89" t="s">
        <v>280</v>
      </c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425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"!$B$5"),"")</f>
        <v>N. Carter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"!$C$5"),"")</f>
        <v>St Austell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"!$E$5"),"")</f>
        <v/>
      </c>
      <c r="F5" s="147">
        <f ca="1"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"!$B$6"),"")</f>
        <v>D. Evans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"!$C$6"),"")</f>
        <v>St Austell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"!$D$6"),"")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"!$E$6"),"")</f>
        <v/>
      </c>
      <c r="F6" s="148">
        <f t="shared" ref="F6:F10" ca="1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"!$B$45")&lt;&gt;"",INDIRECT("'"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"!$B$45"),"")</f>
        <v>J. Hill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"!$C$45")&lt;&gt;"",INDIRECT("'"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"!$C$45"),"")</f>
        <v>Goodyear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"!$D$45")&lt;&gt;"",INDIRECT("'"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"!$D$45"),"")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"!$E$45")&lt;&gt;"",INDIRECT("'"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"!$E$45"),"")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"!$B$37"),"")</f>
        <v>C. Stafford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"!$C$37"),"")</f>
        <v>Sunderland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"!$D$37"),"")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"!$E$37")&lt;&gt;"",INDIRECT("'"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"!$E$37"),"")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"!$B$10"),"")</f>
        <v>P. Stafford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"!$C$10"),"")</f>
        <v>Sunderland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"!$D$10"),"")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"!$E$10"),"")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9">
        <v>6</v>
      </c>
      <c r="B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"!$B$14"),"")</f>
        <v>O. Worthington</v>
      </c>
      <c r="C1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"!$C$14"),"")</f>
        <v>Sunderland</v>
      </c>
      <c r="D1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"!$D$14"),"")</f>
        <v/>
      </c>
      <c r="E1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"!$E$14"),"")</f>
        <v/>
      </c>
      <c r="F10" s="150">
        <f t="shared" ca="1" si="0"/>
        <v>0</v>
      </c>
      <c r="G10" s="131"/>
      <c r="H10" s="152"/>
      <c r="I10" s="132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4"/>
      <c r="B12" s="124" t="s">
        <v>508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4" t="s">
        <v>37</v>
      </c>
      <c r="E14" s="97" t="s">
        <v>25</v>
      </c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4" t="s">
        <v>38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heetProtection sheet="1" objects="1" scenarios="1" selectLockedCells="1"/>
  <sortState xmlns:xlrd2="http://schemas.microsoft.com/office/spreadsheetml/2017/richdata2" ref="V5:W10">
    <sortCondition ref="V5"/>
  </sortState>
  <mergeCells count="1">
    <mergeCell ref="D2:I2"/>
  </mergeCells>
  <hyperlinks>
    <hyperlink ref="B2" location="'Index'!A3" tooltip="Go to the Index sheet" display="á" xr:uid="{555801AF-696D-4E83-977A-60920F2036B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C9DD-21A0-4C38-A768-BC749798B939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33</v>
      </c>
      <c r="D1" s="86"/>
      <c r="E1" s="86"/>
      <c r="F1" s="86"/>
      <c r="G1" s="89" t="s">
        <v>282</v>
      </c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735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"!$B$5"),"")</f>
        <v>H. Angelinetta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"!$C$5"),"")</f>
        <v>Shebbear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"!$E$5"),"")</f>
        <v/>
      </c>
      <c r="F5" s="147">
        <f ca="1"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"!$B$19"),"")</f>
        <v>S. Found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"!$C$19"),"")</f>
        <v>Shebbear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"!$D$19"),"")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"!$E$19"),"")</f>
        <v/>
      </c>
      <c r="F6" s="148">
        <f t="shared" ref="F6:F14" ca="1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"!$B$7"),"")</f>
        <v>T. Gallagher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"!$C$7"),"")</f>
        <v>Dechmont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"!$D$7"),"")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"!$E$7"),"")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"!$B$8"),"")</f>
        <v>M. Garbett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"!$C$8"),"")</f>
        <v>Sutton Coldfield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"!$D$8"),"")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"!$E$8"),"")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"!$B$20"),"")</f>
        <v>A. Kitching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"!$C$20"),"")</f>
        <v>Leicester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"!$D$20"),"")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"!$E$20"),"")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"!$B$21"),"")</f>
        <v>D. Mair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"!$C$21"),"")</f>
        <v>Dechmont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"!$D$21"),"")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"!$E$21"),"")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"!$B$11"),"")</f>
        <v>D. C. J. Poxon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"!$C$11"),"")</f>
        <v>Leicester</v>
      </c>
      <c r="D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"!$D$11"),"")</f>
        <v/>
      </c>
      <c r="E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"!$E$11"),"")</f>
        <v/>
      </c>
      <c r="F11" s="148">
        <f t="shared" ca="1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"!$B$13"),"")</f>
        <v>S. Shepherd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"!$C$13"),"")</f>
        <v>Leicester</v>
      </c>
      <c r="D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"!$D$13"),"")</f>
        <v/>
      </c>
      <c r="E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"!$E$13"),"")</f>
        <v/>
      </c>
      <c r="F12" s="148">
        <f t="shared" ca="1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"!$B$14"),"")</f>
        <v>W. Taylor</v>
      </c>
      <c r="C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"!$C$14"),"")</f>
        <v>Blackburn</v>
      </c>
      <c r="D1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"!$D$14"),"")</f>
        <v/>
      </c>
      <c r="E1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"!$E$14"),"")</f>
        <v/>
      </c>
      <c r="F13" s="148">
        <f t="shared" ca="1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"!$B$26")&lt;&gt;"",INDIRECT("'"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"!$B$26"),"")</f>
        <v>G. Troman</v>
      </c>
      <c r="C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"!$C$26")&lt;&gt;"",INDIRECT("'"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"!$C$26"),"")</f>
        <v>Sutton Coldfield</v>
      </c>
      <c r="D1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"!$D$26")&lt;&gt;"",INDIRECT("'"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"!$D$26"),"")</f>
        <v/>
      </c>
      <c r="E1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"!$E$26")&lt;&gt;"",INDIRECT("'"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"!$E$26"),"")</f>
        <v/>
      </c>
      <c r="F14" s="150">
        <f t="shared" ca="1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74</v>
      </c>
      <c r="C16" s="111" t="s">
        <v>736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"!$B$31"),"")</f>
        <v>S. Anderson</v>
      </c>
      <c r="C18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"!$C$31"),"")</f>
        <v>Sunderland</v>
      </c>
      <c r="D18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"!$D$31"),"")</f>
        <v/>
      </c>
      <c r="E18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"!$E$31")&lt;&gt;"",INDIRECT("'"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"!$E$31"),"")</f>
        <v/>
      </c>
      <c r="F18" s="147">
        <f ca="1"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"!$B$45"),"")</f>
        <v>C. L. Beardsley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"!$C$45"),"")</f>
        <v>Deddington</v>
      </c>
      <c r="D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"!$D$45"),"")</f>
        <v/>
      </c>
      <c r="E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"!$E$45"),"")</f>
        <v/>
      </c>
      <c r="F19" s="148">
        <f t="shared" ref="F19:F27" ca="1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"!$B$32"),"")</f>
        <v>B. Cassell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"!$C$32"),"")</f>
        <v>York RI</v>
      </c>
      <c r="D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"!$D$32"),"")</f>
        <v/>
      </c>
      <c r="E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"!$E$32"),"")</f>
        <v/>
      </c>
      <c r="F20" s="148">
        <f t="shared" ca="1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"!$B$47"),"")</f>
        <v>P. Dewhurst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"!$C$47"),"")</f>
        <v>Blackburn</v>
      </c>
      <c r="D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"!$D$47"),"")</f>
        <v/>
      </c>
      <c r="E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"!$E$47"),"")</f>
        <v/>
      </c>
      <c r="F21" s="148">
        <f t="shared" ca="1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"!$B$48"),"")</f>
        <v>A. Dewsnip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"!$C$48"),"")</f>
        <v>Wigan</v>
      </c>
      <c r="D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"!$D$48"),"")</f>
        <v/>
      </c>
      <c r="E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"!$E$48")&lt;&gt;"",INDIRECT("'"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"!$E$48"),"")</f>
        <v/>
      </c>
      <c r="F22" s="148">
        <f t="shared" ca="1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"!$B$33"),"")</f>
        <v>C. Found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"!$C$33"),"")</f>
        <v>Shebbear</v>
      </c>
      <c r="D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"!$D$33"),"")</f>
        <v/>
      </c>
      <c r="E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"!$E$33")&lt;&gt;"",INDIRECT("'"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"!$E$33"),"")</f>
        <v/>
      </c>
      <c r="F23" s="148">
        <f t="shared" ca="1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"!$B$49"),"")</f>
        <v>S. Holmes</v>
      </c>
      <c r="C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"!$C$49"),"")</f>
        <v>Sutton Coldfield</v>
      </c>
      <c r="D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"!$D$49"),"")</f>
        <v/>
      </c>
      <c r="E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"!$E$49"),"")</f>
        <v/>
      </c>
      <c r="F24" s="148">
        <f t="shared" ca="1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"!$B$37"),"")</f>
        <v>J. Hough</v>
      </c>
      <c r="C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"!$C$37"),"")</f>
        <v>Sutton Coldfield</v>
      </c>
      <c r="D2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"!$D$37"),"")</f>
        <v/>
      </c>
      <c r="E2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"!$E$37"),"")</f>
        <v/>
      </c>
      <c r="F25" s="148">
        <f t="shared" ca="1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"!$B$39"),"")</f>
        <v>K. Powers</v>
      </c>
      <c r="C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"!$C$39"),"")</f>
        <v>Sutton Coldfield</v>
      </c>
      <c r="D2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"!$D$39"),"")</f>
        <v/>
      </c>
      <c r="E2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"!$E$39")&lt;&gt;"",INDIRECT("'"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"!$E$39"),"")</f>
        <v/>
      </c>
      <c r="F26" s="148">
        <f t="shared" ca="1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"!$B$52"),"")</f>
        <v>A. Roberts</v>
      </c>
      <c r="C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"!$C$52"),"")</f>
        <v>Sutton Coldfield</v>
      </c>
      <c r="D2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"!$D$52"),"")</f>
        <v/>
      </c>
      <c r="E2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"!$E$52"),"")</f>
        <v/>
      </c>
      <c r="F27" s="150">
        <f t="shared" ca="1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92</v>
      </c>
      <c r="C29" s="111" t="s">
        <v>737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"!$B$18"),"")</f>
        <v>S. Absolom</v>
      </c>
      <c r="C31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"!$C$18"),"")</f>
        <v>St Austell</v>
      </c>
      <c r="D31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"!$D$18"),"")</f>
        <v/>
      </c>
      <c r="E31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"!$E$18"),"")</f>
        <v/>
      </c>
      <c r="F31" s="147">
        <f ca="1">SUM(D31,E31)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"!$B$57"),"")</f>
        <v>L. Cassell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"!$C$57"),"")</f>
        <v>York RI</v>
      </c>
      <c r="D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"!$D$57"),"")</f>
        <v/>
      </c>
      <c r="E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"!$E$57")&lt;&gt;"",INDIRECT("'"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"!$E$57"),"")</f>
        <v/>
      </c>
      <c r="F32" s="148">
        <f t="shared" ref="F32:F40" ca="1" si="2">SUM(D32,E32)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"!$B$6"),"")</f>
        <v>T. Foch Gattrell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"!$C$6"),"")</f>
        <v>St Austell</v>
      </c>
      <c r="D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"!$D$6"),"")</f>
        <v/>
      </c>
      <c r="E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"!$E$6"),"")</f>
        <v/>
      </c>
      <c r="F33" s="148">
        <f t="shared" ca="1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"!$B$8"),"")</f>
        <v>T. Halpin</v>
      </c>
      <c r="C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"!$C$8"),"")</f>
        <v>Blackpool</v>
      </c>
      <c r="D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"!$D$8"),"")</f>
        <v/>
      </c>
      <c r="E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"!$E$8"),"")</f>
        <v/>
      </c>
      <c r="F34" s="148">
        <f t="shared" ca="1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"!$B$9"),"")</f>
        <v>S. James</v>
      </c>
      <c r="C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"!$C$9"),"")</f>
        <v>Shebbear</v>
      </c>
      <c r="D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"!$D$9"),"")</f>
        <v/>
      </c>
      <c r="E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"!$E$9"),"")</f>
        <v/>
      </c>
      <c r="F35" s="148">
        <f t="shared" ca="1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"!$B$60"),"")</f>
        <v>P. McKelvey</v>
      </c>
      <c r="C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"!$C$60"),"")</f>
        <v>Blackburn</v>
      </c>
      <c r="D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"!$D$60"),"")</f>
        <v/>
      </c>
      <c r="E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"!$E$60")&lt;&gt;"",INDIRECT("'"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"!$E$60"),"")</f>
        <v/>
      </c>
      <c r="F36" s="148">
        <f t="shared" ca="1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"!$B$62"),"")</f>
        <v>J. Pearson</v>
      </c>
      <c r="C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"!$C$62"),"")</f>
        <v>Cumb News</v>
      </c>
      <c r="D3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"!$D$62"),"")</f>
        <v/>
      </c>
      <c r="E3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"!$E$62")&lt;&gt;"",INDIRECT("'"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"!$E$62"),"")</f>
        <v/>
      </c>
      <c r="F37" s="148">
        <f t="shared" ca="1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"!$B$24"),"")</f>
        <v>N. Steele</v>
      </c>
      <c r="C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"!$C$24"),"")</f>
        <v>Lanark</v>
      </c>
      <c r="D3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"!$D$24"),"")</f>
        <v/>
      </c>
      <c r="E3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"!$E$24")&lt;&gt;"",INDIRECT("'"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"!$E$24"),"")</f>
        <v/>
      </c>
      <c r="F38" s="148">
        <f t="shared" ca="1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"!$B$11"),"")</f>
        <v>P. Stokes</v>
      </c>
      <c r="C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"!$C$11"),"")</f>
        <v>Sutton Coldfield</v>
      </c>
      <c r="D3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"!$D$11"),"")</f>
        <v/>
      </c>
      <c r="E3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"!$E$11"),"")</f>
        <v/>
      </c>
      <c r="F39" s="148">
        <f t="shared" ca="1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"!$B$65"),"")</f>
        <v>N. Webster</v>
      </c>
      <c r="C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"!$C$65"),"")</f>
        <v>Morecambe</v>
      </c>
      <c r="D4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"!$D$65"),"")</f>
        <v/>
      </c>
      <c r="E4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"!$E$65")&lt;&gt;"",INDIRECT("'" &amp; LEFT(CELL("filename",$A$1),FIND("[",CELL("filename",$A$1)) -1) &amp; "[" &amp; MID(CELL("filename",$A$1),FIND("[",CELL("filename",$A$1))+1,FIND("]",CELL("filename",$A$1))-FIND("[",CELL("filename",$A$1))-1) &amp; "]" &amp; "Bench SR (Air) 1" &amp; "'" &amp; "!$E$65"),"")</f>
        <v/>
      </c>
      <c r="F40" s="150">
        <f t="shared" ca="1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109</v>
      </c>
      <c r="C42" s="111" t="s">
        <v>738</v>
      </c>
      <c r="D42" s="111"/>
      <c r="E42" s="111"/>
      <c r="F42" s="2"/>
      <c r="G42" s="2"/>
      <c r="H42" s="2"/>
      <c r="I42" s="2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"!$B$43")&lt;&gt;"",INDIRECT("'"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"!$B$43"),"")</f>
        <v>R. Bird</v>
      </c>
      <c r="C44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"!$C$43")&lt;&gt;"",INDIRECT("'"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"!$C$43"),"")</f>
        <v>Shebbear</v>
      </c>
      <c r="D44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"!$D$43")&lt;&gt;"",INDIRECT("'"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"!$D$43"),"")</f>
        <v/>
      </c>
      <c r="E44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"!$E$43")&lt;&gt;"",INDIRECT("'"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"!$E$43"),"")</f>
        <v/>
      </c>
      <c r="F44" s="147">
        <f ca="1">SUM(D44,E44)</f>
        <v>0</v>
      </c>
      <c r="G44" s="16"/>
      <c r="H44" s="147"/>
      <c r="I44" s="55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"!$B$55"),"")</f>
        <v>S. Duckworth</v>
      </c>
      <c r="C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"!$C$55"),"")</f>
        <v>Blackpool</v>
      </c>
      <c r="D4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"!$D$55"),"")</f>
        <v/>
      </c>
      <c r="E4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"!$E$55")&lt;&gt;"",INDIRECT("'"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"!$E$55"),"")</f>
        <v/>
      </c>
      <c r="F45" s="148">
        <f t="shared" ref="F45:F53" ca="1" si="3">SUM(D45,E45)</f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"!$B$30")&lt;&gt;"",INDIRECT("'"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"!$B$30"),"")</f>
        <v>G. Dunn</v>
      </c>
      <c r="C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"!$C$30")&lt;&gt;"",INDIRECT("'"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"!$C$30"),"")</f>
        <v>St Austell</v>
      </c>
      <c r="D4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"!$D$30")&lt;&gt;"",INDIRECT("'"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"!$D$30"),"")</f>
        <v/>
      </c>
      <c r="E4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"!$E$30")&lt;&gt;"",INDIRECT("'"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"!$E$30"),"")</f>
        <v/>
      </c>
      <c r="F46" s="148">
        <f t="shared" ca="1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"!$B$56"),"")</f>
        <v>B. Elliott</v>
      </c>
      <c r="C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"!$C$56"),"")</f>
        <v>Bedlay</v>
      </c>
      <c r="D4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"!$D$56"),"")</f>
        <v/>
      </c>
      <c r="E4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"!$E$56")&lt;&gt;"",INDIRECT("'"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"!$E$56"),"")</f>
        <v/>
      </c>
      <c r="F47" s="148">
        <f t="shared" ca="1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"!$B$58"),"")</f>
        <v>G. O'Hara</v>
      </c>
      <c r="C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"!$C$58"),"")</f>
        <v>Bedlay</v>
      </c>
      <c r="D4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"!$D$58"),"")</f>
        <v/>
      </c>
      <c r="E4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"!$E$58")&lt;&gt;"",INDIRECT("'"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"!$E$58"),"")</f>
        <v/>
      </c>
      <c r="F48" s="148">
        <f t="shared" ca="1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"!$B$59"),"")</f>
        <v>R. Richardson</v>
      </c>
      <c r="C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"!$C$59"),"")</f>
        <v>Cumb News</v>
      </c>
      <c r="D4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"!$D$59"),"")</f>
        <v/>
      </c>
      <c r="E4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"!$E$59"),"")</f>
        <v/>
      </c>
      <c r="F49" s="148">
        <f t="shared" ca="1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"!$B$49")&lt;&gt;"",INDIRECT("'"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"!$B$49"),"")</f>
        <v>M. Stanley</v>
      </c>
      <c r="C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"!$C$49")&lt;&gt;"",INDIRECT("'"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"!$C$49"),"")</f>
        <v>Blackburn</v>
      </c>
      <c r="D5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"!$D$49")&lt;&gt;"",INDIRECT("'"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"!$D$49"),"")</f>
        <v/>
      </c>
      <c r="E5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"!$E$49")&lt;&gt;"",INDIRECT("'"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"!$E$49"),"")</f>
        <v/>
      </c>
      <c r="F50" s="148">
        <f t="shared" ca="1" si="3"/>
        <v>0</v>
      </c>
      <c r="G50" s="126"/>
      <c r="H50" s="151"/>
      <c r="I50" s="128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"!$B$61"),"")</f>
        <v>J. Watson</v>
      </c>
      <c r="C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"!$C$61"),"")</f>
        <v>Lanark</v>
      </c>
      <c r="D5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"!$D$61"),"")</f>
        <v/>
      </c>
      <c r="E5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"!$E$61")&lt;&gt;"",INDIRECT("'"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"!$E$61"),"")</f>
        <v/>
      </c>
      <c r="F51" s="148">
        <f t="shared" ca="1" si="3"/>
        <v>0</v>
      </c>
      <c r="G51" s="126"/>
      <c r="H51" s="151"/>
      <c r="I51" s="128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4">
        <v>9</v>
      </c>
      <c r="B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"!$B$62")&lt;&gt;"",INDIRECT("'"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"!$B$62"),"")</f>
        <v>M. Wilkinson</v>
      </c>
      <c r="C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"!$C$62")&lt;&gt;"",INDIRECT("'"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"!$C$62"),"")</f>
        <v>Sunderland</v>
      </c>
      <c r="D5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"!$D$62")&lt;&gt;"",INDIRECT("'"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"!$D$62"),"")</f>
        <v/>
      </c>
      <c r="E5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"!$E$62")&lt;&gt;"",INDIRECT("'"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"!$E$62"),"")</f>
        <v/>
      </c>
      <c r="F52" s="148">
        <f t="shared" ca="1" si="3"/>
        <v>0</v>
      </c>
      <c r="G52" s="126"/>
      <c r="H52" s="151"/>
      <c r="I52" s="128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9">
        <v>10</v>
      </c>
      <c r="B5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"!$B$50"),"")</f>
        <v>N. Wood</v>
      </c>
      <c r="C5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"!$C$50"),"")</f>
        <v>Goodyear</v>
      </c>
      <c r="D5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"!$D$50"),"")</f>
        <v/>
      </c>
      <c r="E5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"!$E$50")&lt;&gt;"",INDIRECT("'" &amp; LEFT(CELL("filename",$A$1),FIND("[",CELL("filename",$A$1)) -1) &amp; "[" &amp; MID(CELL("filename",$A$1),FIND("[",CELL("filename",$A$1))+1,FIND("]",CELL("filename",$A$1))-FIND("[",CELL("filename",$A$1))-1) &amp; "]" &amp; "Bench SR (Air) 2" &amp; "'" &amp; "!$E$50"),"")</f>
        <v/>
      </c>
      <c r="F53" s="150">
        <f t="shared" ca="1" si="3"/>
        <v>0</v>
      </c>
      <c r="G53" s="131"/>
      <c r="H53" s="152"/>
      <c r="I53" s="132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"/>
      <c r="B55" s="2" t="s">
        <v>123</v>
      </c>
      <c r="C55" s="111" t="s">
        <v>739</v>
      </c>
      <c r="D55" s="111"/>
      <c r="E55" s="111"/>
      <c r="F55" s="2"/>
      <c r="G55" s="2"/>
      <c r="H55" s="2"/>
      <c r="I55" s="2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18">
        <v>1</v>
      </c>
      <c r="B5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"!$B$33"),"")</f>
        <v>A. Fellerman</v>
      </c>
      <c r="C5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"!$C$33"),"")</f>
        <v>Cumb News</v>
      </c>
      <c r="D5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"!$D$33"),"")</f>
        <v/>
      </c>
      <c r="E5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"!$E$33"),"")</f>
        <v/>
      </c>
      <c r="F57" s="147">
        <f ca="1">SUM(D57,E57)</f>
        <v>0</v>
      </c>
      <c r="G57" s="16"/>
      <c r="H57" s="147"/>
      <c r="I57" s="55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7">
        <v>2</v>
      </c>
      <c r="B5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"!$B$44"),"")</f>
        <v>D. Green</v>
      </c>
      <c r="C5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"!$C$44"),"")</f>
        <v>Sunderland</v>
      </c>
      <c r="D5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"!$D$44"),"")</f>
        <v/>
      </c>
      <c r="E5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"!$E$44"),"")</f>
        <v/>
      </c>
      <c r="F58" s="148">
        <f t="shared" ref="F58:F66" ca="1" si="4">SUM(D58,E58)</f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14">
        <v>3</v>
      </c>
      <c r="B5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"!$B$35"),"")</f>
        <v>A. Hodgson</v>
      </c>
      <c r="C5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"!$C$35"),"")</f>
        <v>Market Drayton</v>
      </c>
      <c r="D5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"!$D$35"),"")</f>
        <v/>
      </c>
      <c r="E5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"!$E$35")&lt;&gt;"",INDIRECT("'"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"!$E$35"),"")</f>
        <v/>
      </c>
      <c r="F59" s="148">
        <f t="shared" ca="1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7">
        <v>4</v>
      </c>
      <c r="B6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"!$B$19"),"")</f>
        <v>K. Hutchinson</v>
      </c>
      <c r="C6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"!$C$19"),"")</f>
        <v>Sunderland</v>
      </c>
      <c r="D6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"!$D$19"),"")</f>
        <v/>
      </c>
      <c r="E6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"!$E$19")&lt;&gt;"",INDIRECT("'"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"!$E$19"),"")</f>
        <v/>
      </c>
      <c r="F60" s="148">
        <f t="shared" ca="1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14">
        <v>5</v>
      </c>
      <c r="B6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"!$B$36"),"")</f>
        <v>I. Johnston</v>
      </c>
      <c r="C6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"!$C$36"),"")</f>
        <v>JSPC</v>
      </c>
      <c r="D6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"!$D$36"),"")</f>
        <v/>
      </c>
      <c r="E6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"!$E$36")&lt;&gt;"",INDIRECT("'"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"!$E$36"),"")</f>
        <v/>
      </c>
      <c r="F61" s="148">
        <f t="shared" ca="1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7">
        <v>6</v>
      </c>
      <c r="B6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"!$B$23")&lt;&gt;"",INDIRECT("'"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"!$B$23"),"")</f>
        <v>R. MacAleese</v>
      </c>
      <c r="C6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"!$C$23")&lt;&gt;"",INDIRECT("'"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"!$C$23"),"")</f>
        <v>Blackpool</v>
      </c>
      <c r="D6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"!$D$23")&lt;&gt;"",INDIRECT("'"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"!$D$23"),"")</f>
        <v/>
      </c>
      <c r="E6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"!$E$23")&lt;&gt;"",INDIRECT("'"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"!$E$23"),"")</f>
        <v/>
      </c>
      <c r="F62" s="148">
        <f t="shared" ca="1" si="4"/>
        <v>0</v>
      </c>
      <c r="G62" s="126"/>
      <c r="H62" s="151"/>
      <c r="I62" s="128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14">
        <v>7</v>
      </c>
      <c r="B6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"!$B$8"),"")</f>
        <v>D. Mills</v>
      </c>
      <c r="C6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"!$C$8"),"")</f>
        <v>Penarth</v>
      </c>
      <c r="D6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"!$D$8"),"")</f>
        <v/>
      </c>
      <c r="E6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"!$E$8"),"")</f>
        <v/>
      </c>
      <c r="F63" s="148">
        <f t="shared" ca="1" si="4"/>
        <v>0</v>
      </c>
      <c r="G63" s="126"/>
      <c r="H63" s="151"/>
      <c r="I63" s="128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7">
        <v>8</v>
      </c>
      <c r="B6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"!$B$9"),"")</f>
        <v>M. Newbold</v>
      </c>
      <c r="C6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"!$C$9"),"")</f>
        <v>Lanark</v>
      </c>
      <c r="D6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"!$D$9"),"")</f>
        <v/>
      </c>
      <c r="E6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"!$E$9"),"")</f>
        <v/>
      </c>
      <c r="F64" s="148">
        <f t="shared" ca="1" si="4"/>
        <v>0</v>
      </c>
      <c r="G64" s="126"/>
      <c r="H64" s="151"/>
      <c r="I64" s="128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14">
        <v>9</v>
      </c>
      <c r="B6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"!$B$10"),"")</f>
        <v>J. Omara</v>
      </c>
      <c r="C6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"!$C$10"),"")</f>
        <v>Blackpool</v>
      </c>
      <c r="D6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"!$D$10"),"")</f>
        <v/>
      </c>
      <c r="E6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"!$E$10"),"")</f>
        <v/>
      </c>
      <c r="F65" s="148">
        <f t="shared" ca="1" si="4"/>
        <v>0</v>
      </c>
      <c r="G65" s="126"/>
      <c r="H65" s="151"/>
      <c r="I65" s="128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9">
        <v>10</v>
      </c>
      <c r="B66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"!$B$37"),"")</f>
        <v>A. Simpkin</v>
      </c>
      <c r="C66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"!$C$37"),"")</f>
        <v>Blackpool</v>
      </c>
      <c r="D66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"!$D$37"),"")</f>
        <v/>
      </c>
      <c r="E66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"!$E$37")&lt;&gt;"",INDIRECT("'" &amp; LEFT(CELL("filename",$A$1),FIND("[",CELL("filename",$A$1)) -1) &amp; "[" &amp; MID(CELL("filename",$A$1),FIND("[",CELL("filename",$A$1))+1,FIND("]",CELL("filename",$A$1))-FIND("[",CELL("filename",$A$1))-1) &amp; "]" &amp; "Bench SR (Air) 3" &amp; "'" &amp; "!$E$37"),"")</f>
        <v/>
      </c>
      <c r="F66" s="150">
        <f t="shared" ca="1" si="4"/>
        <v>0</v>
      </c>
      <c r="G66" s="131"/>
      <c r="H66" s="152"/>
      <c r="I66" s="132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 t="s">
        <v>508</v>
      </c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4" t="s">
        <v>37</v>
      </c>
      <c r="E70" s="97" t="s">
        <v>25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4" t="s">
        <v>38</v>
      </c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heetProtection sheet="1" objects="1" scenarios="1" selectLockedCells="1"/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0BA8F649-EABD-443B-B0B6-5B963E51380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>
    <tabColor theme="5" tint="-0.249977111117893"/>
    <pageSetUpPr fitToPage="1"/>
  </sheetPr>
  <dimension ref="A1:AH111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32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740</v>
      </c>
      <c r="B4" s="12"/>
      <c r="C4" s="135">
        <v>596</v>
      </c>
      <c r="D4" s="12"/>
      <c r="E4" s="67" t="s">
        <v>6</v>
      </c>
      <c r="F4" s="74">
        <f>SUM(F5:F7)</f>
        <v>0</v>
      </c>
      <c r="G4" s="3" t="s">
        <v>292</v>
      </c>
      <c r="H4" s="23" t="s">
        <v>745</v>
      </c>
      <c r="I4" s="23"/>
      <c r="J4" s="158">
        <v>592</v>
      </c>
      <c r="K4" s="23"/>
      <c r="L4" s="23"/>
      <c r="N4" s="23"/>
    </row>
    <row r="5" spans="1:34" ht="15.75" customHeight="1" x14ac:dyDescent="0.3">
      <c r="A5" s="31" t="s">
        <v>621</v>
      </c>
      <c r="B5" s="32"/>
      <c r="C5" s="33"/>
      <c r="D5" s="71"/>
      <c r="E5" s="71"/>
      <c r="F5" s="75">
        <f>SUM(D5:E5)</f>
        <v>0</v>
      </c>
      <c r="H5" s="23"/>
      <c r="I5" s="23"/>
      <c r="J5" s="23"/>
      <c r="K5" s="23"/>
      <c r="L5" s="23"/>
      <c r="M5" s="23"/>
      <c r="N5" s="23"/>
    </row>
    <row r="6" spans="1:34" ht="15.75" customHeight="1" x14ac:dyDescent="0.3">
      <c r="A6" s="34" t="s">
        <v>222</v>
      </c>
      <c r="B6" s="27"/>
      <c r="C6" s="5"/>
      <c r="D6" s="71"/>
      <c r="E6" s="71"/>
      <c r="F6" s="76">
        <f>SUM(D6:E6)</f>
        <v>0</v>
      </c>
      <c r="H6" s="23"/>
      <c r="I6" s="23"/>
      <c r="J6" s="23"/>
      <c r="K6" s="23"/>
      <c r="L6" s="23"/>
      <c r="M6" s="23"/>
      <c r="N6" s="23"/>
    </row>
    <row r="7" spans="1:34" ht="15.75" customHeight="1" x14ac:dyDescent="0.3">
      <c r="A7" s="35" t="s">
        <v>611</v>
      </c>
      <c r="B7" s="28"/>
      <c r="C7" s="29"/>
      <c r="D7" s="83"/>
      <c r="E7" s="83"/>
      <c r="F7" s="77">
        <f>SUM(D7:E7)</f>
        <v>0</v>
      </c>
      <c r="H7" s="23"/>
      <c r="I7" s="23"/>
      <c r="J7" s="23"/>
      <c r="K7" s="23"/>
      <c r="L7" s="23"/>
      <c r="M7" s="23"/>
      <c r="N7" s="23"/>
    </row>
    <row r="8" spans="1:34" ht="15.75" customHeight="1" x14ac:dyDescent="0.3">
      <c r="E8" s="4"/>
      <c r="H8" s="23"/>
      <c r="I8" s="23"/>
      <c r="J8" s="23"/>
      <c r="K8" s="23"/>
      <c r="L8" s="23"/>
      <c r="M8" s="23"/>
      <c r="N8" s="23"/>
      <c r="O8" s="23"/>
    </row>
    <row r="9" spans="1:34" ht="15.75" customHeight="1" x14ac:dyDescent="0.3">
      <c r="A9" s="11" t="s">
        <v>741</v>
      </c>
      <c r="B9" s="12"/>
      <c r="C9" s="135">
        <v>592</v>
      </c>
      <c r="D9" s="12"/>
      <c r="E9" s="67" t="s">
        <v>6</v>
      </c>
      <c r="F9" s="74">
        <f>SUM(F10:F12)</f>
        <v>0</v>
      </c>
      <c r="G9" s="156" t="s">
        <v>292</v>
      </c>
      <c r="H9" s="11" t="s">
        <v>744</v>
      </c>
      <c r="I9" s="12"/>
      <c r="J9" s="135">
        <v>590</v>
      </c>
      <c r="K9" s="12"/>
      <c r="L9" s="67" t="s">
        <v>6</v>
      </c>
      <c r="M9" s="74">
        <f>SUM(M10:M12)</f>
        <v>0</v>
      </c>
      <c r="N9" s="23"/>
    </row>
    <row r="10" spans="1:34" ht="15.75" customHeight="1" x14ac:dyDescent="0.3">
      <c r="A10" s="31" t="s">
        <v>464</v>
      </c>
      <c r="B10" s="32"/>
      <c r="C10" s="33"/>
      <c r="D10" s="71"/>
      <c r="E10" s="71"/>
      <c r="F10" s="75">
        <f>SUM(D10:E10)</f>
        <v>0</v>
      </c>
      <c r="G10" s="156"/>
      <c r="H10" s="31" t="s">
        <v>633</v>
      </c>
      <c r="I10" s="32"/>
      <c r="J10" s="33"/>
      <c r="K10" s="71"/>
      <c r="L10" s="71"/>
      <c r="M10" s="75">
        <f>SUM(K10:L10)</f>
        <v>0</v>
      </c>
      <c r="N10" s="23"/>
      <c r="AA10"/>
      <c r="AB10"/>
      <c r="AC10"/>
      <c r="AD10"/>
      <c r="AE10"/>
      <c r="AF10"/>
    </row>
    <row r="11" spans="1:34" ht="15.75" customHeight="1" x14ac:dyDescent="0.3">
      <c r="A11" s="34" t="s">
        <v>628</v>
      </c>
      <c r="B11" s="27"/>
      <c r="C11" s="5"/>
      <c r="D11" s="71"/>
      <c r="E11" s="71"/>
      <c r="F11" s="76">
        <f>SUM(D11:E11)</f>
        <v>0</v>
      </c>
      <c r="G11" s="156"/>
      <c r="H11" s="34" t="s">
        <v>653</v>
      </c>
      <c r="I11" s="27"/>
      <c r="J11" s="5"/>
      <c r="K11" s="71"/>
      <c r="L11" s="71"/>
      <c r="M11" s="76">
        <f>SUM(K11:L11)</f>
        <v>0</v>
      </c>
      <c r="N11" s="23"/>
      <c r="AA11"/>
      <c r="AB11"/>
      <c r="AC11"/>
      <c r="AD11"/>
      <c r="AE11"/>
      <c r="AF11"/>
    </row>
    <row r="12" spans="1:34" ht="15.75" customHeight="1" x14ac:dyDescent="0.3">
      <c r="A12" s="35" t="s">
        <v>454</v>
      </c>
      <c r="B12" s="28"/>
      <c r="C12" s="29"/>
      <c r="D12" s="83"/>
      <c r="E12" s="83"/>
      <c r="F12" s="77">
        <f>SUM(D12:E12)</f>
        <v>0</v>
      </c>
      <c r="G12" s="156"/>
      <c r="H12" s="35" t="s">
        <v>617</v>
      </c>
      <c r="I12" s="28"/>
      <c r="J12" s="29"/>
      <c r="K12" s="83"/>
      <c r="L12" s="83"/>
      <c r="M12" s="77">
        <f>SUM(K12:L12)</f>
        <v>0</v>
      </c>
      <c r="N12" s="23"/>
      <c r="AA12"/>
      <c r="AB12"/>
      <c r="AC12"/>
      <c r="AD12"/>
      <c r="AE12"/>
      <c r="AF12"/>
    </row>
    <row r="13" spans="1:34" ht="15.75" customHeight="1" x14ac:dyDescent="0.3">
      <c r="A13" s="23"/>
      <c r="B13" s="23"/>
      <c r="C13" s="23"/>
      <c r="D13" s="23"/>
      <c r="E13" s="23"/>
      <c r="F13" s="23"/>
      <c r="G13" s="156"/>
      <c r="H13" s="23"/>
      <c r="I13" s="23"/>
      <c r="J13" s="23"/>
      <c r="K13" s="23"/>
      <c r="L13" s="23"/>
      <c r="M13" s="23"/>
      <c r="N13" s="23"/>
      <c r="AA13"/>
      <c r="AB13"/>
      <c r="AC13"/>
      <c r="AD13"/>
      <c r="AE13"/>
      <c r="AF13"/>
    </row>
    <row r="14" spans="1:34" ht="15.75" customHeight="1" x14ac:dyDescent="0.3">
      <c r="A14" s="11" t="s">
        <v>742</v>
      </c>
      <c r="B14" s="12"/>
      <c r="C14" s="135">
        <v>594</v>
      </c>
      <c r="D14" s="12"/>
      <c r="E14" s="67" t="s">
        <v>6</v>
      </c>
      <c r="F14" s="74">
        <f>SUM(F15:F17)</f>
        <v>0</v>
      </c>
      <c r="G14" s="156" t="s">
        <v>292</v>
      </c>
      <c r="H14" s="11" t="s">
        <v>743</v>
      </c>
      <c r="I14" s="12"/>
      <c r="J14" s="135">
        <v>589</v>
      </c>
      <c r="K14" s="12"/>
      <c r="L14" s="67" t="s">
        <v>6</v>
      </c>
      <c r="M14" s="74">
        <f>SUM(M15:M17)</f>
        <v>0</v>
      </c>
      <c r="N14" s="23"/>
    </row>
    <row r="15" spans="1:34" ht="15.75" customHeight="1" x14ac:dyDescent="0.3">
      <c r="A15" s="31" t="s">
        <v>610</v>
      </c>
      <c r="B15" s="32"/>
      <c r="C15" s="33"/>
      <c r="D15" s="71"/>
      <c r="E15" s="71"/>
      <c r="F15" s="75">
        <f>SUM(D15:E15)</f>
        <v>0</v>
      </c>
      <c r="G15" s="156"/>
      <c r="H15" s="31" t="s">
        <v>642</v>
      </c>
      <c r="I15" s="32"/>
      <c r="J15" s="33"/>
      <c r="K15" s="71"/>
      <c r="L15" s="71"/>
      <c r="M15" s="75">
        <f>SUM(K15:L15)</f>
        <v>0</v>
      </c>
      <c r="N15" s="23"/>
    </row>
    <row r="16" spans="1:34" ht="15.75" customHeight="1" x14ac:dyDescent="0.3">
      <c r="A16" s="34" t="s">
        <v>631</v>
      </c>
      <c r="B16" s="27"/>
      <c r="C16" s="5"/>
      <c r="D16" s="71"/>
      <c r="E16" s="71"/>
      <c r="F16" s="76">
        <f>SUM(D16:E16)</f>
        <v>0</v>
      </c>
      <c r="G16" s="156"/>
      <c r="H16" s="34" t="s">
        <v>112</v>
      </c>
      <c r="I16" s="27"/>
      <c r="J16" s="5"/>
      <c r="K16" s="71"/>
      <c r="L16" s="71"/>
      <c r="M16" s="76">
        <f>SUM(K16:L16)</f>
        <v>0</v>
      </c>
      <c r="N16" s="23"/>
    </row>
    <row r="17" spans="1:20" ht="15.75" customHeight="1" x14ac:dyDescent="0.3">
      <c r="A17" s="35" t="s">
        <v>626</v>
      </c>
      <c r="B17" s="28"/>
      <c r="C17" s="29"/>
      <c r="D17" s="83"/>
      <c r="E17" s="83"/>
      <c r="F17" s="77">
        <f>SUM(D17:E17)</f>
        <v>0</v>
      </c>
      <c r="G17" s="156"/>
      <c r="H17" s="35" t="s">
        <v>640</v>
      </c>
      <c r="I17" s="28"/>
      <c r="J17" s="29"/>
      <c r="K17" s="83"/>
      <c r="L17" s="83"/>
      <c r="M17" s="77">
        <f>SUM(K17:L17)</f>
        <v>0</v>
      </c>
      <c r="N17" s="23"/>
    </row>
    <row r="18" spans="1:20" ht="15.75" customHeight="1" x14ac:dyDescent="0.3">
      <c r="H18" s="23"/>
      <c r="I18" s="23"/>
      <c r="J18" s="23"/>
      <c r="K18" s="23"/>
      <c r="L18" s="23"/>
      <c r="M18" s="23"/>
      <c r="N18" s="23"/>
    </row>
    <row r="19" spans="1:20" ht="15.75" customHeight="1" x14ac:dyDescent="0.3">
      <c r="E19" s="4"/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746</v>
      </c>
      <c r="E20" s="4"/>
      <c r="H20" s="159" t="s">
        <v>740</v>
      </c>
      <c r="I20" s="47"/>
      <c r="J20" s="47"/>
      <c r="K20" s="47"/>
      <c r="L20" s="47"/>
      <c r="M20" s="155"/>
      <c r="N20" s="55"/>
    </row>
    <row r="21" spans="1:20" ht="15.75" customHeight="1" x14ac:dyDescent="0.3">
      <c r="E21" s="4"/>
      <c r="H21" s="153" t="s">
        <v>741</v>
      </c>
      <c r="I21" s="7"/>
      <c r="J21" s="7"/>
      <c r="K21" s="7"/>
      <c r="L21" s="7"/>
      <c r="M21" s="7"/>
      <c r="N21" s="19"/>
    </row>
    <row r="22" spans="1:20" ht="15.75" customHeight="1" x14ac:dyDescent="0.3">
      <c r="E22" s="4"/>
      <c r="H22" s="153" t="s">
        <v>742</v>
      </c>
      <c r="I22" s="7"/>
      <c r="J22" s="7"/>
      <c r="K22" s="7"/>
      <c r="L22" s="7"/>
      <c r="M22" s="7"/>
      <c r="N22" s="19"/>
    </row>
    <row r="23" spans="1:20" ht="15.75" customHeight="1" x14ac:dyDescent="0.3">
      <c r="H23" s="18" t="s">
        <v>743</v>
      </c>
      <c r="I23" s="7"/>
      <c r="J23" s="7"/>
      <c r="K23" s="7"/>
      <c r="L23" s="7"/>
      <c r="M23" s="7"/>
      <c r="N23" s="19"/>
    </row>
    <row r="24" spans="1:20" ht="15.75" customHeight="1" x14ac:dyDescent="0.3">
      <c r="H24" s="18" t="s">
        <v>744</v>
      </c>
      <c r="I24" s="7"/>
      <c r="J24" s="7"/>
      <c r="K24" s="7"/>
      <c r="L24" s="7"/>
      <c r="M24" s="7"/>
      <c r="N24" s="19"/>
    </row>
    <row r="25" spans="1:20" ht="15.75" customHeight="1" x14ac:dyDescent="0.3">
      <c r="H25" s="20" t="s">
        <v>745</v>
      </c>
      <c r="I25" s="21"/>
      <c r="J25" s="21"/>
      <c r="K25" s="21"/>
      <c r="L25" s="21"/>
      <c r="M25" s="21"/>
      <c r="N25" s="22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747</v>
      </c>
      <c r="B30" s="12"/>
      <c r="C30" s="135">
        <v>577</v>
      </c>
      <c r="D30" s="12"/>
      <c r="E30" s="67" t="s">
        <v>6</v>
      </c>
      <c r="F30" s="74">
        <f>SUM(F31:F33)</f>
        <v>0</v>
      </c>
      <c r="G30" s="145" t="s">
        <v>292</v>
      </c>
      <c r="H30" s="124" t="s">
        <v>751</v>
      </c>
      <c r="I30" s="124"/>
      <c r="J30" s="144">
        <v>581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654</v>
      </c>
      <c r="B31" s="32"/>
      <c r="C31" s="33"/>
      <c r="D31" s="71"/>
      <c r="E31" s="71"/>
      <c r="F31" s="75">
        <f>SUM(D31:E31)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615</v>
      </c>
      <c r="B32" s="27"/>
      <c r="C32" s="5"/>
      <c r="D32" s="71"/>
      <c r="E32" s="71"/>
      <c r="F32" s="76">
        <f>SUM(D32:E32)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707</v>
      </c>
      <c r="B33" s="28"/>
      <c r="C33" s="29"/>
      <c r="D33" s="83"/>
      <c r="E33" s="83"/>
      <c r="F33" s="77">
        <f>SUM(D33:E33)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748</v>
      </c>
      <c r="B35" s="12"/>
      <c r="C35" s="135">
        <v>581</v>
      </c>
      <c r="D35" s="12"/>
      <c r="E35" s="67" t="s">
        <v>6</v>
      </c>
      <c r="F35" s="74">
        <f>SUM(F36:F38)</f>
        <v>0</v>
      </c>
      <c r="G35" s="145" t="s">
        <v>292</v>
      </c>
      <c r="H35" s="124" t="s">
        <v>750</v>
      </c>
      <c r="I35" s="124"/>
      <c r="J35" s="144">
        <v>579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647</v>
      </c>
      <c r="B36" s="32"/>
      <c r="C36" s="33"/>
      <c r="D36" s="71"/>
      <c r="E36" s="71"/>
      <c r="F36" s="75">
        <f>SUM(D36:E36)</f>
        <v>0</v>
      </c>
      <c r="G36" s="145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678</v>
      </c>
      <c r="B37" s="27"/>
      <c r="C37" s="5"/>
      <c r="D37" s="71"/>
      <c r="E37" s="71"/>
      <c r="F37" s="76">
        <f>SUM(D37:E37)</f>
        <v>0</v>
      </c>
      <c r="G37" s="145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657</v>
      </c>
      <c r="B38" s="28"/>
      <c r="C38" s="29"/>
      <c r="D38" s="83"/>
      <c r="E38" s="83"/>
      <c r="F38" s="77">
        <f>SUM(D38:E38)</f>
        <v>0</v>
      </c>
      <c r="G38" s="145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749</v>
      </c>
      <c r="B40" s="12"/>
      <c r="C40" s="135">
        <v>579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596</v>
      </c>
      <c r="I40" s="12"/>
      <c r="J40" s="135">
        <v>585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608</v>
      </c>
      <c r="B41" s="32"/>
      <c r="C41" s="33"/>
      <c r="D41" s="71"/>
      <c r="E41" s="71"/>
      <c r="F41" s="75">
        <f>SUM(D41:E41)</f>
        <v>0</v>
      </c>
      <c r="G41" s="145"/>
      <c r="H41" s="31" t="s">
        <v>639</v>
      </c>
      <c r="I41" s="32"/>
      <c r="J41" s="33"/>
      <c r="K41" s="71"/>
      <c r="L41" s="71"/>
      <c r="M41" s="75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671</v>
      </c>
      <c r="B42" s="27"/>
      <c r="C42" s="5"/>
      <c r="D42" s="71"/>
      <c r="E42" s="71"/>
      <c r="F42" s="76">
        <f>SUM(D42:E42)</f>
        <v>0</v>
      </c>
      <c r="G42" s="145"/>
      <c r="H42" s="34" t="s">
        <v>480</v>
      </c>
      <c r="I42" s="27"/>
      <c r="J42" s="5"/>
      <c r="K42" s="71"/>
      <c r="L42" s="71"/>
      <c r="M42" s="76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688</v>
      </c>
      <c r="B43" s="28"/>
      <c r="C43" s="29"/>
      <c r="D43" s="83"/>
      <c r="E43" s="83"/>
      <c r="F43" s="77">
        <f>SUM(D43:E43)</f>
        <v>0</v>
      </c>
      <c r="G43" s="145"/>
      <c r="H43" s="35" t="s">
        <v>659</v>
      </c>
      <c r="I43" s="28"/>
      <c r="J43" s="29"/>
      <c r="K43" s="83"/>
      <c r="L43" s="83"/>
      <c r="M43" s="77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752</v>
      </c>
      <c r="E46" s="4"/>
      <c r="H46" s="141" t="s">
        <v>747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748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749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596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750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751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23" t="s">
        <v>508</v>
      </c>
      <c r="B53" s="23"/>
      <c r="C53" s="23"/>
      <c r="D53" s="23"/>
      <c r="E53" s="23"/>
      <c r="F53" s="23"/>
      <c r="G53" s="156"/>
      <c r="H53" s="23"/>
      <c r="I53" s="23"/>
      <c r="J53" s="23"/>
      <c r="K53" s="23"/>
      <c r="L53" s="23"/>
      <c r="M53" s="23"/>
      <c r="N53" s="23"/>
    </row>
    <row r="54" spans="1:16" ht="15.75" customHeight="1" x14ac:dyDescent="0.3">
      <c r="A54" s="23"/>
      <c r="B54" s="23"/>
      <c r="C54" s="23"/>
      <c r="D54" s="23"/>
      <c r="E54" s="23"/>
      <c r="F54" s="23"/>
      <c r="G54" s="156"/>
      <c r="H54" s="23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10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  <row r="110" spans="1:14" ht="15.75" customHeight="1" x14ac:dyDescent="0.3">
      <c r="A110" s="23"/>
      <c r="B110" s="23"/>
      <c r="C110" s="23"/>
      <c r="D110" s="23"/>
      <c r="E110" s="23"/>
      <c r="F110" s="23"/>
      <c r="G110" s="156"/>
      <c r="H110" s="23"/>
      <c r="I110" s="23"/>
      <c r="J110" s="23"/>
      <c r="K110" s="23"/>
      <c r="L110" s="23"/>
      <c r="M110" s="23"/>
      <c r="N110" s="23"/>
    </row>
    <row r="111" spans="1:14" ht="15.75" customHeight="1" x14ac:dyDescent="0.3">
      <c r="A111" s="23"/>
      <c r="B111" s="23"/>
      <c r="C111" s="23"/>
      <c r="D111" s="23"/>
      <c r="E111" s="23"/>
      <c r="F111" s="23"/>
      <c r="G111" s="156"/>
      <c r="H111" s="23"/>
      <c r="I111" s="23"/>
      <c r="J111" s="23"/>
      <c r="K111" s="23"/>
      <c r="L111" s="23"/>
      <c r="M111" s="23"/>
      <c r="N111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FB9A804C-8FAB-4E10-8764-3017340FC41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58F6-1B57-47AA-A9A4-BF8DD2C04F46}">
  <sheetPr>
    <tabColor theme="5" tint="-0.249977111117893"/>
    <pageSetUpPr fitToPage="1"/>
  </sheetPr>
  <dimension ref="A1:AH109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32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23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  <c r="AH2" s="23"/>
    </row>
    <row r="3" spans="1:34" s="2" customFormat="1" ht="15.75" customHeight="1" x14ac:dyDescent="0.3">
      <c r="A3" s="2" t="s">
        <v>92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753</v>
      </c>
      <c r="B4" s="12"/>
      <c r="C4" s="135">
        <v>565</v>
      </c>
      <c r="D4" s="12"/>
      <c r="E4" s="67" t="s">
        <v>6</v>
      </c>
      <c r="F4" s="74">
        <f>SUM(F5:F7)</f>
        <v>0</v>
      </c>
      <c r="G4" s="145" t="s">
        <v>292</v>
      </c>
      <c r="H4" s="124" t="s">
        <v>758</v>
      </c>
      <c r="I4" s="124"/>
      <c r="J4" s="144">
        <v>542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31" t="s">
        <v>687</v>
      </c>
      <c r="B5" s="32"/>
      <c r="C5" s="33"/>
      <c r="D5" s="71"/>
      <c r="E5" s="71"/>
      <c r="F5" s="75">
        <f>SUM(D5:E5)</f>
        <v>0</v>
      </c>
      <c r="G5" s="14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34" t="s">
        <v>702</v>
      </c>
      <c r="B6" s="27"/>
      <c r="C6" s="5"/>
      <c r="D6" s="71"/>
      <c r="E6" s="71"/>
      <c r="F6" s="76">
        <f>SUM(D6:E6)</f>
        <v>0</v>
      </c>
      <c r="G6" s="145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35" t="s">
        <v>672</v>
      </c>
      <c r="B7" s="28"/>
      <c r="C7" s="29"/>
      <c r="D7" s="83"/>
      <c r="E7" s="83"/>
      <c r="F7" s="77">
        <f>SUM(D7:E7)</f>
        <v>0</v>
      </c>
      <c r="G7" s="145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754</v>
      </c>
      <c r="B9" s="12"/>
      <c r="C9" s="135">
        <v>532</v>
      </c>
      <c r="D9" s="12"/>
      <c r="E9" s="67" t="s">
        <v>6</v>
      </c>
      <c r="F9" s="74">
        <f>SUM(F10:F12)</f>
        <v>0</v>
      </c>
      <c r="G9" s="145" t="s">
        <v>292</v>
      </c>
      <c r="H9" s="124" t="s">
        <v>757</v>
      </c>
      <c r="I9" s="124"/>
      <c r="J9" s="144">
        <v>538</v>
      </c>
      <c r="K9" s="124"/>
      <c r="L9" s="124"/>
      <c r="M9" s="124"/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31" t="s">
        <v>717</v>
      </c>
      <c r="B10" s="32"/>
      <c r="C10" s="33"/>
      <c r="D10" s="71"/>
      <c r="E10" s="71"/>
      <c r="F10" s="75">
        <f>SUM(D10:E10)</f>
        <v>0</v>
      </c>
      <c r="G10" s="145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34" t="s">
        <v>565</v>
      </c>
      <c r="B11" s="27"/>
      <c r="C11" s="5"/>
      <c r="D11" s="71"/>
      <c r="E11" s="71"/>
      <c r="F11" s="76">
        <f>SUM(D11:E11)</f>
        <v>0</v>
      </c>
      <c r="G11" s="145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35" t="s">
        <v>726</v>
      </c>
      <c r="B12" s="28"/>
      <c r="C12" s="29"/>
      <c r="D12" s="83"/>
      <c r="E12" s="83"/>
      <c r="F12" s="77">
        <f>SUM(D12:E12)</f>
        <v>0</v>
      </c>
      <c r="G12" s="145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755</v>
      </c>
      <c r="B14" s="12"/>
      <c r="C14" s="135">
        <v>576</v>
      </c>
      <c r="D14" s="12"/>
      <c r="E14" s="67" t="s">
        <v>6</v>
      </c>
      <c r="F14" s="74">
        <f>SUM(F15:F17)</f>
        <v>0</v>
      </c>
      <c r="G14" s="145" t="s">
        <v>292</v>
      </c>
      <c r="H14" s="11" t="s">
        <v>756</v>
      </c>
      <c r="I14" s="12"/>
      <c r="J14" s="135">
        <v>555</v>
      </c>
      <c r="K14" s="12"/>
      <c r="L14" s="67" t="s">
        <v>6</v>
      </c>
      <c r="M14" s="7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31" t="s">
        <v>668</v>
      </c>
      <c r="B15" s="32"/>
      <c r="C15" s="33"/>
      <c r="D15" s="71"/>
      <c r="E15" s="71"/>
      <c r="F15" s="75">
        <f>SUM(D15:E15)</f>
        <v>0</v>
      </c>
      <c r="G15" s="145"/>
      <c r="H15" s="31" t="s">
        <v>475</v>
      </c>
      <c r="I15" s="32"/>
      <c r="J15" s="33"/>
      <c r="K15" s="71"/>
      <c r="L15" s="71"/>
      <c r="M15" s="75">
        <f>SUM(K15:L15)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34" t="s">
        <v>681</v>
      </c>
      <c r="B16" s="27"/>
      <c r="C16" s="5"/>
      <c r="D16" s="71"/>
      <c r="E16" s="71"/>
      <c r="F16" s="76">
        <f>SUM(D16:E16)</f>
        <v>0</v>
      </c>
      <c r="G16" s="145"/>
      <c r="H16" s="34" t="s">
        <v>708</v>
      </c>
      <c r="I16" s="27"/>
      <c r="J16" s="5"/>
      <c r="K16" s="71"/>
      <c r="L16" s="71"/>
      <c r="M16" s="76">
        <f>SUM(K16:L16)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35" t="s">
        <v>662</v>
      </c>
      <c r="B17" s="28"/>
      <c r="C17" s="29"/>
      <c r="D17" s="83"/>
      <c r="E17" s="83"/>
      <c r="F17" s="77">
        <f>SUM(D17:E17)</f>
        <v>0</v>
      </c>
      <c r="G17" s="145"/>
      <c r="H17" s="35" t="s">
        <v>695</v>
      </c>
      <c r="I17" s="28"/>
      <c r="J17" s="29"/>
      <c r="K17" s="83"/>
      <c r="L17" s="83"/>
      <c r="M17" s="77">
        <f>SUM(K17:L17)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E19" s="4"/>
      <c r="H19" s="69" t="s">
        <v>92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111" t="s">
        <v>759</v>
      </c>
      <c r="E20" s="4"/>
      <c r="H20" s="141" t="s">
        <v>753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B21" s="111"/>
      <c r="E21" s="4"/>
      <c r="H21" s="139" t="s">
        <v>754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E22" s="4"/>
      <c r="H22" s="139" t="s">
        <v>755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756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757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758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/>
    <row r="27" spans="1:20" ht="15.75" customHeight="1" x14ac:dyDescent="0.3">
      <c r="A27" s="4" t="s">
        <v>508</v>
      </c>
    </row>
    <row r="28" spans="1:20" ht="15.75" customHeight="1" x14ac:dyDescent="0.3">
      <c r="A28"/>
      <c r="B28"/>
      <c r="C28"/>
      <c r="D28"/>
      <c r="E28"/>
      <c r="F28"/>
      <c r="G28" s="160"/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 s="4" t="s">
        <v>39</v>
      </c>
      <c r="E29" s="10" t="s">
        <v>25</v>
      </c>
      <c r="G29" s="4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 s="4" t="s">
        <v>38</v>
      </c>
      <c r="E30" s="4"/>
      <c r="H30"/>
      <c r="I30"/>
      <c r="J30"/>
      <c r="K30"/>
      <c r="L30"/>
      <c r="M30"/>
      <c r="N30"/>
      <c r="O30"/>
      <c r="P30"/>
      <c r="Q30" s="124"/>
      <c r="R30" s="124"/>
      <c r="S30" s="124"/>
      <c r="T30" s="124"/>
    </row>
    <row r="31" spans="1:20" ht="15.75" customHeight="1" x14ac:dyDescent="0.3">
      <c r="A31"/>
      <c r="B31"/>
      <c r="C31"/>
      <c r="D31"/>
      <c r="E31"/>
      <c r="F31"/>
      <c r="G31" s="160"/>
      <c r="H31"/>
      <c r="I31"/>
      <c r="J31"/>
      <c r="K31"/>
      <c r="L31"/>
      <c r="M31"/>
      <c r="N31"/>
      <c r="O31"/>
      <c r="P31"/>
      <c r="Q31" s="124"/>
      <c r="R31" s="124"/>
      <c r="S31" s="124"/>
      <c r="T31" s="124"/>
    </row>
    <row r="32" spans="1:20" ht="15.75" customHeight="1" x14ac:dyDescent="0.3">
      <c r="A32"/>
      <c r="B32"/>
      <c r="C32"/>
      <c r="D32"/>
      <c r="E32"/>
      <c r="F32"/>
      <c r="G32" s="160"/>
      <c r="H32"/>
      <c r="I32"/>
      <c r="J32"/>
      <c r="K32"/>
      <c r="L32"/>
      <c r="M32"/>
      <c r="N32"/>
      <c r="O32"/>
      <c r="P32"/>
      <c r="Q32" s="124"/>
      <c r="R32" s="124"/>
      <c r="S32" s="124"/>
      <c r="T32" s="124"/>
    </row>
    <row r="33" spans="1:20" ht="15.75" customHeight="1" x14ac:dyDescent="0.3">
      <c r="A33"/>
      <c r="B33"/>
      <c r="C33"/>
      <c r="D33"/>
      <c r="E33"/>
      <c r="F33"/>
      <c r="G33" s="160"/>
      <c r="H33"/>
      <c r="I33"/>
      <c r="J33"/>
      <c r="K33"/>
      <c r="L33"/>
      <c r="M33"/>
      <c r="N33"/>
      <c r="O33"/>
      <c r="P33"/>
      <c r="Q33" s="124"/>
      <c r="R33" s="124"/>
      <c r="S33" s="124"/>
      <c r="T33" s="124"/>
    </row>
    <row r="34" spans="1:20" ht="15.75" customHeight="1" x14ac:dyDescent="0.3">
      <c r="A34"/>
      <c r="B34"/>
      <c r="C34"/>
      <c r="D34"/>
      <c r="E34"/>
      <c r="F34"/>
      <c r="G34" s="160"/>
      <c r="H34"/>
      <c r="I34"/>
      <c r="J34"/>
      <c r="K34"/>
      <c r="L34"/>
      <c r="M34"/>
      <c r="N34"/>
      <c r="O34"/>
      <c r="P34"/>
      <c r="Q34" s="124"/>
      <c r="R34" s="124"/>
      <c r="S34" s="124"/>
      <c r="T34" s="124"/>
    </row>
    <row r="35" spans="1:20" ht="15.75" customHeight="1" x14ac:dyDescent="0.3">
      <c r="A35"/>
      <c r="B35"/>
      <c r="C35"/>
      <c r="D35"/>
      <c r="E35"/>
      <c r="F35"/>
      <c r="G35" s="160"/>
      <c r="H35"/>
      <c r="I35"/>
      <c r="J35"/>
      <c r="K35"/>
      <c r="L35"/>
      <c r="M35"/>
      <c r="N35"/>
      <c r="O35"/>
      <c r="P35"/>
      <c r="Q35" s="124"/>
      <c r="R35" s="124"/>
      <c r="S35" s="124"/>
      <c r="T35" s="124"/>
    </row>
    <row r="36" spans="1:20" ht="15.75" customHeight="1" x14ac:dyDescent="0.3">
      <c r="A36"/>
      <c r="B36"/>
      <c r="C36"/>
      <c r="D36"/>
      <c r="E36"/>
      <c r="F36"/>
      <c r="G36" s="160"/>
      <c r="H36"/>
      <c r="I36"/>
      <c r="J36"/>
      <c r="K36"/>
      <c r="L36"/>
      <c r="M36"/>
      <c r="N36"/>
      <c r="O36"/>
      <c r="P36"/>
      <c r="Q36" s="124"/>
      <c r="R36" s="124"/>
      <c r="S36" s="124"/>
      <c r="T36" s="124"/>
    </row>
    <row r="37" spans="1:20" ht="15.75" customHeight="1" x14ac:dyDescent="0.3">
      <c r="A37"/>
      <c r="B37"/>
      <c r="C37"/>
      <c r="D37"/>
      <c r="E37"/>
      <c r="F37"/>
      <c r="G37" s="160"/>
      <c r="H37"/>
      <c r="I37"/>
      <c r="J37"/>
      <c r="K37"/>
      <c r="L37"/>
      <c r="M37"/>
      <c r="N37"/>
      <c r="O37"/>
      <c r="P37"/>
      <c r="Q37" s="124"/>
      <c r="R37" s="124"/>
      <c r="S37" s="124"/>
      <c r="T37" s="124"/>
    </row>
    <row r="38" spans="1:20" ht="15.75" customHeight="1" x14ac:dyDescent="0.3">
      <c r="A38"/>
      <c r="B38"/>
      <c r="C38"/>
      <c r="D38"/>
      <c r="E38"/>
      <c r="F38"/>
      <c r="G38" s="160"/>
      <c r="H38"/>
      <c r="I38"/>
      <c r="J38"/>
      <c r="K38"/>
      <c r="L38"/>
      <c r="M38"/>
      <c r="N38"/>
      <c r="O38"/>
      <c r="P38"/>
      <c r="Q38" s="124"/>
      <c r="R38" s="124"/>
      <c r="S38" s="124"/>
      <c r="T38" s="124"/>
    </row>
    <row r="39" spans="1:20" ht="15.75" customHeight="1" x14ac:dyDescent="0.3">
      <c r="A39"/>
      <c r="B39"/>
      <c r="C39"/>
      <c r="D39"/>
      <c r="E39"/>
      <c r="F39"/>
      <c r="G39" s="160"/>
      <c r="H39"/>
      <c r="I39"/>
      <c r="J39"/>
      <c r="K39"/>
      <c r="L39"/>
      <c r="M39"/>
      <c r="N39"/>
      <c r="O39"/>
      <c r="P39"/>
      <c r="Q39" s="124"/>
      <c r="R39" s="124"/>
      <c r="S39" s="124"/>
      <c r="T39" s="124"/>
    </row>
    <row r="40" spans="1:20" ht="15.75" customHeight="1" x14ac:dyDescent="0.3">
      <c r="A40"/>
      <c r="B40"/>
      <c r="C40"/>
      <c r="D40"/>
      <c r="E40"/>
      <c r="F40"/>
      <c r="G40" s="160"/>
      <c r="H40"/>
      <c r="I40"/>
      <c r="J40"/>
      <c r="K40"/>
      <c r="L40"/>
      <c r="M40"/>
      <c r="N40"/>
      <c r="O40"/>
      <c r="P40"/>
      <c r="Q40" s="124"/>
      <c r="R40" s="124"/>
      <c r="S40" s="124"/>
      <c r="T40" s="124"/>
    </row>
    <row r="41" spans="1:20" ht="15.75" customHeight="1" x14ac:dyDescent="0.3">
      <c r="A41"/>
      <c r="B41"/>
      <c r="C41"/>
      <c r="D41"/>
      <c r="E41"/>
      <c r="F41"/>
      <c r="G41" s="160"/>
      <c r="H41"/>
      <c r="I41"/>
      <c r="J41"/>
      <c r="K41"/>
      <c r="L41"/>
      <c r="M41"/>
      <c r="N41"/>
      <c r="O41"/>
      <c r="P41"/>
      <c r="Q41" s="124"/>
      <c r="R41" s="124"/>
      <c r="S41" s="124"/>
      <c r="T41" s="124"/>
    </row>
    <row r="42" spans="1:20" ht="15.75" customHeight="1" x14ac:dyDescent="0.3">
      <c r="A42"/>
      <c r="B42"/>
      <c r="C42"/>
      <c r="D42"/>
      <c r="E42"/>
      <c r="F42"/>
      <c r="G42" s="160"/>
      <c r="H42"/>
      <c r="I42"/>
      <c r="J42"/>
      <c r="K42"/>
      <c r="L42"/>
      <c r="M42"/>
      <c r="N42"/>
      <c r="O42"/>
      <c r="P42"/>
      <c r="Q42" s="124"/>
      <c r="R42" s="124"/>
      <c r="S42" s="124"/>
      <c r="T42" s="124"/>
    </row>
    <row r="43" spans="1:20" ht="15.75" customHeight="1" x14ac:dyDescent="0.3">
      <c r="A43"/>
      <c r="B43"/>
      <c r="C43"/>
      <c r="D43"/>
      <c r="E43"/>
      <c r="F43"/>
      <c r="G43" s="160"/>
      <c r="H43"/>
      <c r="I43"/>
      <c r="J43"/>
      <c r="K43"/>
      <c r="L43"/>
      <c r="M43"/>
      <c r="N43"/>
      <c r="O43"/>
      <c r="P43"/>
      <c r="Q43" s="124"/>
      <c r="R43" s="124"/>
      <c r="S43" s="124"/>
      <c r="T43" s="124"/>
    </row>
    <row r="44" spans="1:20" ht="15.75" customHeight="1" x14ac:dyDescent="0.3">
      <c r="A44"/>
      <c r="B44"/>
      <c r="C44"/>
      <c r="D44"/>
      <c r="E44"/>
      <c r="F44"/>
      <c r="G44" s="160"/>
      <c r="H44"/>
      <c r="I44"/>
      <c r="J44"/>
      <c r="K44"/>
      <c r="L44"/>
      <c r="M44"/>
      <c r="N44"/>
      <c r="O44"/>
      <c r="P44"/>
      <c r="Q44" s="124"/>
      <c r="R44" s="124"/>
      <c r="S44" s="124"/>
      <c r="T44" s="124"/>
    </row>
    <row r="45" spans="1:20" ht="15.75" customHeight="1" x14ac:dyDescent="0.3">
      <c r="A45"/>
      <c r="B45"/>
      <c r="C45"/>
      <c r="D45"/>
      <c r="E45"/>
      <c r="F45"/>
      <c r="G45" s="160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160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160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160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160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160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160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160"/>
      <c r="H52"/>
      <c r="I52"/>
      <c r="J52"/>
      <c r="K52"/>
      <c r="L52"/>
      <c r="M52"/>
      <c r="N52"/>
      <c r="O52"/>
      <c r="P52"/>
    </row>
    <row r="53" spans="1:16" ht="15.75" customHeight="1" x14ac:dyDescent="0.3">
      <c r="E53" s="4"/>
      <c r="I53" s="23"/>
      <c r="J53" s="23"/>
      <c r="K53" s="23"/>
      <c r="L53" s="23"/>
      <c r="M53" s="23"/>
      <c r="N53" s="23"/>
    </row>
    <row r="54" spans="1:16" ht="15.75" customHeight="1" x14ac:dyDescent="0.3">
      <c r="E54" s="4"/>
      <c r="I54" s="23"/>
      <c r="J54" s="23"/>
      <c r="K54" s="23"/>
      <c r="L54" s="23"/>
      <c r="M54" s="23"/>
      <c r="N54" s="23"/>
    </row>
    <row r="55" spans="1:16" ht="15.75" customHeight="1" x14ac:dyDescent="0.3">
      <c r="A55" s="23"/>
      <c r="B55" s="23"/>
      <c r="C55" s="23"/>
      <c r="D55" s="23"/>
      <c r="E55" s="23"/>
      <c r="F55" s="23"/>
      <c r="G55" s="156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23"/>
      <c r="B56" s="23"/>
      <c r="C56" s="23"/>
      <c r="D56" s="23"/>
      <c r="E56" s="23"/>
      <c r="F56" s="23"/>
      <c r="G56" s="156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</sheetData>
  <sortState xmlns:xlrd2="http://schemas.microsoft.com/office/spreadsheetml/2017/richdata2" ref="AB15:AB17">
    <sortCondition ref="AB15"/>
  </sortState>
  <mergeCells count="1">
    <mergeCell ref="I2:N2"/>
  </mergeCells>
  <hyperlinks>
    <hyperlink ref="A2" location="'Index'!A3" tooltip="Go to the Index sheet" display="á" xr:uid="{17E08EAC-76C8-4F3E-B1BC-8E021C1C24A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8"/>
      <c r="D2" s="210" t="s">
        <v>208</v>
      </c>
      <c r="E2" s="210"/>
      <c r="F2" s="210"/>
      <c r="G2" s="210"/>
      <c r="H2" s="210"/>
      <c r="I2" s="210"/>
    </row>
    <row r="3" spans="1:34" s="2" customFormat="1" ht="15.75" customHeight="1" x14ac:dyDescent="0.3">
      <c r="A3" s="1"/>
      <c r="B3" s="2" t="s">
        <v>0</v>
      </c>
      <c r="C3" s="111" t="s">
        <v>765</v>
      </c>
      <c r="D3" s="111"/>
      <c r="E3" s="111"/>
      <c r="K3" s="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762</v>
      </c>
      <c r="C5" s="102" t="s">
        <v>332</v>
      </c>
      <c r="D5" s="147"/>
      <c r="E5" s="147"/>
      <c r="F5" s="147">
        <f>SUM(D5,E5)</f>
        <v>0</v>
      </c>
      <c r="G5" s="16"/>
      <c r="H5" s="147"/>
      <c r="I5" s="55"/>
      <c r="K5" s="4"/>
    </row>
    <row r="6" spans="1:34" ht="15.75" customHeight="1" x14ac:dyDescent="0.3">
      <c r="A6" s="114">
        <v>2</v>
      </c>
      <c r="B6" s="113" t="s">
        <v>761</v>
      </c>
      <c r="C6" s="113" t="s">
        <v>488</v>
      </c>
      <c r="D6" s="148"/>
      <c r="E6" s="148"/>
      <c r="F6" s="148">
        <f t="shared" ref="F6:F14" si="0">SUM(D6,E6)</f>
        <v>0</v>
      </c>
      <c r="G6" s="7"/>
      <c r="H6" s="148"/>
      <c r="I6" s="115"/>
      <c r="N6" s="72"/>
      <c r="O6" s="72"/>
      <c r="P6" s="72"/>
      <c r="R6" s="72"/>
      <c r="S6" s="73"/>
    </row>
    <row r="7" spans="1:34" ht="15.75" customHeight="1" x14ac:dyDescent="0.3">
      <c r="A7" s="114">
        <v>3</v>
      </c>
      <c r="B7" s="113" t="s">
        <v>643</v>
      </c>
      <c r="C7" s="113" t="s">
        <v>81</v>
      </c>
      <c r="D7" s="148"/>
      <c r="E7" s="148"/>
      <c r="F7" s="148">
        <f t="shared" si="0"/>
        <v>0</v>
      </c>
      <c r="G7" s="7"/>
      <c r="H7" s="148"/>
      <c r="I7" s="19"/>
      <c r="J7" s="10"/>
      <c r="K7" s="4"/>
    </row>
    <row r="8" spans="1:34" ht="15.75" customHeight="1" x14ac:dyDescent="0.3">
      <c r="A8" s="114">
        <v>4</v>
      </c>
      <c r="B8" s="113" t="s">
        <v>763</v>
      </c>
      <c r="C8" s="113" t="s">
        <v>488</v>
      </c>
      <c r="D8" s="148"/>
      <c r="E8" s="148"/>
      <c r="F8" s="148">
        <f t="shared" si="0"/>
        <v>0</v>
      </c>
      <c r="G8" s="7"/>
      <c r="H8" s="148"/>
      <c r="I8" s="19"/>
    </row>
    <row r="9" spans="1:34" ht="15.75" customHeight="1" x14ac:dyDescent="0.3">
      <c r="A9" s="114">
        <v>5</v>
      </c>
      <c r="B9" s="113" t="s">
        <v>760</v>
      </c>
      <c r="C9" s="113" t="s">
        <v>81</v>
      </c>
      <c r="D9" s="148"/>
      <c r="E9" s="148"/>
      <c r="F9" s="148">
        <f t="shared" si="0"/>
        <v>0</v>
      </c>
      <c r="G9" s="7"/>
      <c r="H9" s="148"/>
      <c r="I9" s="19"/>
      <c r="P9" s="26"/>
      <c r="Q9" s="26"/>
      <c r="R9" s="26"/>
      <c r="S9" s="26"/>
    </row>
    <row r="10" spans="1:34" ht="15.75" customHeight="1" x14ac:dyDescent="0.3">
      <c r="A10" s="114">
        <v>6</v>
      </c>
      <c r="B10" s="113" t="s">
        <v>222</v>
      </c>
      <c r="C10" s="113" t="s">
        <v>223</v>
      </c>
      <c r="D10" s="148"/>
      <c r="E10" s="148"/>
      <c r="F10" s="148">
        <f t="shared" si="0"/>
        <v>0</v>
      </c>
      <c r="G10" s="7"/>
      <c r="H10" s="148"/>
      <c r="I10" s="19"/>
    </row>
    <row r="11" spans="1:34" ht="15.75" customHeight="1" x14ac:dyDescent="0.3">
      <c r="A11" s="114">
        <v>7</v>
      </c>
      <c r="B11" s="113" t="s">
        <v>226</v>
      </c>
      <c r="C11" s="113" t="s">
        <v>111</v>
      </c>
      <c r="D11" s="148"/>
      <c r="E11" s="148"/>
      <c r="F11" s="148">
        <f t="shared" si="0"/>
        <v>0</v>
      </c>
      <c r="G11" s="7"/>
      <c r="H11" s="148"/>
      <c r="I11" s="19"/>
    </row>
    <row r="12" spans="1:34" ht="15.75" customHeight="1" x14ac:dyDescent="0.3">
      <c r="A12" s="114">
        <v>8</v>
      </c>
      <c r="B12" s="113" t="s">
        <v>764</v>
      </c>
      <c r="C12" s="113" t="s">
        <v>670</v>
      </c>
      <c r="D12" s="148"/>
      <c r="E12" s="148"/>
      <c r="F12" s="148">
        <f t="shared" si="0"/>
        <v>0</v>
      </c>
      <c r="G12" s="7"/>
      <c r="H12" s="148"/>
      <c r="I12" s="19"/>
    </row>
    <row r="13" spans="1:34" ht="15.75" customHeight="1" x14ac:dyDescent="0.3">
      <c r="A13" s="114">
        <v>9</v>
      </c>
      <c r="B13" s="113" t="s">
        <v>465</v>
      </c>
      <c r="C13" s="113" t="s">
        <v>466</v>
      </c>
      <c r="D13" s="148"/>
      <c r="E13" s="148"/>
      <c r="F13" s="148">
        <f t="shared" si="0"/>
        <v>0</v>
      </c>
      <c r="G13" s="7"/>
      <c r="H13" s="148"/>
      <c r="I13" s="19"/>
    </row>
    <row r="14" spans="1:34" ht="15.75" customHeight="1" x14ac:dyDescent="0.3">
      <c r="A14" s="116">
        <v>10</v>
      </c>
      <c r="B14" s="117" t="s">
        <v>450</v>
      </c>
      <c r="C14" s="117" t="s">
        <v>451</v>
      </c>
      <c r="D14" s="150"/>
      <c r="E14" s="150"/>
      <c r="F14" s="150">
        <f t="shared" si="0"/>
        <v>0</v>
      </c>
      <c r="G14" s="21"/>
      <c r="H14" s="150"/>
      <c r="I14" s="22"/>
    </row>
    <row r="15" spans="1:34" ht="15.75" customHeight="1" x14ac:dyDescent="0.3"/>
    <row r="16" spans="1:34" ht="15.75" customHeight="1" x14ac:dyDescent="0.3">
      <c r="A16" s="1"/>
      <c r="B16" s="2" t="s">
        <v>74</v>
      </c>
      <c r="C16" s="111" t="s">
        <v>773</v>
      </c>
      <c r="D16" s="111"/>
      <c r="E16" s="111"/>
      <c r="F16" s="2"/>
      <c r="G16" s="2"/>
      <c r="H16" s="2"/>
      <c r="I16" s="2"/>
    </row>
    <row r="17" spans="1:9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</row>
    <row r="18" spans="1:9" ht="15.75" customHeight="1" x14ac:dyDescent="0.3">
      <c r="A18" s="118">
        <v>1</v>
      </c>
      <c r="B18" s="102" t="s">
        <v>772</v>
      </c>
      <c r="C18" s="102" t="s">
        <v>76</v>
      </c>
      <c r="D18" s="147"/>
      <c r="E18" s="147"/>
      <c r="F18" s="147">
        <f>SUM(D18,E18)</f>
        <v>0</v>
      </c>
      <c r="G18" s="16"/>
      <c r="H18" s="147"/>
      <c r="I18" s="55"/>
    </row>
    <row r="19" spans="1:9" ht="15.75" customHeight="1" x14ac:dyDescent="0.3">
      <c r="A19" s="114">
        <v>2</v>
      </c>
      <c r="B19" s="113" t="s">
        <v>768</v>
      </c>
      <c r="C19" s="113" t="s">
        <v>451</v>
      </c>
      <c r="D19" s="148"/>
      <c r="E19" s="148"/>
      <c r="F19" s="148">
        <f t="shared" ref="F19:F27" si="1">SUM(D19,E19)</f>
        <v>0</v>
      </c>
      <c r="G19" s="7"/>
      <c r="H19" s="148"/>
      <c r="I19" s="19"/>
    </row>
    <row r="20" spans="1:9" ht="15.75" customHeight="1" x14ac:dyDescent="0.3">
      <c r="A20" s="114">
        <v>3</v>
      </c>
      <c r="B20" s="113" t="s">
        <v>770</v>
      </c>
      <c r="C20" s="113" t="s">
        <v>468</v>
      </c>
      <c r="D20" s="148"/>
      <c r="E20" s="148"/>
      <c r="F20" s="148">
        <f t="shared" si="1"/>
        <v>0</v>
      </c>
      <c r="G20" s="7"/>
      <c r="H20" s="148"/>
      <c r="I20" s="19"/>
    </row>
    <row r="21" spans="1:9" ht="15.75" customHeight="1" x14ac:dyDescent="0.3">
      <c r="A21" s="114">
        <v>4</v>
      </c>
      <c r="B21" s="113" t="s">
        <v>769</v>
      </c>
      <c r="C21" s="113" t="s">
        <v>138</v>
      </c>
      <c r="D21" s="148"/>
      <c r="E21" s="148"/>
      <c r="F21" s="148">
        <f t="shared" si="1"/>
        <v>0</v>
      </c>
      <c r="G21" s="7"/>
      <c r="H21" s="148"/>
      <c r="I21" s="19"/>
    </row>
    <row r="22" spans="1:9" ht="15.75" customHeight="1" x14ac:dyDescent="0.3">
      <c r="A22" s="114">
        <v>5</v>
      </c>
      <c r="B22" s="113" t="s">
        <v>766</v>
      </c>
      <c r="C22" s="113" t="s">
        <v>154</v>
      </c>
      <c r="D22" s="148"/>
      <c r="E22" s="148"/>
      <c r="F22" s="148">
        <f t="shared" si="1"/>
        <v>0</v>
      </c>
      <c r="G22" s="7"/>
      <c r="H22" s="148"/>
      <c r="I22" s="19"/>
    </row>
    <row r="23" spans="1:9" ht="15.75" customHeight="1" x14ac:dyDescent="0.3">
      <c r="A23" s="114">
        <v>6</v>
      </c>
      <c r="B23" s="113" t="s">
        <v>767</v>
      </c>
      <c r="C23" s="113" t="s">
        <v>468</v>
      </c>
      <c r="D23" s="148"/>
      <c r="E23" s="148"/>
      <c r="F23" s="148">
        <f t="shared" si="1"/>
        <v>0</v>
      </c>
      <c r="G23" s="7"/>
      <c r="H23" s="148"/>
      <c r="I23" s="19"/>
    </row>
    <row r="24" spans="1:9" ht="15.75" customHeight="1" x14ac:dyDescent="0.3">
      <c r="A24" s="114">
        <v>7</v>
      </c>
      <c r="B24" s="113" t="s">
        <v>669</v>
      </c>
      <c r="C24" s="113" t="s">
        <v>670</v>
      </c>
      <c r="D24" s="148"/>
      <c r="E24" s="148"/>
      <c r="F24" s="148">
        <f t="shared" si="1"/>
        <v>0</v>
      </c>
      <c r="G24" s="7"/>
      <c r="H24" s="148"/>
      <c r="I24" s="19"/>
    </row>
    <row r="25" spans="1:9" ht="15.75" customHeight="1" x14ac:dyDescent="0.3">
      <c r="A25" s="114">
        <v>8</v>
      </c>
      <c r="B25" s="113" t="s">
        <v>646</v>
      </c>
      <c r="C25" s="113" t="s">
        <v>451</v>
      </c>
      <c r="D25" s="148"/>
      <c r="E25" s="148"/>
      <c r="F25" s="148">
        <f t="shared" si="1"/>
        <v>0</v>
      </c>
      <c r="G25" s="7"/>
      <c r="H25" s="148"/>
      <c r="I25" s="19"/>
    </row>
    <row r="26" spans="1:9" ht="15.75" customHeight="1" x14ac:dyDescent="0.3">
      <c r="A26" s="114">
        <v>9</v>
      </c>
      <c r="B26" s="113" t="s">
        <v>771</v>
      </c>
      <c r="C26" s="113" t="s">
        <v>451</v>
      </c>
      <c r="D26" s="148"/>
      <c r="E26" s="148"/>
      <c r="F26" s="148">
        <f t="shared" si="1"/>
        <v>0</v>
      </c>
      <c r="G26" s="7"/>
      <c r="H26" s="148"/>
      <c r="I26" s="19"/>
    </row>
    <row r="27" spans="1:9" ht="15.75" customHeight="1" x14ac:dyDescent="0.3">
      <c r="A27" s="116">
        <v>10</v>
      </c>
      <c r="B27" s="117" t="s">
        <v>550</v>
      </c>
      <c r="C27" s="117" t="s">
        <v>458</v>
      </c>
      <c r="D27" s="150"/>
      <c r="E27" s="150"/>
      <c r="F27" s="150">
        <f t="shared" si="1"/>
        <v>0</v>
      </c>
      <c r="G27" s="21"/>
      <c r="H27" s="150"/>
      <c r="I27" s="22"/>
    </row>
    <row r="28" spans="1:9" ht="15.75" customHeight="1" x14ac:dyDescent="0.3"/>
    <row r="29" spans="1:9" ht="15.75" customHeight="1" x14ac:dyDescent="0.3">
      <c r="A29" s="1"/>
      <c r="B29" s="2" t="s">
        <v>92</v>
      </c>
      <c r="C29" s="111" t="s">
        <v>782</v>
      </c>
      <c r="D29" s="111"/>
      <c r="E29" s="111"/>
      <c r="F29" s="2"/>
      <c r="G29" s="2"/>
      <c r="H29" s="2"/>
      <c r="I29" s="2"/>
    </row>
    <row r="30" spans="1:9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</row>
    <row r="31" spans="1:9" ht="15.75" customHeight="1" x14ac:dyDescent="0.3">
      <c r="A31" s="118">
        <v>1</v>
      </c>
      <c r="B31" s="102" t="s">
        <v>476</v>
      </c>
      <c r="C31" s="102" t="s">
        <v>468</v>
      </c>
      <c r="D31" s="147"/>
      <c r="E31" s="147"/>
      <c r="F31" s="147">
        <f>SUM(D31,E31)</f>
        <v>0</v>
      </c>
      <c r="G31" s="16"/>
      <c r="H31" s="147"/>
      <c r="I31" s="55"/>
    </row>
    <row r="32" spans="1:9" ht="15.75" customHeight="1" x14ac:dyDescent="0.3">
      <c r="A32" s="114">
        <v>2</v>
      </c>
      <c r="B32" s="113" t="s">
        <v>777</v>
      </c>
      <c r="C32" s="113" t="s">
        <v>670</v>
      </c>
      <c r="D32" s="148"/>
      <c r="E32" s="148"/>
      <c r="F32" s="148">
        <f t="shared" ref="F32:F40" si="2">SUM(D32,E32)</f>
        <v>0</v>
      </c>
      <c r="G32" s="7"/>
      <c r="H32" s="148"/>
      <c r="I32" s="19"/>
    </row>
    <row r="33" spans="1:9" ht="15.75" customHeight="1" x14ac:dyDescent="0.3">
      <c r="A33" s="114">
        <v>3</v>
      </c>
      <c r="B33" s="113" t="s">
        <v>774</v>
      </c>
      <c r="C33" s="113" t="s">
        <v>76</v>
      </c>
      <c r="D33" s="148"/>
      <c r="E33" s="148"/>
      <c r="F33" s="148">
        <f t="shared" si="2"/>
        <v>0</v>
      </c>
      <c r="G33" s="7"/>
      <c r="H33" s="148"/>
      <c r="I33" s="19"/>
    </row>
    <row r="34" spans="1:9" ht="15.75" customHeight="1" x14ac:dyDescent="0.3">
      <c r="A34" s="114">
        <v>4</v>
      </c>
      <c r="B34" s="113" t="s">
        <v>101</v>
      </c>
      <c r="C34" s="113" t="s">
        <v>102</v>
      </c>
      <c r="D34" s="148"/>
      <c r="E34" s="148"/>
      <c r="F34" s="148">
        <f t="shared" si="2"/>
        <v>0</v>
      </c>
      <c r="G34" s="7"/>
      <c r="H34" s="148"/>
      <c r="I34" s="19"/>
    </row>
    <row r="35" spans="1:9" ht="15.75" customHeight="1" x14ac:dyDescent="0.3">
      <c r="A35" s="114">
        <v>5</v>
      </c>
      <c r="B35" s="113" t="s">
        <v>776</v>
      </c>
      <c r="C35" s="113" t="s">
        <v>332</v>
      </c>
      <c r="D35" s="148"/>
      <c r="E35" s="148"/>
      <c r="F35" s="148">
        <f t="shared" si="2"/>
        <v>0</v>
      </c>
      <c r="G35" s="7"/>
      <c r="H35" s="148"/>
      <c r="I35" s="19"/>
    </row>
    <row r="36" spans="1:9" ht="15.75" customHeight="1" x14ac:dyDescent="0.3">
      <c r="A36" s="114">
        <v>6</v>
      </c>
      <c r="B36" s="113" t="s">
        <v>778</v>
      </c>
      <c r="C36" s="113" t="s">
        <v>449</v>
      </c>
      <c r="D36" s="148"/>
      <c r="E36" s="148"/>
      <c r="F36" s="148">
        <f t="shared" si="2"/>
        <v>0</v>
      </c>
      <c r="G36" s="7"/>
      <c r="H36" s="148"/>
      <c r="I36" s="19"/>
    </row>
    <row r="37" spans="1:9" ht="15.75" customHeight="1" x14ac:dyDescent="0.3">
      <c r="A37" s="114">
        <v>7</v>
      </c>
      <c r="B37" s="113" t="s">
        <v>781</v>
      </c>
      <c r="C37" s="113" t="s">
        <v>72</v>
      </c>
      <c r="D37" s="148"/>
      <c r="E37" s="148"/>
      <c r="F37" s="148">
        <f t="shared" si="2"/>
        <v>0</v>
      </c>
      <c r="G37" s="7"/>
      <c r="H37" s="148"/>
      <c r="I37" s="19"/>
    </row>
    <row r="38" spans="1:9" ht="15.75" customHeight="1" x14ac:dyDescent="0.3">
      <c r="A38" s="114">
        <v>8</v>
      </c>
      <c r="B38" s="113" t="s">
        <v>775</v>
      </c>
      <c r="C38" s="113" t="s">
        <v>96</v>
      </c>
      <c r="D38" s="148"/>
      <c r="E38" s="148"/>
      <c r="F38" s="148">
        <f t="shared" si="2"/>
        <v>0</v>
      </c>
      <c r="G38" s="7"/>
      <c r="H38" s="148"/>
      <c r="I38" s="19"/>
    </row>
    <row r="39" spans="1:9" ht="15.75" customHeight="1" x14ac:dyDescent="0.3">
      <c r="A39" s="114">
        <v>9</v>
      </c>
      <c r="B39" s="113" t="s">
        <v>779</v>
      </c>
      <c r="C39" s="113" t="s">
        <v>780</v>
      </c>
      <c r="D39" s="148"/>
      <c r="E39" s="148"/>
      <c r="F39" s="148">
        <f t="shared" si="2"/>
        <v>0</v>
      </c>
      <c r="G39" s="7"/>
      <c r="H39" s="148"/>
      <c r="I39" s="19"/>
    </row>
    <row r="40" spans="1:9" ht="15.75" customHeight="1" x14ac:dyDescent="0.3">
      <c r="A40" s="116">
        <v>10</v>
      </c>
      <c r="B40" s="117" t="s">
        <v>463</v>
      </c>
      <c r="C40" s="117" t="s">
        <v>274</v>
      </c>
      <c r="D40" s="150"/>
      <c r="E40" s="150"/>
      <c r="F40" s="150">
        <f t="shared" si="2"/>
        <v>0</v>
      </c>
      <c r="G40" s="21"/>
      <c r="H40" s="150"/>
      <c r="I40" s="22"/>
    </row>
    <row r="41" spans="1:9" ht="15.75" customHeight="1" x14ac:dyDescent="0.3"/>
    <row r="42" spans="1:9" ht="15.75" customHeight="1" x14ac:dyDescent="0.3">
      <c r="A42" s="1"/>
      <c r="B42" s="2" t="s">
        <v>109</v>
      </c>
      <c r="C42" s="111" t="s">
        <v>792</v>
      </c>
      <c r="D42" s="111"/>
      <c r="E42" s="111"/>
      <c r="F42" s="2"/>
      <c r="G42" s="2"/>
      <c r="H42" s="2"/>
      <c r="I42" s="2"/>
    </row>
    <row r="43" spans="1:9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</row>
    <row r="44" spans="1:9" ht="15.75" customHeight="1" x14ac:dyDescent="0.3">
      <c r="A44" s="118">
        <v>1</v>
      </c>
      <c r="B44" s="102" t="s">
        <v>786</v>
      </c>
      <c r="C44" s="102" t="s">
        <v>488</v>
      </c>
      <c r="D44" s="147"/>
      <c r="E44" s="147"/>
      <c r="F44" s="147">
        <f>SUM(D44,E44)</f>
        <v>0</v>
      </c>
      <c r="G44" s="16"/>
      <c r="H44" s="147"/>
      <c r="I44" s="55"/>
    </row>
    <row r="45" spans="1:9" ht="15.75" customHeight="1" x14ac:dyDescent="0.3">
      <c r="A45" s="114">
        <v>2</v>
      </c>
      <c r="B45" s="113" t="s">
        <v>789</v>
      </c>
      <c r="C45" s="113" t="s">
        <v>780</v>
      </c>
      <c r="D45" s="148"/>
      <c r="E45" s="148"/>
      <c r="F45" s="148">
        <f t="shared" ref="F45:F53" si="3">SUM(D45,E45)</f>
        <v>0</v>
      </c>
      <c r="G45" s="7"/>
      <c r="H45" s="148"/>
      <c r="I45" s="19"/>
    </row>
    <row r="46" spans="1:9" ht="15.75" customHeight="1" x14ac:dyDescent="0.3">
      <c r="A46" s="114">
        <v>3</v>
      </c>
      <c r="B46" s="113" t="s">
        <v>787</v>
      </c>
      <c r="C46" s="113" t="s">
        <v>466</v>
      </c>
      <c r="D46" s="148"/>
      <c r="E46" s="148"/>
      <c r="F46" s="148">
        <f t="shared" si="3"/>
        <v>0</v>
      </c>
      <c r="G46" s="7"/>
      <c r="H46" s="148"/>
      <c r="I46" s="19"/>
    </row>
    <row r="47" spans="1:9" ht="15.75" customHeight="1" x14ac:dyDescent="0.3">
      <c r="A47" s="114">
        <v>4</v>
      </c>
      <c r="B47" s="113" t="s">
        <v>785</v>
      </c>
      <c r="C47" s="113" t="s">
        <v>451</v>
      </c>
      <c r="D47" s="148"/>
      <c r="E47" s="148"/>
      <c r="F47" s="148">
        <f t="shared" si="3"/>
        <v>0</v>
      </c>
      <c r="G47" s="7"/>
      <c r="H47" s="148"/>
      <c r="I47" s="19"/>
    </row>
    <row r="48" spans="1:9" ht="15.75" customHeight="1" x14ac:dyDescent="0.3">
      <c r="A48" s="114">
        <v>5</v>
      </c>
      <c r="B48" s="113" t="s">
        <v>788</v>
      </c>
      <c r="C48" s="113" t="s">
        <v>76</v>
      </c>
      <c r="D48" s="148"/>
      <c r="E48" s="148"/>
      <c r="F48" s="148">
        <f t="shared" si="3"/>
        <v>0</v>
      </c>
      <c r="G48" s="7"/>
      <c r="H48" s="148"/>
      <c r="I48" s="19"/>
    </row>
    <row r="49" spans="1:9" ht="15.75" customHeight="1" x14ac:dyDescent="0.3">
      <c r="A49" s="114">
        <v>6</v>
      </c>
      <c r="B49" s="113" t="s">
        <v>783</v>
      </c>
      <c r="C49" s="113" t="s">
        <v>670</v>
      </c>
      <c r="D49" s="148"/>
      <c r="E49" s="148"/>
      <c r="F49" s="148">
        <f t="shared" si="3"/>
        <v>0</v>
      </c>
      <c r="G49" s="7"/>
      <c r="H49" s="148"/>
      <c r="I49" s="19"/>
    </row>
    <row r="50" spans="1:9" ht="15.75" customHeight="1" x14ac:dyDescent="0.3">
      <c r="A50" s="114">
        <v>7</v>
      </c>
      <c r="B50" s="113" t="s">
        <v>784</v>
      </c>
      <c r="C50" s="113" t="s">
        <v>274</v>
      </c>
      <c r="D50" s="148"/>
      <c r="E50" s="148"/>
      <c r="F50" s="148">
        <f t="shared" si="3"/>
        <v>0</v>
      </c>
      <c r="G50" s="7"/>
      <c r="H50" s="148"/>
      <c r="I50" s="19"/>
    </row>
    <row r="51" spans="1:9" ht="15.75" customHeight="1" x14ac:dyDescent="0.3">
      <c r="A51" s="114">
        <v>8</v>
      </c>
      <c r="B51" s="113" t="s">
        <v>790</v>
      </c>
      <c r="C51" s="113" t="s">
        <v>223</v>
      </c>
      <c r="D51" s="148"/>
      <c r="E51" s="148"/>
      <c r="F51" s="148">
        <f t="shared" si="3"/>
        <v>0</v>
      </c>
      <c r="G51" s="7"/>
      <c r="H51" s="148"/>
      <c r="I51" s="19"/>
    </row>
    <row r="52" spans="1:9" ht="15.75" customHeight="1" x14ac:dyDescent="0.3">
      <c r="A52" s="114">
        <v>9</v>
      </c>
      <c r="B52" s="113" t="s">
        <v>461</v>
      </c>
      <c r="C52" s="113" t="s">
        <v>102</v>
      </c>
      <c r="D52" s="148"/>
      <c r="E52" s="148"/>
      <c r="F52" s="148">
        <f t="shared" si="3"/>
        <v>0</v>
      </c>
      <c r="G52" s="7"/>
      <c r="H52" s="148"/>
      <c r="I52" s="19"/>
    </row>
    <row r="53" spans="1:9" ht="15.75" customHeight="1" x14ac:dyDescent="0.3">
      <c r="A53" s="116">
        <v>10</v>
      </c>
      <c r="B53" s="117" t="s">
        <v>791</v>
      </c>
      <c r="C53" s="117" t="s">
        <v>178</v>
      </c>
      <c r="D53" s="150"/>
      <c r="E53" s="150"/>
      <c r="F53" s="150">
        <f t="shared" si="3"/>
        <v>0</v>
      </c>
      <c r="G53" s="21"/>
      <c r="H53" s="150"/>
      <c r="I53" s="22"/>
    </row>
    <row r="54" spans="1:9" ht="15.75" customHeight="1" x14ac:dyDescent="0.3"/>
    <row r="55" spans="1:9" ht="15.75" customHeight="1" x14ac:dyDescent="0.3">
      <c r="A55" s="1"/>
      <c r="B55" s="2" t="s">
        <v>123</v>
      </c>
      <c r="C55" s="111" t="s">
        <v>795</v>
      </c>
      <c r="D55" s="111"/>
      <c r="E55" s="111"/>
      <c r="F55" s="2"/>
      <c r="G55" s="2"/>
      <c r="H55" s="2"/>
      <c r="I55" s="2"/>
    </row>
    <row r="56" spans="1:9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</row>
    <row r="57" spans="1:9" ht="15.75" customHeight="1" x14ac:dyDescent="0.3">
      <c r="A57" s="118">
        <v>1</v>
      </c>
      <c r="B57" s="102" t="s">
        <v>492</v>
      </c>
      <c r="C57" s="102" t="s">
        <v>458</v>
      </c>
      <c r="D57" s="147"/>
      <c r="E57" s="147"/>
      <c r="F57" s="147">
        <f>SUM(D57,E57)</f>
        <v>0</v>
      </c>
      <c r="G57" s="16"/>
      <c r="H57" s="147"/>
      <c r="I57" s="55"/>
    </row>
    <row r="58" spans="1:9" ht="15.75" customHeight="1" x14ac:dyDescent="0.3">
      <c r="A58" s="114">
        <v>2</v>
      </c>
      <c r="B58" s="113" t="s">
        <v>793</v>
      </c>
      <c r="C58" s="113" t="s">
        <v>670</v>
      </c>
      <c r="D58" s="148"/>
      <c r="E58" s="148"/>
      <c r="F58" s="148">
        <f t="shared" ref="F58:F66" si="4">SUM(D58,E58)</f>
        <v>0</v>
      </c>
      <c r="G58" s="7"/>
      <c r="H58" s="148"/>
      <c r="I58" s="19"/>
    </row>
    <row r="59" spans="1:9" ht="15.75" customHeight="1" x14ac:dyDescent="0.3">
      <c r="A59" s="114">
        <v>3</v>
      </c>
      <c r="B59" s="113" t="s">
        <v>485</v>
      </c>
      <c r="C59" s="113" t="s">
        <v>274</v>
      </c>
      <c r="D59" s="148"/>
      <c r="E59" s="148"/>
      <c r="F59" s="148">
        <f t="shared" si="4"/>
        <v>0</v>
      </c>
      <c r="G59" s="7"/>
      <c r="H59" s="148"/>
      <c r="I59" s="19"/>
    </row>
    <row r="60" spans="1:9" ht="15.75" customHeight="1" x14ac:dyDescent="0.3">
      <c r="A60" s="114">
        <v>4</v>
      </c>
      <c r="B60" s="113" t="s">
        <v>794</v>
      </c>
      <c r="C60" s="113" t="s">
        <v>451</v>
      </c>
      <c r="D60" s="148"/>
      <c r="E60" s="148"/>
      <c r="F60" s="148">
        <f t="shared" si="4"/>
        <v>0</v>
      </c>
      <c r="G60" s="7"/>
      <c r="H60" s="148"/>
      <c r="I60" s="19"/>
    </row>
    <row r="61" spans="1:9" ht="15.75" customHeight="1" x14ac:dyDescent="0.3">
      <c r="A61" s="114">
        <v>5</v>
      </c>
      <c r="B61" s="113" t="s">
        <v>467</v>
      </c>
      <c r="C61" s="113" t="s">
        <v>468</v>
      </c>
      <c r="D61" s="148"/>
      <c r="E61" s="148"/>
      <c r="F61" s="148">
        <f t="shared" si="4"/>
        <v>0</v>
      </c>
      <c r="G61" s="7"/>
      <c r="H61" s="148"/>
      <c r="I61" s="19"/>
    </row>
    <row r="62" spans="1:9" ht="15.75" customHeight="1" x14ac:dyDescent="0.3">
      <c r="A62" s="114">
        <v>6</v>
      </c>
      <c r="B62" s="113" t="s">
        <v>474</v>
      </c>
      <c r="C62" s="113" t="s">
        <v>468</v>
      </c>
      <c r="D62" s="148"/>
      <c r="E62" s="148"/>
      <c r="F62" s="148">
        <f t="shared" si="4"/>
        <v>0</v>
      </c>
      <c r="G62" s="7"/>
      <c r="H62" s="148"/>
      <c r="I62" s="19"/>
    </row>
    <row r="63" spans="1:9" ht="15.75" customHeight="1" x14ac:dyDescent="0.3">
      <c r="A63" s="114">
        <v>7</v>
      </c>
      <c r="B63" s="113" t="s">
        <v>524</v>
      </c>
      <c r="C63" s="113" t="s">
        <v>79</v>
      </c>
      <c r="D63" s="148"/>
      <c r="E63" s="148"/>
      <c r="F63" s="148">
        <f t="shared" si="4"/>
        <v>0</v>
      </c>
      <c r="G63" s="7"/>
      <c r="H63" s="148"/>
      <c r="I63" s="19"/>
    </row>
    <row r="64" spans="1:9" ht="15.75" customHeight="1" x14ac:dyDescent="0.3">
      <c r="A64" s="114">
        <v>8</v>
      </c>
      <c r="B64" s="113" t="s">
        <v>484</v>
      </c>
      <c r="C64" s="113" t="s">
        <v>468</v>
      </c>
      <c r="D64" s="148"/>
      <c r="E64" s="148"/>
      <c r="F64" s="148">
        <f t="shared" si="4"/>
        <v>0</v>
      </c>
      <c r="G64" s="7"/>
      <c r="H64" s="148"/>
      <c r="I64" s="19"/>
    </row>
    <row r="65" spans="1:9" ht="15.75" customHeight="1" x14ac:dyDescent="0.3">
      <c r="A65" s="114">
        <v>9</v>
      </c>
      <c r="B65" s="113" t="s">
        <v>498</v>
      </c>
      <c r="C65" s="113" t="s">
        <v>458</v>
      </c>
      <c r="D65" s="148"/>
      <c r="E65" s="148"/>
      <c r="F65" s="148">
        <f t="shared" si="4"/>
        <v>0</v>
      </c>
      <c r="G65" s="7"/>
      <c r="H65" s="148"/>
      <c r="I65" s="19"/>
    </row>
    <row r="66" spans="1:9" ht="15.75" customHeight="1" x14ac:dyDescent="0.3">
      <c r="A66" s="116">
        <v>10</v>
      </c>
      <c r="B66" s="117" t="s">
        <v>469</v>
      </c>
      <c r="C66" s="117" t="s">
        <v>274</v>
      </c>
      <c r="D66" s="150"/>
      <c r="E66" s="150"/>
      <c r="F66" s="150">
        <f t="shared" si="4"/>
        <v>0</v>
      </c>
      <c r="G66" s="21"/>
      <c r="H66" s="150"/>
      <c r="I66" s="22"/>
    </row>
    <row r="67" spans="1:9" ht="15.75" customHeight="1" x14ac:dyDescent="0.3"/>
    <row r="68" spans="1:9" ht="15.75" customHeight="1" x14ac:dyDescent="0.3">
      <c r="B68" s="4" t="s">
        <v>508</v>
      </c>
    </row>
    <row r="69" spans="1:9" ht="15.75" customHeight="1" x14ac:dyDescent="0.3"/>
    <row r="70" spans="1:9" ht="15.75" customHeight="1" x14ac:dyDescent="0.3">
      <c r="B70" s="4" t="s">
        <v>37</v>
      </c>
      <c r="E70" s="97" t="s">
        <v>25</v>
      </c>
    </row>
    <row r="71" spans="1:9" ht="15.75" customHeight="1" x14ac:dyDescent="0.3">
      <c r="B71" s="4" t="s">
        <v>38</v>
      </c>
    </row>
    <row r="72" spans="1:9" ht="15.75" customHeight="1" x14ac:dyDescent="0.3"/>
    <row r="73" spans="1:9" ht="15.75" customHeight="1" x14ac:dyDescent="0.3"/>
    <row r="74" spans="1:9" ht="15.75" customHeight="1" x14ac:dyDescent="0.3"/>
    <row r="75" spans="1:9" ht="15.75" customHeight="1" x14ac:dyDescent="0.3"/>
    <row r="76" spans="1:9" ht="15.75" customHeight="1" x14ac:dyDescent="0.3"/>
    <row r="77" spans="1:9" ht="15.75" customHeight="1" x14ac:dyDescent="0.3"/>
    <row r="78" spans="1:9" ht="15.75" customHeight="1" x14ac:dyDescent="0.3"/>
    <row r="79" spans="1:9" ht="15.75" customHeight="1" x14ac:dyDescent="0.3"/>
    <row r="80" spans="1:9" ht="15.75" customHeight="1" x14ac:dyDescent="0.3"/>
    <row r="81" ht="15.75" customHeight="1" x14ac:dyDescent="0.3"/>
  </sheetData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DF7095B3-78C8-4445-A92E-1AF00748F4D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4FFA-2094-4FA5-B2F0-8F8FEF7B9EFC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136</v>
      </c>
      <c r="C3" s="111" t="s">
        <v>802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799</v>
      </c>
      <c r="C5" s="102" t="s">
        <v>206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797</v>
      </c>
      <c r="C6" s="125" t="s">
        <v>138</v>
      </c>
      <c r="D6" s="151"/>
      <c r="E6" s="151"/>
      <c r="F6" s="148">
        <f t="shared" ref="F6:F14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197</v>
      </c>
      <c r="C7" s="125" t="s">
        <v>96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801</v>
      </c>
      <c r="C8" s="125" t="s">
        <v>332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501</v>
      </c>
      <c r="C9" s="125" t="s">
        <v>670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153</v>
      </c>
      <c r="C10" s="125" t="s">
        <v>154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800</v>
      </c>
      <c r="C11" s="125" t="s">
        <v>76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798</v>
      </c>
      <c r="C12" s="125" t="s">
        <v>674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609</v>
      </c>
      <c r="C13" s="125" t="s">
        <v>616</v>
      </c>
      <c r="D13" s="151"/>
      <c r="E13" s="151"/>
      <c r="F13" s="148">
        <f t="shared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796</v>
      </c>
      <c r="C14" s="130" t="s">
        <v>58</v>
      </c>
      <c r="D14" s="152"/>
      <c r="E14" s="152"/>
      <c r="F14" s="150">
        <f t="shared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152</v>
      </c>
      <c r="C16" s="111" t="s">
        <v>483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">
        <v>809</v>
      </c>
      <c r="C18" s="102" t="s">
        <v>616</v>
      </c>
      <c r="D18" s="147"/>
      <c r="E18" s="147"/>
      <c r="F18" s="147">
        <f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722</v>
      </c>
      <c r="C19" s="125" t="s">
        <v>274</v>
      </c>
      <c r="D19" s="151"/>
      <c r="E19" s="151"/>
      <c r="F19" s="148">
        <f t="shared" ref="F19:F27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">
        <v>475</v>
      </c>
      <c r="C20" s="125" t="s">
        <v>458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808</v>
      </c>
      <c r="C21" s="125" t="s">
        <v>117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">
        <v>807</v>
      </c>
      <c r="C22" s="125" t="s">
        <v>674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806</v>
      </c>
      <c r="C23" s="125" t="s">
        <v>468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">
        <v>804</v>
      </c>
      <c r="C24" s="125" t="s">
        <v>154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805</v>
      </c>
      <c r="C25" s="125" t="s">
        <v>154</v>
      </c>
      <c r="D25" s="151"/>
      <c r="E25" s="151"/>
      <c r="F25" s="148">
        <f t="shared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">
        <v>486</v>
      </c>
      <c r="C26" s="125" t="s">
        <v>458</v>
      </c>
      <c r="D26" s="151"/>
      <c r="E26" s="151"/>
      <c r="F26" s="148">
        <f t="shared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">
        <v>803</v>
      </c>
      <c r="C27" s="130" t="s">
        <v>670</v>
      </c>
      <c r="D27" s="152"/>
      <c r="E27" s="152"/>
      <c r="F27" s="150">
        <f t="shared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167</v>
      </c>
      <c r="C29" s="111" t="s">
        <v>818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02" t="s">
        <v>812</v>
      </c>
      <c r="C31" s="102" t="s">
        <v>670</v>
      </c>
      <c r="D31" s="147"/>
      <c r="E31" s="147"/>
      <c r="F31" s="147">
        <f>SUM(D31,E31)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">
        <v>810</v>
      </c>
      <c r="C32" s="125" t="s">
        <v>334</v>
      </c>
      <c r="D32" s="151"/>
      <c r="E32" s="151"/>
      <c r="F32" s="148">
        <f t="shared" ref="F32:F40" si="2">SUM(D32,E32)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">
        <v>811</v>
      </c>
      <c r="C33" s="125" t="s">
        <v>332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">
        <v>814</v>
      </c>
      <c r="C34" s="125" t="s">
        <v>616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">
        <v>815</v>
      </c>
      <c r="C35" s="125" t="s">
        <v>96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">
        <v>216</v>
      </c>
      <c r="C36" s="125" t="s">
        <v>141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">
        <v>817</v>
      </c>
      <c r="C37" s="125" t="s">
        <v>648</v>
      </c>
      <c r="D37" s="151"/>
      <c r="E37" s="151"/>
      <c r="F37" s="148">
        <f t="shared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">
        <v>816</v>
      </c>
      <c r="C38" s="125" t="s">
        <v>96</v>
      </c>
      <c r="D38" s="151"/>
      <c r="E38" s="151"/>
      <c r="F38" s="148">
        <f t="shared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">
        <v>813</v>
      </c>
      <c r="C39" s="125" t="s">
        <v>76</v>
      </c>
      <c r="D39" s="151"/>
      <c r="E39" s="151"/>
      <c r="F39" s="148">
        <f t="shared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">
        <v>490</v>
      </c>
      <c r="C40" s="130" t="s">
        <v>161</v>
      </c>
      <c r="D40" s="152"/>
      <c r="E40" s="152"/>
      <c r="F40" s="150">
        <f t="shared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180</v>
      </c>
      <c r="C42" s="111" t="s">
        <v>824</v>
      </c>
      <c r="D42" s="111"/>
      <c r="E42" s="111"/>
      <c r="F42" s="2"/>
      <c r="G42" s="2"/>
      <c r="H42" s="2"/>
      <c r="I42" s="2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02" t="s">
        <v>819</v>
      </c>
      <c r="C44" s="102" t="s">
        <v>466</v>
      </c>
      <c r="D44" s="147"/>
      <c r="E44" s="147"/>
      <c r="F44" s="147">
        <f>SUM(D44,E44)</f>
        <v>0</v>
      </c>
      <c r="G44" s="16"/>
      <c r="H44" s="147"/>
      <c r="I44" s="55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">
        <v>823</v>
      </c>
      <c r="C45" s="125" t="s">
        <v>76</v>
      </c>
      <c r="D45" s="151"/>
      <c r="E45" s="151"/>
      <c r="F45" s="148">
        <f t="shared" ref="F45:F53" si="3">SUM(D45,E45)</f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">
        <v>333</v>
      </c>
      <c r="C46" s="125" t="s">
        <v>334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">
        <v>820</v>
      </c>
      <c r="C47" s="125" t="s">
        <v>670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">
        <v>500</v>
      </c>
      <c r="C48" s="125" t="s">
        <v>274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">
        <v>493</v>
      </c>
      <c r="C49" s="125" t="s">
        <v>102</v>
      </c>
      <c r="D49" s="151"/>
      <c r="E49" s="151"/>
      <c r="F49" s="148">
        <f t="shared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">
        <v>457</v>
      </c>
      <c r="C50" s="125" t="s">
        <v>456</v>
      </c>
      <c r="D50" s="151"/>
      <c r="E50" s="151"/>
      <c r="F50" s="148">
        <f t="shared" si="3"/>
        <v>0</v>
      </c>
      <c r="G50" s="126"/>
      <c r="H50" s="151"/>
      <c r="I50" s="128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">
        <v>821</v>
      </c>
      <c r="C51" s="125" t="s">
        <v>488</v>
      </c>
      <c r="D51" s="151"/>
      <c r="E51" s="151"/>
      <c r="F51" s="148">
        <f t="shared" si="3"/>
        <v>0</v>
      </c>
      <c r="G51" s="126"/>
      <c r="H51" s="151"/>
      <c r="I51" s="128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4">
        <v>9</v>
      </c>
      <c r="B52" s="125" t="s">
        <v>452</v>
      </c>
      <c r="C52" s="125" t="s">
        <v>458</v>
      </c>
      <c r="D52" s="151"/>
      <c r="E52" s="151"/>
      <c r="F52" s="148">
        <f t="shared" si="3"/>
        <v>0</v>
      </c>
      <c r="G52" s="126"/>
      <c r="H52" s="151"/>
      <c r="I52" s="128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9">
        <v>10</v>
      </c>
      <c r="B53" s="130" t="s">
        <v>822</v>
      </c>
      <c r="C53" s="130" t="s">
        <v>76</v>
      </c>
      <c r="D53" s="152"/>
      <c r="E53" s="152"/>
      <c r="F53" s="150">
        <f t="shared" si="3"/>
        <v>0</v>
      </c>
      <c r="G53" s="131"/>
      <c r="H53" s="152"/>
      <c r="I53" s="132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"/>
      <c r="B55" s="2" t="s">
        <v>194</v>
      </c>
      <c r="C55" s="111" t="s">
        <v>834</v>
      </c>
      <c r="D55" s="111"/>
      <c r="E55" s="111"/>
      <c r="F55" s="2"/>
      <c r="G55" s="2"/>
      <c r="H55" s="2"/>
      <c r="I55" s="2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18">
        <v>1</v>
      </c>
      <c r="B57" s="102" t="s">
        <v>832</v>
      </c>
      <c r="C57" s="102" t="s">
        <v>488</v>
      </c>
      <c r="D57" s="147"/>
      <c r="E57" s="147"/>
      <c r="F57" s="147">
        <f>SUM(D57,E57)</f>
        <v>0</v>
      </c>
      <c r="G57" s="16"/>
      <c r="H57" s="147"/>
      <c r="I57" s="55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7">
        <v>2</v>
      </c>
      <c r="B58" s="125" t="s">
        <v>826</v>
      </c>
      <c r="C58" s="125" t="s">
        <v>96</v>
      </c>
      <c r="D58" s="151"/>
      <c r="E58" s="151"/>
      <c r="F58" s="148">
        <f t="shared" ref="F58:F66" si="4">SUM(D58,E58)</f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14">
        <v>3</v>
      </c>
      <c r="B59" s="125" t="s">
        <v>825</v>
      </c>
      <c r="C59" s="125" t="s">
        <v>58</v>
      </c>
      <c r="D59" s="151"/>
      <c r="E59" s="151"/>
      <c r="F59" s="148">
        <f t="shared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7">
        <v>4</v>
      </c>
      <c r="B60" s="125" t="s">
        <v>197</v>
      </c>
      <c r="C60" s="125" t="s">
        <v>506</v>
      </c>
      <c r="D60" s="151"/>
      <c r="E60" s="151"/>
      <c r="F60" s="148">
        <f t="shared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14">
        <v>5</v>
      </c>
      <c r="B61" s="125" t="s">
        <v>829</v>
      </c>
      <c r="C61" s="125" t="s">
        <v>76</v>
      </c>
      <c r="D61" s="151"/>
      <c r="E61" s="151"/>
      <c r="F61" s="148">
        <f t="shared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7">
        <v>6</v>
      </c>
      <c r="B62" s="125" t="s">
        <v>830</v>
      </c>
      <c r="C62" s="125" t="s">
        <v>72</v>
      </c>
      <c r="D62" s="151"/>
      <c r="E62" s="151"/>
      <c r="F62" s="148">
        <f t="shared" si="4"/>
        <v>0</v>
      </c>
      <c r="G62" s="126"/>
      <c r="H62" s="151"/>
      <c r="I62" s="128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14">
        <v>7</v>
      </c>
      <c r="B63" s="125" t="s">
        <v>828</v>
      </c>
      <c r="C63" s="125" t="s">
        <v>670</v>
      </c>
      <c r="D63" s="151"/>
      <c r="E63" s="151"/>
      <c r="F63" s="148">
        <f t="shared" si="4"/>
        <v>0</v>
      </c>
      <c r="G63" s="126"/>
      <c r="H63" s="151"/>
      <c r="I63" s="128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7">
        <v>8</v>
      </c>
      <c r="B64" s="125" t="s">
        <v>833</v>
      </c>
      <c r="C64" s="125" t="s">
        <v>58</v>
      </c>
      <c r="D64" s="151"/>
      <c r="E64" s="151"/>
      <c r="F64" s="148">
        <f t="shared" si="4"/>
        <v>0</v>
      </c>
      <c r="G64" s="126"/>
      <c r="H64" s="151"/>
      <c r="I64" s="128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14">
        <v>9</v>
      </c>
      <c r="B65" s="125" t="s">
        <v>831</v>
      </c>
      <c r="C65" s="125" t="s">
        <v>72</v>
      </c>
      <c r="D65" s="151"/>
      <c r="E65" s="151"/>
      <c r="F65" s="148">
        <f t="shared" si="4"/>
        <v>0</v>
      </c>
      <c r="G65" s="126"/>
      <c r="H65" s="151"/>
      <c r="I65" s="128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9">
        <v>10</v>
      </c>
      <c r="B66" s="130" t="s">
        <v>827</v>
      </c>
      <c r="C66" s="130" t="s">
        <v>269</v>
      </c>
      <c r="D66" s="152"/>
      <c r="E66" s="152"/>
      <c r="F66" s="150">
        <f t="shared" si="4"/>
        <v>0</v>
      </c>
      <c r="G66" s="131"/>
      <c r="H66" s="152"/>
      <c r="I66" s="132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 t="s">
        <v>508</v>
      </c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4" t="s">
        <v>37</v>
      </c>
      <c r="E70" s="97" t="s">
        <v>25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4" t="s">
        <v>38</v>
      </c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2C0F8725-77E7-4587-9053-BF1D6EB3450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159B-2F6B-4D00-A9DF-62830D0C9CD0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209</v>
      </c>
      <c r="C3" s="111" t="s">
        <v>656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587</v>
      </c>
      <c r="C5" s="102" t="s">
        <v>58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840</v>
      </c>
      <c r="C6" s="125" t="s">
        <v>178</v>
      </c>
      <c r="D6" s="151"/>
      <c r="E6" s="151"/>
      <c r="F6" s="148">
        <f t="shared" ref="F6:F14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489</v>
      </c>
      <c r="C7" s="125" t="s">
        <v>161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524</v>
      </c>
      <c r="C8" s="125" t="s">
        <v>506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839</v>
      </c>
      <c r="C9" s="125" t="s">
        <v>456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705</v>
      </c>
      <c r="C10" s="125" t="s">
        <v>670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837</v>
      </c>
      <c r="C11" s="125" t="s">
        <v>76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835</v>
      </c>
      <c r="C12" s="125" t="s">
        <v>466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836</v>
      </c>
      <c r="C13" s="125" t="s">
        <v>458</v>
      </c>
      <c r="D13" s="151"/>
      <c r="E13" s="151"/>
      <c r="F13" s="148">
        <f t="shared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838</v>
      </c>
      <c r="C14" s="130" t="s">
        <v>72</v>
      </c>
      <c r="D14" s="152"/>
      <c r="E14" s="152"/>
      <c r="F14" s="150">
        <f t="shared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221</v>
      </c>
      <c r="C16" s="111" t="s">
        <v>847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">
        <v>841</v>
      </c>
      <c r="C18" s="102" t="s">
        <v>58</v>
      </c>
      <c r="D18" s="147"/>
      <c r="E18" s="147"/>
      <c r="F18" s="147">
        <f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393</v>
      </c>
      <c r="C19" s="125" t="s">
        <v>72</v>
      </c>
      <c r="D19" s="151"/>
      <c r="E19" s="151"/>
      <c r="F19" s="148">
        <f t="shared" ref="F19:F27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">
        <v>199</v>
      </c>
      <c r="C20" s="125" t="s">
        <v>96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842</v>
      </c>
      <c r="C21" s="125" t="s">
        <v>96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">
        <v>565</v>
      </c>
      <c r="C22" s="125" t="s">
        <v>58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846</v>
      </c>
      <c r="C23" s="125" t="s">
        <v>58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">
        <v>843</v>
      </c>
      <c r="C24" s="125" t="s">
        <v>332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845</v>
      </c>
      <c r="C25" s="125" t="s">
        <v>449</v>
      </c>
      <c r="D25" s="151"/>
      <c r="E25" s="151"/>
      <c r="F25" s="148">
        <f t="shared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">
        <v>844</v>
      </c>
      <c r="C26" s="125" t="s">
        <v>488</v>
      </c>
      <c r="D26" s="151"/>
      <c r="E26" s="151"/>
      <c r="F26" s="148">
        <f t="shared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">
        <v>213</v>
      </c>
      <c r="C27" s="130" t="s">
        <v>117</v>
      </c>
      <c r="D27" s="152"/>
      <c r="E27" s="152"/>
      <c r="F27" s="150">
        <f t="shared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233</v>
      </c>
      <c r="C29" s="111" t="s">
        <v>855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02" t="s">
        <v>850</v>
      </c>
      <c r="C31" s="102" t="s">
        <v>670</v>
      </c>
      <c r="D31" s="147"/>
      <c r="E31" s="147"/>
      <c r="F31" s="147">
        <f>SUM(D31,E31)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">
        <v>536</v>
      </c>
      <c r="C32" s="125" t="s">
        <v>563</v>
      </c>
      <c r="D32" s="151"/>
      <c r="E32" s="151"/>
      <c r="F32" s="148">
        <f t="shared" ref="F32:F40" si="2">SUM(D32,E32)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">
        <v>851</v>
      </c>
      <c r="C33" s="125" t="s">
        <v>76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">
        <v>854</v>
      </c>
      <c r="C34" s="125" t="s">
        <v>670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">
        <v>853</v>
      </c>
      <c r="C35" s="125" t="s">
        <v>58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">
        <v>487</v>
      </c>
      <c r="C36" s="125" t="s">
        <v>488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">
        <v>848</v>
      </c>
      <c r="C37" s="125" t="s">
        <v>323</v>
      </c>
      <c r="D37" s="151"/>
      <c r="E37" s="151"/>
      <c r="F37" s="148">
        <f t="shared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">
        <v>852</v>
      </c>
      <c r="C38" s="125" t="s">
        <v>332</v>
      </c>
      <c r="D38" s="151"/>
      <c r="E38" s="151"/>
      <c r="F38" s="148">
        <f t="shared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">
        <v>691</v>
      </c>
      <c r="C39" s="125" t="s">
        <v>154</v>
      </c>
      <c r="D39" s="151"/>
      <c r="E39" s="151"/>
      <c r="F39" s="148">
        <f t="shared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">
        <v>849</v>
      </c>
      <c r="C40" s="130" t="s">
        <v>323</v>
      </c>
      <c r="D40" s="152"/>
      <c r="E40" s="152"/>
      <c r="F40" s="150">
        <f t="shared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244</v>
      </c>
      <c r="C42" s="111" t="s">
        <v>737</v>
      </c>
      <c r="D42" s="111"/>
      <c r="E42" s="111"/>
      <c r="F42" s="2"/>
      <c r="G42" s="2"/>
      <c r="H42" s="2"/>
      <c r="I42" s="2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02" t="s">
        <v>356</v>
      </c>
      <c r="C44" s="102" t="s">
        <v>334</v>
      </c>
      <c r="D44" s="147"/>
      <c r="E44" s="147"/>
      <c r="F44" s="147">
        <f>SUM(D44,E44)</f>
        <v>0</v>
      </c>
      <c r="G44" s="16"/>
      <c r="H44" s="147"/>
      <c r="I44" s="55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">
        <v>644</v>
      </c>
      <c r="C45" s="125" t="s">
        <v>79</v>
      </c>
      <c r="D45" s="151"/>
      <c r="E45" s="151"/>
      <c r="F45" s="148">
        <f t="shared" ref="F45:F53" si="3">SUM(D45,E45)</f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">
        <v>861</v>
      </c>
      <c r="C46" s="125" t="s">
        <v>154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">
        <v>858</v>
      </c>
      <c r="C47" s="125" t="s">
        <v>466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">
        <v>862</v>
      </c>
      <c r="C48" s="125" t="s">
        <v>154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">
        <v>860</v>
      </c>
      <c r="C49" s="125" t="s">
        <v>780</v>
      </c>
      <c r="D49" s="151"/>
      <c r="E49" s="151"/>
      <c r="F49" s="148">
        <f t="shared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">
        <v>857</v>
      </c>
      <c r="C50" s="125" t="s">
        <v>670</v>
      </c>
      <c r="D50" s="151"/>
      <c r="E50" s="151"/>
      <c r="F50" s="148">
        <f t="shared" si="3"/>
        <v>0</v>
      </c>
      <c r="G50" s="126"/>
      <c r="H50" s="151"/>
      <c r="I50" s="128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">
        <v>856</v>
      </c>
      <c r="C51" s="125" t="s">
        <v>76</v>
      </c>
      <c r="D51" s="151"/>
      <c r="E51" s="151"/>
      <c r="F51" s="148">
        <f t="shared" si="3"/>
        <v>0</v>
      </c>
      <c r="G51" s="126"/>
      <c r="H51" s="151"/>
      <c r="I51" s="128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4">
        <v>9</v>
      </c>
      <c r="B52" s="125" t="s">
        <v>859</v>
      </c>
      <c r="C52" s="125" t="s">
        <v>79</v>
      </c>
      <c r="D52" s="151"/>
      <c r="E52" s="151"/>
      <c r="F52" s="148">
        <f t="shared" si="3"/>
        <v>0</v>
      </c>
      <c r="G52" s="126"/>
      <c r="H52" s="151"/>
      <c r="I52" s="128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9">
        <v>10</v>
      </c>
      <c r="B53" s="130" t="s">
        <v>90</v>
      </c>
      <c r="C53" s="130" t="s">
        <v>648</v>
      </c>
      <c r="D53" s="152"/>
      <c r="E53" s="152"/>
      <c r="F53" s="150">
        <f t="shared" si="3"/>
        <v>0</v>
      </c>
      <c r="G53" s="131"/>
      <c r="H53" s="152"/>
      <c r="I53" s="132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"/>
      <c r="B55" s="2" t="s">
        <v>256</v>
      </c>
      <c r="C55" s="111" t="s">
        <v>869</v>
      </c>
      <c r="D55" s="111"/>
      <c r="E55" s="111"/>
      <c r="F55" s="2"/>
      <c r="G55" s="2"/>
      <c r="H55" s="2"/>
      <c r="I55" s="2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18">
        <v>1</v>
      </c>
      <c r="B57" s="102" t="s">
        <v>867</v>
      </c>
      <c r="C57" s="102" t="s">
        <v>488</v>
      </c>
      <c r="D57" s="147"/>
      <c r="E57" s="147"/>
      <c r="F57" s="147">
        <f>SUM(D57,E57)</f>
        <v>0</v>
      </c>
      <c r="G57" s="16"/>
      <c r="H57" s="147"/>
      <c r="I57" s="55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7">
        <v>2</v>
      </c>
      <c r="B58" s="125" t="s">
        <v>864</v>
      </c>
      <c r="C58" s="125" t="s">
        <v>96</v>
      </c>
      <c r="D58" s="151"/>
      <c r="E58" s="151"/>
      <c r="F58" s="148">
        <f t="shared" ref="F58:F66" si="4">SUM(D58,E58)</f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14">
        <v>3</v>
      </c>
      <c r="B59" s="125" t="s">
        <v>502</v>
      </c>
      <c r="C59" s="125" t="s">
        <v>456</v>
      </c>
      <c r="D59" s="151"/>
      <c r="E59" s="151"/>
      <c r="F59" s="148">
        <f t="shared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7">
        <v>4</v>
      </c>
      <c r="B60" s="125" t="s">
        <v>642</v>
      </c>
      <c r="C60" s="125" t="s">
        <v>105</v>
      </c>
      <c r="D60" s="151"/>
      <c r="E60" s="151"/>
      <c r="F60" s="148">
        <f t="shared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14">
        <v>5</v>
      </c>
      <c r="B61" s="125" t="s">
        <v>866</v>
      </c>
      <c r="C61" s="125" t="s">
        <v>670</v>
      </c>
      <c r="D61" s="151"/>
      <c r="E61" s="151"/>
      <c r="F61" s="148">
        <f t="shared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7">
        <v>6</v>
      </c>
      <c r="B62" s="125" t="s">
        <v>868</v>
      </c>
      <c r="C62" s="125" t="s">
        <v>648</v>
      </c>
      <c r="D62" s="151"/>
      <c r="E62" s="151"/>
      <c r="F62" s="148">
        <f t="shared" si="4"/>
        <v>0</v>
      </c>
      <c r="G62" s="126"/>
      <c r="H62" s="151"/>
      <c r="I62" s="128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14">
        <v>7</v>
      </c>
      <c r="B63" s="125" t="s">
        <v>863</v>
      </c>
      <c r="C63" s="125" t="s">
        <v>506</v>
      </c>
      <c r="D63" s="151"/>
      <c r="E63" s="151"/>
      <c r="F63" s="148">
        <f t="shared" si="4"/>
        <v>0</v>
      </c>
      <c r="G63" s="126"/>
      <c r="H63" s="151"/>
      <c r="I63" s="128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7">
        <v>8</v>
      </c>
      <c r="B64" s="125" t="s">
        <v>865</v>
      </c>
      <c r="C64" s="125" t="s">
        <v>183</v>
      </c>
      <c r="D64" s="151"/>
      <c r="E64" s="151"/>
      <c r="F64" s="148">
        <f t="shared" si="4"/>
        <v>0</v>
      </c>
      <c r="G64" s="126"/>
      <c r="H64" s="151"/>
      <c r="I64" s="128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14">
        <v>9</v>
      </c>
      <c r="B65" s="125" t="s">
        <v>698</v>
      </c>
      <c r="C65" s="125" t="s">
        <v>670</v>
      </c>
      <c r="D65" s="151"/>
      <c r="E65" s="151"/>
      <c r="F65" s="148">
        <f t="shared" si="4"/>
        <v>0</v>
      </c>
      <c r="G65" s="126"/>
      <c r="H65" s="151"/>
      <c r="I65" s="128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9">
        <v>10</v>
      </c>
      <c r="B66" s="130" t="s">
        <v>827</v>
      </c>
      <c r="C66" s="130" t="s">
        <v>204</v>
      </c>
      <c r="D66" s="152"/>
      <c r="E66" s="152"/>
      <c r="F66" s="150">
        <f t="shared" si="4"/>
        <v>0</v>
      </c>
      <c r="G66" s="131"/>
      <c r="H66" s="152"/>
      <c r="I66" s="132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 t="s">
        <v>508</v>
      </c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4" t="s">
        <v>37</v>
      </c>
      <c r="E70" s="97" t="s">
        <v>25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4" t="s">
        <v>38</v>
      </c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7:W66">
    <sortCondition ref="V57"/>
  </sortState>
  <mergeCells count="1">
    <mergeCell ref="D2:I2"/>
  </mergeCells>
  <hyperlinks>
    <hyperlink ref="B2" location="'Index'!A3" tooltip="Go to the Index sheet" display="á" xr:uid="{17EBCD94-722E-4197-989A-28854D627D1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7050-CE0A-443A-8ED6-63AD56823D28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267</v>
      </c>
      <c r="C3" s="111" t="s">
        <v>877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870</v>
      </c>
      <c r="C5" s="102" t="s">
        <v>105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871</v>
      </c>
      <c r="C6" s="125" t="s">
        <v>332</v>
      </c>
      <c r="D6" s="151"/>
      <c r="E6" s="151"/>
      <c r="F6" s="148">
        <f t="shared" ref="F6:F14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876</v>
      </c>
      <c r="C7" s="125" t="s">
        <v>117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874</v>
      </c>
      <c r="C8" s="125" t="s">
        <v>670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525</v>
      </c>
      <c r="C9" s="125" t="s">
        <v>458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650</v>
      </c>
      <c r="C10" s="125" t="s">
        <v>458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505</v>
      </c>
      <c r="C11" s="125" t="s">
        <v>506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872</v>
      </c>
      <c r="C12" s="125" t="s">
        <v>332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875</v>
      </c>
      <c r="C13" s="125" t="s">
        <v>451</v>
      </c>
      <c r="D13" s="151"/>
      <c r="E13" s="151"/>
      <c r="F13" s="148">
        <f t="shared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873</v>
      </c>
      <c r="C14" s="130" t="s">
        <v>670</v>
      </c>
      <c r="D14" s="152"/>
      <c r="E14" s="152"/>
      <c r="F14" s="150">
        <f t="shared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878</v>
      </c>
      <c r="C16" s="111" t="s">
        <v>543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">
        <v>883</v>
      </c>
      <c r="C18" s="102" t="s">
        <v>449</v>
      </c>
      <c r="D18" s="147"/>
      <c r="E18" s="147"/>
      <c r="F18" s="147">
        <f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881</v>
      </c>
      <c r="C19" s="125" t="s">
        <v>648</v>
      </c>
      <c r="D19" s="151"/>
      <c r="E19" s="151"/>
      <c r="F19" s="148">
        <f t="shared" ref="F19:F27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">
        <v>887</v>
      </c>
      <c r="C20" s="125" t="s">
        <v>488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884</v>
      </c>
      <c r="C21" s="125" t="s">
        <v>332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">
        <v>879</v>
      </c>
      <c r="C22" s="125" t="s">
        <v>451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888</v>
      </c>
      <c r="C23" s="125" t="s">
        <v>332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">
        <v>885</v>
      </c>
      <c r="C24" s="125" t="s">
        <v>886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882</v>
      </c>
      <c r="C25" s="125" t="s">
        <v>76</v>
      </c>
      <c r="D25" s="151"/>
      <c r="E25" s="151"/>
      <c r="F25" s="148">
        <f t="shared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">
        <v>533</v>
      </c>
      <c r="C26" s="125" t="s">
        <v>102</v>
      </c>
      <c r="D26" s="151"/>
      <c r="E26" s="151"/>
      <c r="F26" s="148">
        <f t="shared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">
        <v>880</v>
      </c>
      <c r="C27" s="130" t="s">
        <v>488</v>
      </c>
      <c r="D27" s="152"/>
      <c r="E27" s="152"/>
      <c r="F27" s="150">
        <f t="shared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889</v>
      </c>
      <c r="C29" s="111" t="s">
        <v>896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02" t="s">
        <v>893</v>
      </c>
      <c r="C31" s="102" t="s">
        <v>488</v>
      </c>
      <c r="D31" s="147"/>
      <c r="E31" s="147"/>
      <c r="F31" s="147">
        <f>SUM(D31,E31)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">
        <v>894</v>
      </c>
      <c r="C32" s="125" t="s">
        <v>670</v>
      </c>
      <c r="D32" s="151"/>
      <c r="E32" s="151"/>
      <c r="F32" s="148">
        <f t="shared" ref="F32:F40" si="2">SUM(D32,E32)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">
        <v>890</v>
      </c>
      <c r="C33" s="125" t="s">
        <v>274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">
        <v>185</v>
      </c>
      <c r="C34" s="125" t="s">
        <v>72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">
        <v>892</v>
      </c>
      <c r="C35" s="125" t="s">
        <v>648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">
        <v>478</v>
      </c>
      <c r="C36" s="125" t="s">
        <v>274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">
        <v>891</v>
      </c>
      <c r="C37" s="125" t="s">
        <v>334</v>
      </c>
      <c r="D37" s="151"/>
      <c r="E37" s="151"/>
      <c r="F37" s="148">
        <f t="shared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">
        <v>576</v>
      </c>
      <c r="C38" s="125" t="s">
        <v>563</v>
      </c>
      <c r="D38" s="151"/>
      <c r="E38" s="151"/>
      <c r="F38" s="148">
        <f t="shared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">
        <v>895</v>
      </c>
      <c r="C39" s="125" t="s">
        <v>670</v>
      </c>
      <c r="D39" s="151"/>
      <c r="E39" s="151"/>
      <c r="F39" s="148">
        <f t="shared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">
        <v>509</v>
      </c>
      <c r="C40" s="130" t="s">
        <v>161</v>
      </c>
      <c r="D40" s="152"/>
      <c r="E40" s="152"/>
      <c r="F40" s="150">
        <f t="shared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897</v>
      </c>
      <c r="C42" s="111" t="s">
        <v>907</v>
      </c>
      <c r="D42" s="111"/>
      <c r="E42" s="111"/>
      <c r="F42" s="2"/>
      <c r="G42" s="2"/>
      <c r="H42" s="2"/>
      <c r="I42" s="2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02" t="s">
        <v>903</v>
      </c>
      <c r="C44" s="102" t="s">
        <v>488</v>
      </c>
      <c r="D44" s="147"/>
      <c r="E44" s="147"/>
      <c r="F44" s="147">
        <f>SUM(D44,E44)</f>
        <v>0</v>
      </c>
      <c r="G44" s="16"/>
      <c r="H44" s="147"/>
      <c r="I44" s="55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">
        <v>906</v>
      </c>
      <c r="C45" s="125" t="s">
        <v>274</v>
      </c>
      <c r="D45" s="151"/>
      <c r="E45" s="151"/>
      <c r="F45" s="148">
        <f t="shared" ref="F45:F53" si="3">SUM(D45,E45)</f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">
        <v>901</v>
      </c>
      <c r="C46" s="125" t="s">
        <v>141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">
        <v>577</v>
      </c>
      <c r="C47" s="125" t="s">
        <v>563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">
        <v>905</v>
      </c>
      <c r="C48" s="125" t="s">
        <v>76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">
        <v>900</v>
      </c>
      <c r="C49" s="125" t="s">
        <v>178</v>
      </c>
      <c r="D49" s="151"/>
      <c r="E49" s="151"/>
      <c r="F49" s="148">
        <f t="shared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">
        <v>904</v>
      </c>
      <c r="C50" s="125" t="s">
        <v>141</v>
      </c>
      <c r="D50" s="151"/>
      <c r="E50" s="151"/>
      <c r="F50" s="148">
        <f t="shared" si="3"/>
        <v>0</v>
      </c>
      <c r="G50" s="126"/>
      <c r="H50" s="151"/>
      <c r="I50" s="128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">
        <v>898</v>
      </c>
      <c r="C51" s="125" t="s">
        <v>670</v>
      </c>
      <c r="D51" s="151"/>
      <c r="E51" s="151"/>
      <c r="F51" s="148">
        <f t="shared" si="3"/>
        <v>0</v>
      </c>
      <c r="G51" s="126"/>
      <c r="H51" s="151"/>
      <c r="I51" s="128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4">
        <v>9</v>
      </c>
      <c r="B52" s="125" t="s">
        <v>899</v>
      </c>
      <c r="C52" s="125" t="s">
        <v>488</v>
      </c>
      <c r="D52" s="151"/>
      <c r="E52" s="151"/>
      <c r="F52" s="148">
        <f t="shared" si="3"/>
        <v>0</v>
      </c>
      <c r="G52" s="126"/>
      <c r="H52" s="151"/>
      <c r="I52" s="128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9">
        <v>10</v>
      </c>
      <c r="B53" s="130" t="s">
        <v>902</v>
      </c>
      <c r="C53" s="130" t="s">
        <v>725</v>
      </c>
      <c r="D53" s="152"/>
      <c r="E53" s="152"/>
      <c r="F53" s="150">
        <f t="shared" si="3"/>
        <v>0</v>
      </c>
      <c r="G53" s="131"/>
      <c r="H53" s="152"/>
      <c r="I53" s="132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"/>
      <c r="B55" s="2" t="s">
        <v>908</v>
      </c>
      <c r="C55" s="111" t="s">
        <v>918</v>
      </c>
      <c r="D55" s="111"/>
      <c r="E55" s="111"/>
      <c r="F55" s="2"/>
      <c r="G55" s="2"/>
      <c r="H55" s="2"/>
      <c r="I55" s="2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0">
        <v>2</v>
      </c>
      <c r="B56" s="121" t="s">
        <v>1</v>
      </c>
      <c r="C56" s="146" t="s">
        <v>2</v>
      </c>
      <c r="D56" s="12"/>
      <c r="E56" s="48"/>
      <c r="F56" s="49" t="s">
        <v>3</v>
      </c>
      <c r="G56" s="49" t="s">
        <v>4</v>
      </c>
      <c r="H56" s="49" t="s">
        <v>5</v>
      </c>
      <c r="I56" s="50" t="s">
        <v>6</v>
      </c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18">
        <v>1</v>
      </c>
      <c r="B57" s="102" t="s">
        <v>914</v>
      </c>
      <c r="C57" s="102" t="s">
        <v>563</v>
      </c>
      <c r="D57" s="147"/>
      <c r="E57" s="147"/>
      <c r="F57" s="147">
        <f>SUM(D57,E57)</f>
        <v>0</v>
      </c>
      <c r="G57" s="16"/>
      <c r="H57" s="147"/>
      <c r="I57" s="55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7">
        <v>2</v>
      </c>
      <c r="B58" s="125" t="s">
        <v>916</v>
      </c>
      <c r="C58" s="125" t="s">
        <v>456</v>
      </c>
      <c r="D58" s="151"/>
      <c r="E58" s="151"/>
      <c r="F58" s="148">
        <f t="shared" ref="F58:F65" si="4">SUM(D58,E58)</f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14">
        <v>3</v>
      </c>
      <c r="B59" s="125" t="s">
        <v>915</v>
      </c>
      <c r="C59" s="125" t="s">
        <v>72</v>
      </c>
      <c r="D59" s="151"/>
      <c r="E59" s="151"/>
      <c r="F59" s="148">
        <f t="shared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7">
        <v>4</v>
      </c>
      <c r="B60" s="125" t="s">
        <v>913</v>
      </c>
      <c r="C60" s="125" t="s">
        <v>458</v>
      </c>
      <c r="D60" s="151"/>
      <c r="E60" s="151"/>
      <c r="F60" s="148">
        <f t="shared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14">
        <v>5</v>
      </c>
      <c r="B61" s="125" t="s">
        <v>912</v>
      </c>
      <c r="C61" s="125" t="s">
        <v>506</v>
      </c>
      <c r="D61" s="151"/>
      <c r="E61" s="151"/>
      <c r="F61" s="148">
        <f t="shared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7">
        <v>6</v>
      </c>
      <c r="B62" s="125" t="s">
        <v>910</v>
      </c>
      <c r="C62" s="125" t="s">
        <v>616</v>
      </c>
      <c r="D62" s="151"/>
      <c r="E62" s="151"/>
      <c r="F62" s="148">
        <f t="shared" si="4"/>
        <v>0</v>
      </c>
      <c r="G62" s="126"/>
      <c r="H62" s="151"/>
      <c r="I62" s="128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14">
        <v>7</v>
      </c>
      <c r="B63" s="125" t="s">
        <v>911</v>
      </c>
      <c r="C63" s="125" t="s">
        <v>138</v>
      </c>
      <c r="D63" s="151"/>
      <c r="E63" s="151"/>
      <c r="F63" s="148">
        <f t="shared" si="4"/>
        <v>0</v>
      </c>
      <c r="G63" s="126"/>
      <c r="H63" s="151"/>
      <c r="I63" s="128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7">
        <v>8</v>
      </c>
      <c r="B64" s="125" t="s">
        <v>909</v>
      </c>
      <c r="C64" s="125" t="s">
        <v>466</v>
      </c>
      <c r="D64" s="151"/>
      <c r="E64" s="151"/>
      <c r="F64" s="148">
        <f t="shared" si="4"/>
        <v>0</v>
      </c>
      <c r="G64" s="126"/>
      <c r="H64" s="151"/>
      <c r="I64" s="128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16">
        <v>9</v>
      </c>
      <c r="B65" s="130" t="s">
        <v>917</v>
      </c>
      <c r="C65" s="130" t="s">
        <v>274</v>
      </c>
      <c r="D65" s="152"/>
      <c r="E65" s="152"/>
      <c r="F65" s="150">
        <f t="shared" si="4"/>
        <v>0</v>
      </c>
      <c r="G65" s="131"/>
      <c r="H65" s="152"/>
      <c r="I65" s="132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 t="s">
        <v>508</v>
      </c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4" t="s">
        <v>37</v>
      </c>
      <c r="E69" s="97" t="s">
        <v>25</v>
      </c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4" t="s">
        <v>38</v>
      </c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7:W65">
    <sortCondition ref="V57"/>
  </sortState>
  <mergeCells count="1">
    <mergeCell ref="D2:I2"/>
  </mergeCells>
  <hyperlinks>
    <hyperlink ref="B2" location="'Index'!A3" tooltip="Go to the Index sheet" display="á" xr:uid="{2DA7C188-0B53-495B-8A93-F86739E3CE5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3D922-5230-4384-8358-046C934F2C03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919</v>
      </c>
      <c r="C3" s="111" t="s">
        <v>580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928</v>
      </c>
      <c r="C5" s="102" t="s">
        <v>269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923</v>
      </c>
      <c r="C6" s="125" t="s">
        <v>488</v>
      </c>
      <c r="D6" s="151"/>
      <c r="E6" s="151"/>
      <c r="F6" s="148">
        <f t="shared" ref="F6:F13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922</v>
      </c>
      <c r="C7" s="125" t="s">
        <v>274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920</v>
      </c>
      <c r="C8" s="125" t="s">
        <v>72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921</v>
      </c>
      <c r="C9" s="125" t="s">
        <v>332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925</v>
      </c>
      <c r="C10" s="125" t="s">
        <v>76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924</v>
      </c>
      <c r="C11" s="125" t="s">
        <v>456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926</v>
      </c>
      <c r="C12" s="125" t="s">
        <v>456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">
        <v>927</v>
      </c>
      <c r="C13" s="130" t="s">
        <v>274</v>
      </c>
      <c r="D13" s="152"/>
      <c r="E13" s="152"/>
      <c r="F13" s="150">
        <f t="shared" si="0"/>
        <v>0</v>
      </c>
      <c r="G13" s="131"/>
      <c r="H13" s="152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"/>
      <c r="B15" s="2" t="s">
        <v>929</v>
      </c>
      <c r="C15" s="111" t="s">
        <v>937</v>
      </c>
      <c r="D15" s="111"/>
      <c r="E15" s="111"/>
      <c r="F15" s="2"/>
      <c r="G15" s="2"/>
      <c r="H15" s="2"/>
      <c r="I15" s="2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18">
        <v>1</v>
      </c>
      <c r="B17" s="102" t="s">
        <v>589</v>
      </c>
      <c r="C17" s="102" t="s">
        <v>563</v>
      </c>
      <c r="D17" s="147"/>
      <c r="E17" s="147"/>
      <c r="F17" s="147">
        <f>SUM(D17,E17)</f>
        <v>0</v>
      </c>
      <c r="G17" s="16"/>
      <c r="H17" s="147"/>
      <c r="I17" s="55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7">
        <v>2</v>
      </c>
      <c r="B18" s="125" t="s">
        <v>931</v>
      </c>
      <c r="C18" s="125" t="s">
        <v>334</v>
      </c>
      <c r="D18" s="151"/>
      <c r="E18" s="151"/>
      <c r="F18" s="148">
        <f t="shared" ref="F18:F25" si="1">SUM(D18,E18)</f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14">
        <v>3</v>
      </c>
      <c r="B19" s="125" t="s">
        <v>933</v>
      </c>
      <c r="C19" s="125" t="s">
        <v>72</v>
      </c>
      <c r="D19" s="151"/>
      <c r="E19" s="151"/>
      <c r="F19" s="148">
        <f t="shared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7">
        <v>4</v>
      </c>
      <c r="B20" s="125" t="s">
        <v>934</v>
      </c>
      <c r="C20" s="125" t="s">
        <v>616</v>
      </c>
      <c r="D20" s="151"/>
      <c r="E20" s="151"/>
      <c r="F20" s="148">
        <f t="shared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14">
        <v>5</v>
      </c>
      <c r="B21" s="125" t="s">
        <v>936</v>
      </c>
      <c r="C21" s="125" t="s">
        <v>456</v>
      </c>
      <c r="D21" s="151"/>
      <c r="E21" s="151"/>
      <c r="F21" s="148">
        <f t="shared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7">
        <v>6</v>
      </c>
      <c r="B22" s="125" t="s">
        <v>671</v>
      </c>
      <c r="C22" s="125" t="s">
        <v>183</v>
      </c>
      <c r="D22" s="151"/>
      <c r="E22" s="151"/>
      <c r="F22" s="148">
        <f t="shared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14">
        <v>7</v>
      </c>
      <c r="B23" s="125" t="s">
        <v>930</v>
      </c>
      <c r="C23" s="125" t="s">
        <v>616</v>
      </c>
      <c r="D23" s="151"/>
      <c r="E23" s="151"/>
      <c r="F23" s="148">
        <f t="shared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7">
        <v>8</v>
      </c>
      <c r="B24" s="125" t="s">
        <v>932</v>
      </c>
      <c r="C24" s="125" t="s">
        <v>616</v>
      </c>
      <c r="D24" s="151"/>
      <c r="E24" s="151"/>
      <c r="F24" s="148">
        <f t="shared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16">
        <v>9</v>
      </c>
      <c r="B25" s="130" t="s">
        <v>935</v>
      </c>
      <c r="C25" s="130" t="s">
        <v>154</v>
      </c>
      <c r="D25" s="152"/>
      <c r="E25" s="152"/>
      <c r="F25" s="150">
        <f t="shared" si="1"/>
        <v>0</v>
      </c>
      <c r="G25" s="131"/>
      <c r="H25" s="152"/>
      <c r="I25" s="132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"/>
      <c r="B27" s="2" t="s">
        <v>938</v>
      </c>
      <c r="C27" s="111" t="s">
        <v>946</v>
      </c>
      <c r="D27" s="111"/>
      <c r="E27" s="111"/>
      <c r="F27" s="2"/>
      <c r="G27" s="2"/>
      <c r="H27" s="2"/>
      <c r="I27" s="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0">
        <v>2</v>
      </c>
      <c r="B28" s="121" t="s">
        <v>1</v>
      </c>
      <c r="C28" s="146" t="s">
        <v>2</v>
      </c>
      <c r="D28" s="12"/>
      <c r="E28" s="48"/>
      <c r="F28" s="49" t="s">
        <v>3</v>
      </c>
      <c r="G28" s="49" t="s">
        <v>4</v>
      </c>
      <c r="H28" s="49" t="s">
        <v>5</v>
      </c>
      <c r="I28" s="50" t="s">
        <v>6</v>
      </c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18">
        <v>1</v>
      </c>
      <c r="B29" s="102" t="s">
        <v>942</v>
      </c>
      <c r="C29" s="102" t="s">
        <v>506</v>
      </c>
      <c r="D29" s="147"/>
      <c r="E29" s="147"/>
      <c r="F29" s="147">
        <f>SUM(D29,E29)</f>
        <v>0</v>
      </c>
      <c r="G29" s="16"/>
      <c r="H29" s="147"/>
      <c r="I29" s="55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7">
        <v>2</v>
      </c>
      <c r="B30" s="125" t="s">
        <v>944</v>
      </c>
      <c r="C30" s="125" t="s">
        <v>466</v>
      </c>
      <c r="D30" s="151"/>
      <c r="E30" s="151"/>
      <c r="F30" s="148">
        <f t="shared" ref="F30:F37" si="2">SUM(D30,E30)</f>
        <v>0</v>
      </c>
      <c r="G30" s="126"/>
      <c r="H30" s="151"/>
      <c r="I30" s="128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4">
        <v>3</v>
      </c>
      <c r="B31" s="125" t="s">
        <v>182</v>
      </c>
      <c r="C31" s="125" t="s">
        <v>183</v>
      </c>
      <c r="D31" s="151"/>
      <c r="E31" s="151"/>
      <c r="F31" s="148">
        <f t="shared" si="2"/>
        <v>0</v>
      </c>
      <c r="G31" s="126"/>
      <c r="H31" s="151"/>
      <c r="I31" s="128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4</v>
      </c>
      <c r="B32" s="125" t="s">
        <v>939</v>
      </c>
      <c r="C32" s="125" t="s">
        <v>466</v>
      </c>
      <c r="D32" s="151"/>
      <c r="E32" s="151"/>
      <c r="F32" s="148">
        <f t="shared" si="2"/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5</v>
      </c>
      <c r="B33" s="125" t="s">
        <v>945</v>
      </c>
      <c r="C33" s="125" t="s">
        <v>332</v>
      </c>
      <c r="D33" s="151"/>
      <c r="E33" s="151"/>
      <c r="F33" s="148">
        <f t="shared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6</v>
      </c>
      <c r="B34" s="125" t="s">
        <v>578</v>
      </c>
      <c r="C34" s="125" t="s">
        <v>563</v>
      </c>
      <c r="D34" s="151"/>
      <c r="E34" s="151"/>
      <c r="F34" s="148">
        <f t="shared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7</v>
      </c>
      <c r="B35" s="125" t="s">
        <v>941</v>
      </c>
      <c r="C35" s="125" t="s">
        <v>648</v>
      </c>
      <c r="D35" s="151"/>
      <c r="E35" s="151"/>
      <c r="F35" s="148">
        <f t="shared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8</v>
      </c>
      <c r="B36" s="125" t="s">
        <v>943</v>
      </c>
      <c r="C36" s="125" t="s">
        <v>161</v>
      </c>
      <c r="D36" s="151"/>
      <c r="E36" s="151"/>
      <c r="F36" s="148">
        <f t="shared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6">
        <v>9</v>
      </c>
      <c r="B37" s="130" t="s">
        <v>940</v>
      </c>
      <c r="C37" s="130" t="s">
        <v>725</v>
      </c>
      <c r="D37" s="152"/>
      <c r="E37" s="152"/>
      <c r="F37" s="150">
        <f t="shared" si="2"/>
        <v>0</v>
      </c>
      <c r="G37" s="131"/>
      <c r="H37" s="152"/>
      <c r="I37" s="132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"/>
      <c r="B39" s="2" t="s">
        <v>947</v>
      </c>
      <c r="C39" s="111" t="s">
        <v>957</v>
      </c>
      <c r="D39" s="111"/>
      <c r="E39" s="111"/>
      <c r="F39" s="2"/>
      <c r="G39" s="2"/>
      <c r="H39" s="2"/>
      <c r="I39" s="2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0">
        <v>2</v>
      </c>
      <c r="B40" s="121" t="s">
        <v>1</v>
      </c>
      <c r="C40" s="146" t="s">
        <v>2</v>
      </c>
      <c r="D40" s="12"/>
      <c r="E40" s="48"/>
      <c r="F40" s="49" t="s">
        <v>3</v>
      </c>
      <c r="G40" s="49" t="s">
        <v>4</v>
      </c>
      <c r="H40" s="49" t="s">
        <v>5</v>
      </c>
      <c r="I40" s="50" t="s">
        <v>6</v>
      </c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18">
        <v>1</v>
      </c>
      <c r="B41" s="102" t="s">
        <v>956</v>
      </c>
      <c r="C41" s="102" t="s">
        <v>616</v>
      </c>
      <c r="D41" s="147"/>
      <c r="E41" s="147"/>
      <c r="F41" s="147">
        <f>SUM(D41,E41)</f>
        <v>0</v>
      </c>
      <c r="G41" s="16"/>
      <c r="H41" s="147"/>
      <c r="I41" s="55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7">
        <v>2</v>
      </c>
      <c r="B42" s="125" t="s">
        <v>950</v>
      </c>
      <c r="C42" s="125" t="s">
        <v>269</v>
      </c>
      <c r="D42" s="151"/>
      <c r="E42" s="151"/>
      <c r="F42" s="148">
        <f t="shared" ref="F42:F49" si="3">SUM(D42,E42)</f>
        <v>0</v>
      </c>
      <c r="G42" s="126"/>
      <c r="H42" s="151"/>
      <c r="I42" s="128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14">
        <v>3</v>
      </c>
      <c r="B43" s="125" t="s">
        <v>952</v>
      </c>
      <c r="C43" s="125" t="s">
        <v>886</v>
      </c>
      <c r="D43" s="151"/>
      <c r="E43" s="151"/>
      <c r="F43" s="148">
        <f t="shared" si="3"/>
        <v>0</v>
      </c>
      <c r="G43" s="126"/>
      <c r="H43" s="151"/>
      <c r="I43" s="128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7">
        <v>4</v>
      </c>
      <c r="B44" s="125" t="s">
        <v>954</v>
      </c>
      <c r="C44" s="125" t="s">
        <v>323</v>
      </c>
      <c r="D44" s="151"/>
      <c r="E44" s="151"/>
      <c r="F44" s="148">
        <f t="shared" si="3"/>
        <v>0</v>
      </c>
      <c r="G44" s="126"/>
      <c r="H44" s="151"/>
      <c r="I44" s="128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14">
        <v>5</v>
      </c>
      <c r="B45" s="125" t="s">
        <v>949</v>
      </c>
      <c r="C45" s="125" t="s">
        <v>616</v>
      </c>
      <c r="D45" s="151"/>
      <c r="E45" s="151"/>
      <c r="F45" s="148">
        <f t="shared" si="3"/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7">
        <v>6</v>
      </c>
      <c r="B46" s="125" t="s">
        <v>953</v>
      </c>
      <c r="C46" s="125" t="s">
        <v>488</v>
      </c>
      <c r="D46" s="151"/>
      <c r="E46" s="151"/>
      <c r="F46" s="148">
        <f t="shared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14">
        <v>7</v>
      </c>
      <c r="B47" s="125" t="s">
        <v>948</v>
      </c>
      <c r="C47" s="125" t="s">
        <v>154</v>
      </c>
      <c r="D47" s="151"/>
      <c r="E47" s="151"/>
      <c r="F47" s="148">
        <f t="shared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7">
        <v>8</v>
      </c>
      <c r="B48" s="125" t="s">
        <v>951</v>
      </c>
      <c r="C48" s="125" t="s">
        <v>138</v>
      </c>
      <c r="D48" s="151"/>
      <c r="E48" s="151"/>
      <c r="F48" s="148">
        <f t="shared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16">
        <v>9</v>
      </c>
      <c r="B49" s="130" t="s">
        <v>955</v>
      </c>
      <c r="C49" s="130" t="s">
        <v>458</v>
      </c>
      <c r="D49" s="152"/>
      <c r="E49" s="152"/>
      <c r="F49" s="150">
        <f t="shared" si="3"/>
        <v>0</v>
      </c>
      <c r="G49" s="131"/>
      <c r="H49" s="152"/>
      <c r="I49" s="132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"/>
      <c r="B51" s="2" t="s">
        <v>958</v>
      </c>
      <c r="C51" s="111" t="s">
        <v>967</v>
      </c>
      <c r="D51" s="111"/>
      <c r="E51" s="111"/>
      <c r="F51" s="2"/>
      <c r="G51" s="2"/>
      <c r="H51" s="2"/>
      <c r="I51" s="2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0">
        <v>2</v>
      </c>
      <c r="B52" s="121" t="s">
        <v>1</v>
      </c>
      <c r="C52" s="146" t="s">
        <v>2</v>
      </c>
      <c r="D52" s="12"/>
      <c r="E52" s="48"/>
      <c r="F52" s="49" t="s">
        <v>3</v>
      </c>
      <c r="G52" s="49" t="s">
        <v>4</v>
      </c>
      <c r="H52" s="49" t="s">
        <v>5</v>
      </c>
      <c r="I52" s="50" t="s">
        <v>6</v>
      </c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18">
        <v>1</v>
      </c>
      <c r="B53" s="102" t="s">
        <v>966</v>
      </c>
      <c r="C53" s="102" t="s">
        <v>332</v>
      </c>
      <c r="D53" s="147"/>
      <c r="E53" s="147"/>
      <c r="F53" s="147">
        <f>SUM(D53,E53)</f>
        <v>0</v>
      </c>
      <c r="G53" s="16"/>
      <c r="H53" s="147"/>
      <c r="I53" s="55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7">
        <v>2</v>
      </c>
      <c r="B54" s="125" t="s">
        <v>962</v>
      </c>
      <c r="C54" s="125" t="s">
        <v>332</v>
      </c>
      <c r="D54" s="151"/>
      <c r="E54" s="151"/>
      <c r="F54" s="148">
        <f t="shared" ref="F54:F61" si="4">SUM(D54,E54)</f>
        <v>0</v>
      </c>
      <c r="G54" s="126"/>
      <c r="H54" s="151"/>
      <c r="I54" s="128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14">
        <v>3</v>
      </c>
      <c r="B55" s="125" t="s">
        <v>960</v>
      </c>
      <c r="C55" s="125" t="s">
        <v>616</v>
      </c>
      <c r="D55" s="151"/>
      <c r="E55" s="151"/>
      <c r="F55" s="148">
        <f t="shared" si="4"/>
        <v>0</v>
      </c>
      <c r="G55" s="126"/>
      <c r="H55" s="151"/>
      <c r="I55" s="128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7">
        <v>4</v>
      </c>
      <c r="B56" s="125" t="s">
        <v>965</v>
      </c>
      <c r="C56" s="125" t="s">
        <v>616</v>
      </c>
      <c r="D56" s="151"/>
      <c r="E56" s="151"/>
      <c r="F56" s="148">
        <f t="shared" si="4"/>
        <v>0</v>
      </c>
      <c r="G56" s="126"/>
      <c r="H56" s="151"/>
      <c r="I56" s="128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14">
        <v>5</v>
      </c>
      <c r="B57" s="125" t="s">
        <v>961</v>
      </c>
      <c r="C57" s="125" t="s">
        <v>204</v>
      </c>
      <c r="D57" s="151"/>
      <c r="E57" s="151"/>
      <c r="F57" s="148">
        <f t="shared" si="4"/>
        <v>0</v>
      </c>
      <c r="G57" s="126"/>
      <c r="H57" s="151"/>
      <c r="I57" s="128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7">
        <v>6</v>
      </c>
      <c r="B58" s="125" t="s">
        <v>719</v>
      </c>
      <c r="C58" s="125" t="s">
        <v>323</v>
      </c>
      <c r="D58" s="151"/>
      <c r="E58" s="151"/>
      <c r="F58" s="148">
        <f t="shared" si="4"/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14">
        <v>7</v>
      </c>
      <c r="B59" s="125" t="s">
        <v>963</v>
      </c>
      <c r="C59" s="125" t="s">
        <v>488</v>
      </c>
      <c r="D59" s="151"/>
      <c r="E59" s="151"/>
      <c r="F59" s="148">
        <f t="shared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7">
        <v>8</v>
      </c>
      <c r="B60" s="125" t="s">
        <v>959</v>
      </c>
      <c r="C60" s="125" t="s">
        <v>488</v>
      </c>
      <c r="D60" s="151"/>
      <c r="E60" s="151"/>
      <c r="F60" s="148">
        <f t="shared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16">
        <v>9</v>
      </c>
      <c r="B61" s="130" t="s">
        <v>964</v>
      </c>
      <c r="C61" s="130" t="s">
        <v>204</v>
      </c>
      <c r="D61" s="152"/>
      <c r="E61" s="152"/>
      <c r="F61" s="150">
        <f t="shared" si="4"/>
        <v>0</v>
      </c>
      <c r="G61" s="131"/>
      <c r="H61" s="152"/>
      <c r="I61" s="132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 t="s">
        <v>508</v>
      </c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4" t="s">
        <v>37</v>
      </c>
      <c r="E65" s="97" t="s">
        <v>25</v>
      </c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4" t="s">
        <v>38</v>
      </c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3:W61">
    <sortCondition ref="V53"/>
  </sortState>
  <mergeCells count="1">
    <mergeCell ref="D2:I2"/>
  </mergeCells>
  <hyperlinks>
    <hyperlink ref="B2" location="'Index'!A3" tooltip="Go to the Index sheet" display="á" xr:uid="{7CD6783A-7A82-4965-8DF7-886869FD3C6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1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CB52-B1BD-48E3-BDE6-B3A428C3CDBB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968</v>
      </c>
      <c r="C3" s="111" t="s">
        <v>976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974</v>
      </c>
      <c r="C5" s="102" t="s">
        <v>269</v>
      </c>
      <c r="D5" s="147"/>
      <c r="E5" s="147"/>
      <c r="F5" s="147">
        <f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861</v>
      </c>
      <c r="C6" s="125" t="s">
        <v>72</v>
      </c>
      <c r="D6" s="151"/>
      <c r="E6" s="151"/>
      <c r="F6" s="148">
        <f t="shared" ref="F6:F13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969</v>
      </c>
      <c r="C7" s="125" t="s">
        <v>105</v>
      </c>
      <c r="D7" s="151"/>
      <c r="E7" s="151"/>
      <c r="F7" s="148">
        <f t="shared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714</v>
      </c>
      <c r="C8" s="125" t="s">
        <v>563</v>
      </c>
      <c r="D8" s="151"/>
      <c r="E8" s="151"/>
      <c r="F8" s="148">
        <f t="shared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972</v>
      </c>
      <c r="C9" s="125" t="s">
        <v>332</v>
      </c>
      <c r="D9" s="151"/>
      <c r="E9" s="151"/>
      <c r="F9" s="148">
        <f t="shared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973</v>
      </c>
      <c r="C10" s="125" t="s">
        <v>269</v>
      </c>
      <c r="D10" s="151"/>
      <c r="E10" s="151"/>
      <c r="F10" s="148">
        <f t="shared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970</v>
      </c>
      <c r="C11" s="125" t="s">
        <v>466</v>
      </c>
      <c r="D11" s="151"/>
      <c r="E11" s="151"/>
      <c r="F11" s="148">
        <f t="shared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971</v>
      </c>
      <c r="C12" s="125" t="s">
        <v>206</v>
      </c>
      <c r="D12" s="151"/>
      <c r="E12" s="151"/>
      <c r="F12" s="148">
        <f t="shared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">
        <v>975</v>
      </c>
      <c r="C13" s="130" t="s">
        <v>183</v>
      </c>
      <c r="D13" s="152"/>
      <c r="E13" s="152"/>
      <c r="F13" s="150">
        <f t="shared" si="0"/>
        <v>0</v>
      </c>
      <c r="G13" s="131"/>
      <c r="H13" s="152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 t="s">
        <v>508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4" t="s">
        <v>37</v>
      </c>
      <c r="E17" s="97" t="s">
        <v>25</v>
      </c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4" t="s">
        <v>38</v>
      </c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ortState xmlns:xlrd2="http://schemas.microsoft.com/office/spreadsheetml/2017/richdata2" ref="V5:W13">
    <sortCondition ref="V5"/>
  </sortState>
  <mergeCells count="1">
    <mergeCell ref="D2:I2"/>
  </mergeCells>
  <hyperlinks>
    <hyperlink ref="B2" location="'Index'!A3" tooltip="Go to the Index sheet" display="á" xr:uid="{72A41E2D-FE27-48F7-8A34-66CB5BB9ACA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710F6-EBFB-43EE-83D6-F74E675DEB8E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G1" s="89" t="s">
        <v>280</v>
      </c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907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"!$B$45")&lt;&gt;"",INDIRECT("'"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"!$B$45"),"")</f>
        <v>O. Bamforth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"!$C$45")&lt;&gt;"",INDIRECT("'"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"!$C$45"),"")</f>
        <v>Altrincham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"!$D$45")&lt;&gt;"",INDIRECT("'"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"!$D$45"),"")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"!$E$45")&lt;&gt;"",INDIRECT("'"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"!$E$45"),"")</f>
        <v/>
      </c>
      <c r="F5" s="147">
        <f ca="1"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"!$B$55")&lt;&gt;"",INDIRECT("'"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"!$B$55"),"")</f>
        <v>J. Cloke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"!$C$55")&lt;&gt;"",INDIRECT("'"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"!$C$55"),"")</f>
        <v>Bury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"!$D$55")&lt;&gt;"",INDIRECT("'"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"!$D$55"),"")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"!$E$55")&lt;&gt;"",INDIRECT("'"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"!$E$55"),"")</f>
        <v/>
      </c>
      <c r="F6" s="148">
        <f t="shared" ref="F6:F11" ca="1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"!$B$58")&lt;&gt;"",INDIRECT("'"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"!$B$58"),"")</f>
        <v>G. Humpston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"!$C$58")&lt;&gt;"",INDIRECT("'"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"!$C$58"),"")</f>
        <v>Derby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"!$D$58")&lt;&gt;"",INDIRECT("'"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"!$D$58"),"")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"!$E$58")&lt;&gt;"",INDIRECT("'"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"!$E$58"),"")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"!$B$34"),"")</f>
        <v>R. Kennedy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"!$C$34"),"")</f>
        <v>Lanark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"!$D$34"),"")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"!$E$34"),"")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"!$B$35")&lt;&gt;"",INDIRECT("'"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"!$B$35"),"")</f>
        <v>R. Kolazinski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"!$C$35")&lt;&gt;"",INDIRECT("'"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"!$C$35"),"")</f>
        <v>Golden Valley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"!$D$35")&lt;&gt;"",INDIRECT("'"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"!$D$35"),"")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"!$E$35")&lt;&gt;"",INDIRECT("'"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"!$E$35"),"")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"!$B$14"),"")</f>
        <v>L. Valentine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"!$C$14"),"")</f>
        <v>Lanark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"!$D$14"),"")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"!$E$14"),"")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6">
        <v>7</v>
      </c>
      <c r="B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"!$B$39"),"")</f>
        <v>S. Valentine</v>
      </c>
      <c r="C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"!$C$39"),"")</f>
        <v>Lanark</v>
      </c>
      <c r="D1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"!$D$39"),"")</f>
        <v/>
      </c>
      <c r="E11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"!$E$39")&lt;&gt;"",INDIRECT("'"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"!$E$39"),"")</f>
        <v/>
      </c>
      <c r="F11" s="150">
        <f t="shared" ca="1" si="0"/>
        <v>0</v>
      </c>
      <c r="G11" s="131"/>
      <c r="H11" s="152"/>
      <c r="I11" s="132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 t="s">
        <v>508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4" t="s">
        <v>37</v>
      </c>
      <c r="E15" s="97" t="s">
        <v>25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4" t="s">
        <v>38</v>
      </c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heetProtection sheet="1" objects="1" scenarios="1" selectLockedCells="1"/>
  <sortState xmlns:xlrd2="http://schemas.microsoft.com/office/spreadsheetml/2017/richdata2" ref="V5:W11">
    <sortCondition ref="V5"/>
  </sortState>
  <mergeCells count="1">
    <mergeCell ref="D2:I2"/>
  </mergeCells>
  <hyperlinks>
    <hyperlink ref="B2" location="'Index'!A3" tooltip="Go to the Index sheet" display="á" xr:uid="{1E9E576A-211B-4716-BD5A-FB699234984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A572-AAE7-4449-B950-0E9C9FE099FF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G1" s="89" t="s">
        <v>282</v>
      </c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977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"!$B$7"),"")</f>
        <v>A. Dewsnip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"!$C$7"),"")</f>
        <v>Wigan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"!$D$7"),"")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"!$E$7"),"")</f>
        <v/>
      </c>
      <c r="F5" s="147">
        <f ca="1"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"!$B$19"),"")</f>
        <v>M. Hrynim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"!$C$19"),"")</f>
        <v>Morecambe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"!$D$19"),"")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"!$E$19"),"")</f>
        <v/>
      </c>
      <c r="F6" s="148">
        <f t="shared" ref="F6:F14" ca="1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"!$B$9"),"")</f>
        <v>G. Meadows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"!$C$9"),"")</f>
        <v>Wigan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"!$D$9"),"")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"!$E$9"),"")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"!$B$22")&lt;&gt;"",INDIRECT("'"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"!$B$22"),"")</f>
        <v>P. Mitchell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"!$C$22")&lt;&gt;"",INDIRECT("'"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"!$C$22"),"")</f>
        <v>Cumb News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"!$D$22")&lt;&gt;"",INDIRECT("'"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"!$D$22"),"")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"!$E$22")&lt;&gt;"",INDIRECT("'"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"!$E$22"),"")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"!$B$10"),"")</f>
        <v>D. C. J. Poxon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"!$C$10"),"")</f>
        <v>Leicester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"!$D$10"),"")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"!$E$10"),"")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"!$B$24"),"")</f>
        <v>N. Steele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"!$C$24"),"")</f>
        <v>Lanark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"!$D$24"),"")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"!$E$24"),"")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"!$B$13"),"")</f>
        <v>S. Walker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"!$C$13"),"")</f>
        <v>Felton</v>
      </c>
      <c r="D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"!$D$13"),"")</f>
        <v/>
      </c>
      <c r="E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"!$E$13"),"")</f>
        <v/>
      </c>
      <c r="F11" s="148">
        <f t="shared" ca="1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"!$B$25"),"")</f>
        <v>N. Webster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"!$C$25"),"")</f>
        <v>Morecambe</v>
      </c>
      <c r="D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"!$D$25"),"")</f>
        <v/>
      </c>
      <c r="E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"!$E$25"),"")</f>
        <v/>
      </c>
      <c r="F12" s="148">
        <f t="shared" ca="1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"!$B$14"),"")</f>
        <v>D. Wells</v>
      </c>
      <c r="C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"!$C$14"),"")</f>
        <v>Morecambe</v>
      </c>
      <c r="D1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"!$D$14"),"")</f>
        <v/>
      </c>
      <c r="E1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"!$E$14"),"")</f>
        <v/>
      </c>
      <c r="F13" s="148">
        <f t="shared" ca="1" si="0"/>
        <v>0</v>
      </c>
      <c r="G13" s="126"/>
      <c r="H13" s="151"/>
      <c r="I13" s="128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"!$B$26"),"")</f>
        <v>S. Wigham</v>
      </c>
      <c r="C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"!$C$26"),"")</f>
        <v>Morecambe</v>
      </c>
      <c r="D1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"!$D$26"),"")</f>
        <v/>
      </c>
      <c r="E1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"!$E$26"),"")</f>
        <v/>
      </c>
      <c r="F14" s="150">
        <f t="shared" ca="1" si="0"/>
        <v>0</v>
      </c>
      <c r="G14" s="131"/>
      <c r="H14" s="152"/>
      <c r="I14" s="13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"/>
      <c r="B16" s="2" t="s">
        <v>74</v>
      </c>
      <c r="C16" s="111" t="s">
        <v>978</v>
      </c>
      <c r="D16" s="111"/>
      <c r="E16" s="111"/>
      <c r="F16" s="2"/>
      <c r="G16" s="2"/>
      <c r="H16" s="2"/>
      <c r="I16" s="2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8">
        <v>1</v>
      </c>
      <c r="B18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"!$B$57")&lt;&gt;"",INDIRECT("'"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"!$B$57"),"")</f>
        <v>D. Brown</v>
      </c>
      <c r="C18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"!$C$57")&lt;&gt;"",INDIRECT("'"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"!$C$57"),"")</f>
        <v>Sunderland</v>
      </c>
      <c r="D18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"!$D$57")&lt;&gt;"",INDIRECT("'"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"!$D$57"),"")</f>
        <v/>
      </c>
      <c r="E18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"!$E$57")&lt;&gt;"",INDIRECT("'"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"!$E$57"),"")</f>
        <v/>
      </c>
      <c r="F18" s="147">
        <f ca="1">SUM(D18,E18)</f>
        <v>0</v>
      </c>
      <c r="G18" s="16"/>
      <c r="H18" s="147"/>
      <c r="I18" s="55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"!$B$44"),"")</f>
        <v>P. Burton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"!$C$44"),"")</f>
        <v>Penarth</v>
      </c>
      <c r="D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"!$D$44"),"")</f>
        <v/>
      </c>
      <c r="E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"!$E$44"),"")</f>
        <v/>
      </c>
      <c r="F19" s="148">
        <f t="shared" ref="F19:F27" ca="1" si="1">SUM(D19,E19)</f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3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"!$B$60"),"")</f>
        <v>G. Chapman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"!$C$60"),"")</f>
        <v>Morecambe</v>
      </c>
      <c r="D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"!$D$60"),"")</f>
        <v/>
      </c>
      <c r="E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"!$E$60")&lt;&gt;"",INDIRECT("'"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"!$E$60"),"")</f>
        <v/>
      </c>
      <c r="F20" s="148">
        <f t="shared" ca="1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"!$B$45"),"")</f>
        <v>R. Cliffe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"!$C$45"),"")</f>
        <v>Bolton</v>
      </c>
      <c r="D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"!$D$45"),"")</f>
        <v/>
      </c>
      <c r="E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"!$E$45")&lt;&gt;"",INDIRECT("'"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"!$E$45"),"")</f>
        <v/>
      </c>
      <c r="F21" s="148">
        <f t="shared" ca="1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5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"!$B$46"),"")</f>
        <v>A. Cook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"!$C$46"),"")</f>
        <v>Felton</v>
      </c>
      <c r="D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"!$D$46"),"")</f>
        <v/>
      </c>
      <c r="E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"!$E$46")&lt;&gt;"",INDIRECT("'"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"!$E$46"),"")</f>
        <v/>
      </c>
      <c r="F22" s="148">
        <f t="shared" ca="1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"!$B$47"),"")</f>
        <v>B. Glass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"!$C$47"),"")</f>
        <v>Morecambe</v>
      </c>
      <c r="D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"!$D$47"),"")</f>
        <v/>
      </c>
      <c r="E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"!$E$47"),"")</f>
        <v/>
      </c>
      <c r="F23" s="148">
        <f t="shared" ca="1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14">
        <v>7</v>
      </c>
      <c r="B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"!$B$10"),"")</f>
        <v>T. Lumley</v>
      </c>
      <c r="C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"!$C$10"),"")</f>
        <v>Cumb News</v>
      </c>
      <c r="D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"!$D$10"),"")</f>
        <v/>
      </c>
      <c r="E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"!$E$10"),"")</f>
        <v/>
      </c>
      <c r="F24" s="148">
        <f t="shared" ca="1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"!$B$37"),"")</f>
        <v>K. Pay</v>
      </c>
      <c r="C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"!$C$37"),"")</f>
        <v>Crewe</v>
      </c>
      <c r="D2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"!$D$37"),"")</f>
        <v/>
      </c>
      <c r="E2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"!$E$37")&lt;&gt;"",INDIRECT("'"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"!$E$37"),"")</f>
        <v/>
      </c>
      <c r="F25" s="148">
        <f t="shared" ca="1" si="1"/>
        <v>0</v>
      </c>
      <c r="G25" s="126"/>
      <c r="H25" s="151"/>
      <c r="I25" s="128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14">
        <v>9</v>
      </c>
      <c r="B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"!$B$51")&lt;&gt;"",INDIRECT("'"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"!$B$51"),"")</f>
        <v>P. Shawcross</v>
      </c>
      <c r="C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"!$C$51")&lt;&gt;"",INDIRECT("'"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"!$C$51"),"")</f>
        <v>Leicester</v>
      </c>
      <c r="D2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"!$D$51")&lt;&gt;"",INDIRECT("'"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"!$D$51"),"")</f>
        <v/>
      </c>
      <c r="E2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"!$E$51")&lt;&gt;"",INDIRECT("'"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"!$E$51"),"")</f>
        <v/>
      </c>
      <c r="F26" s="148">
        <f t="shared" ca="1" si="1"/>
        <v>0</v>
      </c>
      <c r="G26" s="126"/>
      <c r="H26" s="151"/>
      <c r="I26" s="128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"!$B$39"),"")</f>
        <v>G. Stewart</v>
      </c>
      <c r="C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"!$C$39"),"")</f>
        <v>Bolton</v>
      </c>
      <c r="D2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"!$D$39"),"")</f>
        <v/>
      </c>
      <c r="E2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"!$E$39")&lt;&gt;"",INDIRECT("'" &amp; LEFT(CELL("filename",$A$1),FIND("[",CELL("filename",$A$1)) -1) &amp; "[" &amp; MID(CELL("filename",$A$1),FIND("[",CELL("filename",$A$1))+1,FIND("]",CELL("filename",$A$1))-FIND("[",CELL("filename",$A$1))-1) &amp; "]" &amp; "Bench SR (Rim) 1" &amp; "'" &amp; "!$E$39"),"")</f>
        <v/>
      </c>
      <c r="F27" s="150">
        <f t="shared" ca="1" si="1"/>
        <v>0</v>
      </c>
      <c r="G27" s="131"/>
      <c r="H27" s="152"/>
      <c r="I27" s="13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"/>
      <c r="B29" s="2" t="s">
        <v>92</v>
      </c>
      <c r="C29" s="111" t="s">
        <v>590</v>
      </c>
      <c r="D29" s="111"/>
      <c r="E29" s="111"/>
      <c r="F29" s="2"/>
      <c r="G29" s="2"/>
      <c r="H29" s="2"/>
      <c r="I29" s="2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2</v>
      </c>
      <c r="B30" s="121" t="s">
        <v>1</v>
      </c>
      <c r="C30" s="146" t="s">
        <v>2</v>
      </c>
      <c r="D30" s="12"/>
      <c r="E30" s="48"/>
      <c r="F30" s="49" t="s">
        <v>3</v>
      </c>
      <c r="G30" s="49" t="s">
        <v>4</v>
      </c>
      <c r="H30" s="49" t="s">
        <v>5</v>
      </c>
      <c r="I30" s="50" t="s">
        <v>6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8">
        <v>1</v>
      </c>
      <c r="B31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"!$B$21"),"")</f>
        <v>R. Ford</v>
      </c>
      <c r="C31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"!$C$21"),"")</f>
        <v>Blackpool</v>
      </c>
      <c r="D31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"!$D$21"),"")</f>
        <v/>
      </c>
      <c r="E31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"!$E$21")&lt;&gt;"",INDIRECT("'"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"!$E$21"),"")</f>
        <v/>
      </c>
      <c r="F31" s="147">
        <f ca="1">SUM(D31,E31)</f>
        <v>0</v>
      </c>
      <c r="G31" s="16"/>
      <c r="H31" s="147"/>
      <c r="I31" s="55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"!$B$61")&lt;&gt;"",INDIRECT("'"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"!$B$61"),"")</f>
        <v>P. Harrison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"!$C$61")&lt;&gt;"",INDIRECT("'"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"!$C$61"),"")</f>
        <v>Altrincham</v>
      </c>
      <c r="D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"!$D$61")&lt;&gt;"",INDIRECT("'"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"!$D$61"),"")</f>
        <v/>
      </c>
      <c r="E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"!$E$61")&lt;&gt;"",INDIRECT("'"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"!$E$61"),"")</f>
        <v/>
      </c>
      <c r="F32" s="148">
        <f t="shared" ref="F32:F40" ca="1" si="2">SUM(D32,E32)</f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3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"!$B$11"),"")</f>
        <v>S. Marsland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"!$C$11"),"")</f>
        <v>Altrincham</v>
      </c>
      <c r="D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"!$D$11"),"")</f>
        <v/>
      </c>
      <c r="E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"!$E$11"),"")</f>
        <v/>
      </c>
      <c r="F33" s="148">
        <f t="shared" ca="1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"!$B$62")&lt;&gt;"",INDIRECT("'"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"!$B$62"),"")</f>
        <v>A. Mason</v>
      </c>
      <c r="C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"!$C$62")&lt;&gt;"",INDIRECT("'"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"!$C$62"),"")</f>
        <v>Crewe</v>
      </c>
      <c r="D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"!$D$62")&lt;&gt;"",INDIRECT("'"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"!$D$62"),"")</f>
        <v/>
      </c>
      <c r="E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"!$E$62")&lt;&gt;"",INDIRECT("'"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"!$E$62"),"")</f>
        <v/>
      </c>
      <c r="F34" s="148">
        <f t="shared" ca="1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5</v>
      </c>
      <c r="B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"!$B$50"),"")</f>
        <v>K. Mepham</v>
      </c>
      <c r="C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"!$C$50"),"")</f>
        <v>Derby</v>
      </c>
      <c r="D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"!$D$50"),"")</f>
        <v/>
      </c>
      <c r="E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"!$E$50")&lt;&gt;"",INDIRECT("'"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"!$E$50"),"")</f>
        <v/>
      </c>
      <c r="F35" s="148">
        <f t="shared" ca="1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"!$B$10"),"")</f>
        <v>M. Newbold</v>
      </c>
      <c r="C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"!$C$10"),"")</f>
        <v>Lanark</v>
      </c>
      <c r="D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"!$D$10"),"")</f>
        <v/>
      </c>
      <c r="E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"!$E$10"),"")</f>
        <v/>
      </c>
      <c r="F36" s="148">
        <f t="shared" ca="1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4">
        <v>7</v>
      </c>
      <c r="B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"!$B$12"),"")</f>
        <v>C. Parratt</v>
      </c>
      <c r="C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"!$C$12"),"")</f>
        <v>Felton</v>
      </c>
      <c r="D3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"!$D$12"),"")</f>
        <v/>
      </c>
      <c r="E3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"!$E$12"),"")</f>
        <v/>
      </c>
      <c r="F37" s="148">
        <f t="shared" ca="1" si="2"/>
        <v>0</v>
      </c>
      <c r="G37" s="126"/>
      <c r="H37" s="151"/>
      <c r="I37" s="128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"!$B$52")&lt;&gt;"",INDIRECT("'"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"!$B$52"),"")</f>
        <v>N. Pilling</v>
      </c>
      <c r="C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"!$C$52")&lt;&gt;"",INDIRECT("'"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"!$C$52"),"")</f>
        <v>Sunderland</v>
      </c>
      <c r="D3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"!$D$52")&lt;&gt;"",INDIRECT("'"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"!$D$52"),"")</f>
        <v/>
      </c>
      <c r="E3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"!$E$52")&lt;&gt;"",INDIRECT("'"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"!$E$52"),"")</f>
        <v/>
      </c>
      <c r="F38" s="148">
        <f t="shared" ca="1" si="2"/>
        <v>0</v>
      </c>
      <c r="G38" s="126"/>
      <c r="H38" s="151"/>
      <c r="I38" s="128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14">
        <v>9</v>
      </c>
      <c r="B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"!$B$24"),"")</f>
        <v>C. Simpson</v>
      </c>
      <c r="C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"!$C$24"),"")</f>
        <v>Cumb News</v>
      </c>
      <c r="D3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"!$D$24"),"")</f>
        <v/>
      </c>
      <c r="E3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"!$E$24")&lt;&gt;"",INDIRECT("'" &amp; LEFT(CELL("filename",$A$1),FIND("[",CELL("filename",$A$1)) -1) &amp; "[" &amp; MID(CELL("filename",$A$1),FIND("[",CELL("filename",$A$1))+1,FIND("]",CELL("filename",$A$1))-FIND("[",CELL("filename",$A$1))-1) &amp; "]" &amp; "Bench SR (Rim) 2" &amp; "'" &amp; "!$E$24"),"")</f>
        <v/>
      </c>
      <c r="F39" s="148">
        <f t="shared" ca="1" si="2"/>
        <v>0</v>
      </c>
      <c r="G39" s="126"/>
      <c r="H39" s="151"/>
      <c r="I39" s="128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"!$B$13"),"")</f>
        <v>D. Stafford</v>
      </c>
      <c r="C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"!$C$13"),"")</f>
        <v>Sunderland</v>
      </c>
      <c r="D4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"!$D$13"),"")</f>
        <v/>
      </c>
      <c r="E40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"!$E$13"),"")</f>
        <v/>
      </c>
      <c r="F40" s="150">
        <f t="shared" ca="1" si="2"/>
        <v>0</v>
      </c>
      <c r="G40" s="131"/>
      <c r="H40" s="152"/>
      <c r="I40" s="132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"/>
      <c r="B42" s="2" t="s">
        <v>109</v>
      </c>
      <c r="C42" s="111" t="s">
        <v>847</v>
      </c>
      <c r="D42" s="111"/>
      <c r="E42" s="111"/>
      <c r="F42" s="2"/>
      <c r="G42" s="2"/>
      <c r="H42" s="2"/>
      <c r="I42" s="2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2</v>
      </c>
      <c r="B43" s="121" t="s">
        <v>1</v>
      </c>
      <c r="C43" s="146" t="s">
        <v>2</v>
      </c>
      <c r="D43" s="12"/>
      <c r="E43" s="48"/>
      <c r="F43" s="49" t="s">
        <v>3</v>
      </c>
      <c r="G43" s="49" t="s">
        <v>4</v>
      </c>
      <c r="H43" s="49" t="s">
        <v>5</v>
      </c>
      <c r="I43" s="50" t="s">
        <v>6</v>
      </c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18">
        <v>1</v>
      </c>
      <c r="B44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"!$B$31"),"")</f>
        <v>R. Aitken</v>
      </c>
      <c r="C44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"!$C$31"),"")</f>
        <v>Lanark</v>
      </c>
      <c r="D44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"!$D$31"),"")</f>
        <v/>
      </c>
      <c r="E44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"!$E$31"),"")</f>
        <v/>
      </c>
      <c r="F44" s="147">
        <f ca="1">SUM(D44,E44)</f>
        <v>0</v>
      </c>
      <c r="G44" s="16"/>
      <c r="H44" s="147"/>
      <c r="I44" s="55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"!$B$19"),"")</f>
        <v>J. Bennett</v>
      </c>
      <c r="C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"!$C$19"),"")</f>
        <v>Crewe</v>
      </c>
      <c r="D4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"!$D$19"),"")</f>
        <v/>
      </c>
      <c r="E4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"!$E$19"),"")</f>
        <v/>
      </c>
      <c r="F45" s="148">
        <f t="shared" ref="F45:F52" ca="1" si="3">SUM(D45,E45)</f>
        <v>0</v>
      </c>
      <c r="G45" s="126"/>
      <c r="H45" s="151"/>
      <c r="I45" s="128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14">
        <v>3</v>
      </c>
      <c r="B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"!$B$21"),"")</f>
        <v>J. Goddard</v>
      </c>
      <c r="C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"!$C$21"),"")</f>
        <v>City of Truro</v>
      </c>
      <c r="D4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"!$D$21"),"")</f>
        <v/>
      </c>
      <c r="E4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"!$E$21")&lt;&gt;"",INDIRECT("'"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"!$E$21"),"")</f>
        <v/>
      </c>
      <c r="F46" s="148">
        <f t="shared" ca="1" si="3"/>
        <v>0</v>
      </c>
      <c r="G46" s="126"/>
      <c r="H46" s="151"/>
      <c r="I46" s="128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"!$B$9"),"")</f>
        <v>M. Harlow</v>
      </c>
      <c r="C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"!$C$9"),"")</f>
        <v>Derby</v>
      </c>
      <c r="D4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"!$D$9"),"")</f>
        <v/>
      </c>
      <c r="E4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"!$E$9"),"")</f>
        <v/>
      </c>
      <c r="F47" s="148">
        <f t="shared" ca="1" si="3"/>
        <v>0</v>
      </c>
      <c r="G47" s="126"/>
      <c r="H47" s="151"/>
      <c r="I47" s="128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14">
        <v>5</v>
      </c>
      <c r="B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"!$B$39"),"")</f>
        <v>R. Richardson</v>
      </c>
      <c r="C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"!$C$39"),"")</f>
        <v>Cumb News</v>
      </c>
      <c r="D4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"!$D$39"),"")</f>
        <v/>
      </c>
      <c r="E4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"!$E$39"),"")</f>
        <v/>
      </c>
      <c r="F48" s="148">
        <f t="shared" ca="1" si="3"/>
        <v>0</v>
      </c>
      <c r="G48" s="126"/>
      <c r="H48" s="151"/>
      <c r="I48" s="12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"!$B$40"),"")</f>
        <v>S. Russell</v>
      </c>
      <c r="C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"!$C$40"),"")</f>
        <v>JSPC</v>
      </c>
      <c r="D4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"!$D$40"),"")</f>
        <v/>
      </c>
      <c r="E4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"!$E$40"),"")</f>
        <v/>
      </c>
      <c r="F49" s="148">
        <f t="shared" ca="1" si="3"/>
        <v>0</v>
      </c>
      <c r="G49" s="126"/>
      <c r="H49" s="151"/>
      <c r="I49" s="128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14">
        <v>7</v>
      </c>
      <c r="B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"!$B$26"),"")</f>
        <v>C. Stapleton</v>
      </c>
      <c r="C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"!$C$26"),"")</f>
        <v>Penarth</v>
      </c>
      <c r="D5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"!$D$26"),"")</f>
        <v/>
      </c>
      <c r="E5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"!$E$26"),"")</f>
        <v/>
      </c>
      <c r="F50" s="148">
        <f t="shared" ca="1" si="3"/>
        <v>0</v>
      </c>
      <c r="G50" s="126"/>
      <c r="H50" s="151"/>
      <c r="I50" s="128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"!$B$14"),"")</f>
        <v>R. Treggiden</v>
      </c>
      <c r="C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"!$C$14"),"")</f>
        <v>Crewe</v>
      </c>
      <c r="D5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"!$D$14"),"")</f>
        <v/>
      </c>
      <c r="E5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"!$E$14"),"")</f>
        <v/>
      </c>
      <c r="F51" s="148">
        <f t="shared" ca="1" si="3"/>
        <v>0</v>
      </c>
      <c r="G51" s="126"/>
      <c r="H51" s="151"/>
      <c r="I51" s="128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16">
        <v>9</v>
      </c>
      <c r="B5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"!$B$27"),"")</f>
        <v>P. Warwick</v>
      </c>
      <c r="C5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"!$C$27"),"")</f>
        <v>Blackpool</v>
      </c>
      <c r="D52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"!$D$27"),"")</f>
        <v/>
      </c>
      <c r="E52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"!$E$27"),"")</f>
        <v/>
      </c>
      <c r="F52" s="150">
        <f t="shared" ca="1" si="3"/>
        <v>0</v>
      </c>
      <c r="G52" s="131"/>
      <c r="H52" s="152"/>
      <c r="I52" s="132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"/>
      <c r="B54" s="2" t="s">
        <v>123</v>
      </c>
      <c r="C54" s="111" t="s">
        <v>737</v>
      </c>
      <c r="D54" s="111"/>
      <c r="E54" s="111"/>
      <c r="F54" s="2"/>
      <c r="G54" s="2"/>
      <c r="H54" s="2"/>
      <c r="I54" s="2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0">
        <v>2</v>
      </c>
      <c r="B55" s="121" t="s">
        <v>1</v>
      </c>
      <c r="C55" s="146" t="s">
        <v>2</v>
      </c>
      <c r="D55" s="12"/>
      <c r="E55" s="48"/>
      <c r="F55" s="49" t="s">
        <v>3</v>
      </c>
      <c r="G55" s="49" t="s">
        <v>4</v>
      </c>
      <c r="H55" s="49" t="s">
        <v>5</v>
      </c>
      <c r="I55" s="50" t="s">
        <v>6</v>
      </c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18">
        <v>1</v>
      </c>
      <c r="B5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"!$B$45"),"")</f>
        <v>C. L. Beardsley</v>
      </c>
      <c r="C5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"!$C$45"),"")</f>
        <v>Deddington</v>
      </c>
      <c r="D56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"!$D$45"),"")</f>
        <v/>
      </c>
      <c r="E56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"!$E$45"),"")</f>
        <v/>
      </c>
      <c r="F56" s="147">
        <f ca="1">SUM(D56,E56)</f>
        <v>0</v>
      </c>
      <c r="G56" s="16"/>
      <c r="H56" s="147"/>
      <c r="I56" s="55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7">
        <v>2</v>
      </c>
      <c r="B5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"!$B$46"),"")</f>
        <v>A. Coleman</v>
      </c>
      <c r="C5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"!$C$46"),"")</f>
        <v>Cumb News</v>
      </c>
      <c r="D5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"!$D$46"),"")</f>
        <v/>
      </c>
      <c r="E5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"!$E$46"),"")</f>
        <v/>
      </c>
      <c r="F57" s="148">
        <f t="shared" ref="F57:F64" ca="1" si="4">SUM(D57,E57)</f>
        <v>0</v>
      </c>
      <c r="G57" s="126"/>
      <c r="H57" s="151"/>
      <c r="I57" s="128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14">
        <v>3</v>
      </c>
      <c r="B5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"!$B$47"),"")</f>
        <v>J. Cook</v>
      </c>
      <c r="C5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"!$C$47"),"")</f>
        <v>Felton</v>
      </c>
      <c r="D5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"!$D$47"),"")</f>
        <v/>
      </c>
      <c r="E5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"!$E$47")&lt;&gt;"",INDIRECT("'"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"!$E$47"),"")</f>
        <v/>
      </c>
      <c r="F58" s="148">
        <f t="shared" ca="1" si="4"/>
        <v>0</v>
      </c>
      <c r="G58" s="126"/>
      <c r="H58" s="151"/>
      <c r="I58" s="128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7">
        <v>4</v>
      </c>
      <c r="B5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"!$B$48")&lt;&gt;"",INDIRECT("'"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"!$B$48"),"")</f>
        <v>D. Elgar</v>
      </c>
      <c r="C5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"!$C$48")&lt;&gt;"",INDIRECT("'"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"!$C$48"),"")</f>
        <v>Cumb News</v>
      </c>
      <c r="D5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"!$D$48")&lt;&gt;"",INDIRECT("'"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"!$D$48"),"")</f>
        <v/>
      </c>
      <c r="E5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"!$E$48")&lt;&gt;"",INDIRECT("'"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"!$E$48"),"")</f>
        <v/>
      </c>
      <c r="F59" s="148">
        <f t="shared" ca="1" si="4"/>
        <v>0</v>
      </c>
      <c r="G59" s="126"/>
      <c r="H59" s="151"/>
      <c r="I59" s="128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14">
        <v>5</v>
      </c>
      <c r="B6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"!$B$59"),"")</f>
        <v>A. Higgins</v>
      </c>
      <c r="C6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"!$C$59"),"")</f>
        <v>Derby</v>
      </c>
      <c r="D6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"!$D$59"),"")</f>
        <v/>
      </c>
      <c r="E6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"!$E$59")&lt;&gt;"",INDIRECT("'"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"!$E$59"),"")</f>
        <v/>
      </c>
      <c r="F60" s="148">
        <f t="shared" ca="1" si="4"/>
        <v>0</v>
      </c>
      <c r="G60" s="126"/>
      <c r="H60" s="151"/>
      <c r="I60" s="128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7">
        <v>6</v>
      </c>
      <c r="B6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"!$B$36"),"")</f>
        <v>D. Love</v>
      </c>
      <c r="C6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"!$C$36"),"")</f>
        <v>Penarth</v>
      </c>
      <c r="D6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"!$D$36"),"")</f>
        <v/>
      </c>
      <c r="E6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"!$E$36")&lt;&gt;"",INDIRECT("'"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"!$E$36"),"")</f>
        <v/>
      </c>
      <c r="F61" s="148">
        <f t="shared" ca="1" si="4"/>
        <v>0</v>
      </c>
      <c r="G61" s="126"/>
      <c r="H61" s="151"/>
      <c r="I61" s="128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14">
        <v>7</v>
      </c>
      <c r="B6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"!$B$50"),"")</f>
        <v>C. Murnin</v>
      </c>
      <c r="C6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"!$C$50"),"")</f>
        <v>Lanark</v>
      </c>
      <c r="D6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"!$D$50"),"")</f>
        <v/>
      </c>
      <c r="E6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"!$E$50")&lt;&gt;"",INDIRECT("'"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"!$E$50"),"")</f>
        <v/>
      </c>
      <c r="F62" s="148">
        <f t="shared" ca="1" si="4"/>
        <v>0</v>
      </c>
      <c r="G62" s="126"/>
      <c r="H62" s="151"/>
      <c r="I62" s="128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7">
        <v>8</v>
      </c>
      <c r="B6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"!$B$52"),"")</f>
        <v>R. Shadbolt</v>
      </c>
      <c r="C6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"!$C$52"),"")</f>
        <v>Deddington</v>
      </c>
      <c r="D6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"!$D$52"),"")</f>
        <v/>
      </c>
      <c r="E6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"!$E$52")&lt;&gt;"",INDIRECT("'"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"!$E$52"),"")</f>
        <v/>
      </c>
      <c r="F63" s="148">
        <f t="shared" ca="1" si="4"/>
        <v>0</v>
      </c>
      <c r="G63" s="126"/>
      <c r="H63" s="151"/>
      <c r="I63" s="128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16">
        <v>9</v>
      </c>
      <c r="B6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"!$B$65")&lt;&gt;"",INDIRECT("'"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"!$B$65"),"")</f>
        <v>J. Watson</v>
      </c>
      <c r="C6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"!$C$65")&lt;&gt;"",INDIRECT("'"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"!$C$65"),"")</f>
        <v>Lanark</v>
      </c>
      <c r="D6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"!$D$65")&lt;&gt;"",INDIRECT("'"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"!$D$65"),"")</f>
        <v/>
      </c>
      <c r="E64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"!$E$65")&lt;&gt;"",INDIRECT("'" &amp; LEFT(CELL("filename",$A$1),FIND("[",CELL("filename",$A$1)) -1) &amp; "[" &amp; MID(CELL("filename",$A$1),FIND("[",CELL("filename",$A$1))+1,FIND("]",CELL("filename",$A$1))-FIND("[",CELL("filename",$A$1))-1) &amp; "]" &amp; "Bench SR (Rim) 3" &amp; "'" &amp; "!$E$65"),"")</f>
        <v/>
      </c>
      <c r="F64" s="150">
        <f t="shared" ca="1" si="4"/>
        <v>0</v>
      </c>
      <c r="G64" s="131"/>
      <c r="H64" s="152"/>
      <c r="I64" s="132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 t="s">
        <v>508</v>
      </c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4" t="s">
        <v>37</v>
      </c>
      <c r="E68" s="97" t="s">
        <v>25</v>
      </c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4" t="s">
        <v>38</v>
      </c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heetProtection sheet="1" objects="1" scenarios="1" selectLockedCells="1"/>
  <sortState xmlns:xlrd2="http://schemas.microsoft.com/office/spreadsheetml/2017/richdata2" ref="V56:W64">
    <sortCondition ref="V56"/>
  </sortState>
  <mergeCells count="1">
    <mergeCell ref="D2:I2"/>
  </mergeCells>
  <hyperlinks>
    <hyperlink ref="B2" location="'Index'!A3" tooltip="Go to the Index sheet" display="á" xr:uid="{828CDB74-667F-4212-B7B5-0E78A2DCFEC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8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C312-C493-4C79-80DA-8F6F3A381582}">
  <sheetPr>
    <tabColor theme="5" tint="-0.249977111117893"/>
    <pageSetUpPr fitToPage="1"/>
  </sheetPr>
  <dimension ref="A1:AH81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6" width="8.7109375" style="4" customWidth="1"/>
    <col min="7" max="7" width="5" style="4" customWidth="1"/>
    <col min="8" max="8" width="9.7109375" style="4" customWidth="1"/>
    <col min="9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6" width="7.7109375" style="4" customWidth="1"/>
    <col min="17" max="17" width="5" style="4" customWidth="1"/>
    <col min="18" max="18" width="8.7109375" style="4" customWidth="1"/>
    <col min="19" max="21" width="5" style="4" customWidth="1"/>
    <col min="22" max="22" width="3.7109375" style="4" customWidth="1"/>
    <col min="23" max="23" width="5" style="4" customWidth="1"/>
    <col min="24" max="16384" width="10.28515625" style="4"/>
  </cols>
  <sheetData>
    <row r="1" spans="1:34" s="89" customFormat="1" ht="18" x14ac:dyDescent="0.35">
      <c r="A1" s="94"/>
      <c r="B1" s="89" t="s">
        <v>35</v>
      </c>
      <c r="D1" s="86"/>
      <c r="E1" s="86"/>
      <c r="F1" s="86"/>
      <c r="G1" s="89" t="s">
        <v>282</v>
      </c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136</v>
      </c>
      <c r="C3" s="111" t="s">
        <v>979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"!$B$44"),"")</f>
        <v>K. Blackmore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"!$C$44"),"")</f>
        <v>Penarth</v>
      </c>
      <c r="D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"!$D$44"),"")</f>
        <v/>
      </c>
      <c r="E5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"!$E$44"),"")</f>
        <v/>
      </c>
      <c r="F5" s="147">
        <f ca="1">SUM(D5,E5)</f>
        <v>0</v>
      </c>
      <c r="G5" s="16"/>
      <c r="H5" s="1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"!$B$7"),"")</f>
        <v>I. Dean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"!$C$7"),"")</f>
        <v>Blackpool</v>
      </c>
      <c r="D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"!$D$7"),"")</f>
        <v/>
      </c>
      <c r="E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"!$E$7"),"")</f>
        <v/>
      </c>
      <c r="F6" s="148">
        <f t="shared" ref="F6:F13" ca="1" si="0">SUM(D6,E6)</f>
        <v>0</v>
      </c>
      <c r="G6" s="126"/>
      <c r="H6" s="151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"!$B$20"),"")</f>
        <v>T. Dimech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"!$C$20"),"")</f>
        <v>Penarth</v>
      </c>
      <c r="D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"!$D$20"),"")</f>
        <v/>
      </c>
      <c r="E7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"!$E$20")&lt;&gt;"",INDIRECT("'"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"!$E$20"),"")</f>
        <v/>
      </c>
      <c r="F7" s="148">
        <f t="shared" ca="1" si="0"/>
        <v>0</v>
      </c>
      <c r="G7" s="126"/>
      <c r="H7" s="151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"!$B$8"),"")</f>
        <v>W. Doyle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"!$C$8"),"")</f>
        <v>Lanark</v>
      </c>
      <c r="D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"!$D$8"),"")</f>
        <v/>
      </c>
      <c r="E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"!$E$8"),"")</f>
        <v/>
      </c>
      <c r="F8" s="148">
        <f t="shared" ca="1" si="0"/>
        <v>0</v>
      </c>
      <c r="G8" s="126"/>
      <c r="H8" s="151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"!$B$47"),"")</f>
        <v>M. Felton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"!$C$47"),"")</f>
        <v>York RI</v>
      </c>
      <c r="D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"!$D$47"),"")</f>
        <v/>
      </c>
      <c r="E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"!$E$47")&lt;&gt;"",INDIRECT("'"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"!$E$47"),"")</f>
        <v/>
      </c>
      <c r="F9" s="148">
        <f t="shared" ca="1" si="0"/>
        <v>0</v>
      </c>
      <c r="G9" s="126"/>
      <c r="H9" s="151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"!$B$51")&lt;&gt;"",INDIRECT("'"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"!$B$51"),"")</f>
        <v>T. Martin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"!$C$51")&lt;&gt;"",INDIRECT("'"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"!$C$51"),"")</f>
        <v>Lanark</v>
      </c>
      <c r="D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"!$D$51")&lt;&gt;"",INDIRECT("'"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"!$D$51"),"")</f>
        <v/>
      </c>
      <c r="E1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"!$E$51")&lt;&gt;"",INDIRECT("'"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"!$E$51"),"")</f>
        <v/>
      </c>
      <c r="F10" s="148">
        <f t="shared" ca="1" si="0"/>
        <v>0</v>
      </c>
      <c r="G10" s="126"/>
      <c r="H10" s="151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"!$B$10"),"")</f>
        <v>J. Pearson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"!$C$10"),"")</f>
        <v>Sunderland</v>
      </c>
      <c r="D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"!$D$10"),"")</f>
        <v/>
      </c>
      <c r="E1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"!$E$10"),"")</f>
        <v/>
      </c>
      <c r="F11" s="148">
        <f t="shared" ca="1" si="0"/>
        <v>0</v>
      </c>
      <c r="G11" s="126"/>
      <c r="H11" s="151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"!$B$38"),"")</f>
        <v>D. Thompson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"!$C$38"),"")</f>
        <v>York RI</v>
      </c>
      <c r="D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"!$D$38"),"")</f>
        <v/>
      </c>
      <c r="E1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"!$E$38")&lt;&gt;"",INDIRECT("'"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"!$E$38"),"")</f>
        <v/>
      </c>
      <c r="F12" s="148">
        <f t="shared" ca="1" si="0"/>
        <v>0</v>
      </c>
      <c r="G12" s="126"/>
      <c r="H12" s="151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"!$B$27"),"")</f>
        <v>S. Vincent</v>
      </c>
      <c r="C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"!$C$27"),"")</f>
        <v>Penarth</v>
      </c>
      <c r="D1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"!$D$27"),"")</f>
        <v/>
      </c>
      <c r="E13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"!$E$27")&lt;&gt;"",INDIRECT("'"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"!$E$27"),"")</f>
        <v/>
      </c>
      <c r="F13" s="150">
        <f t="shared" ca="1" si="0"/>
        <v>0</v>
      </c>
      <c r="G13" s="131"/>
      <c r="H13" s="152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"/>
      <c r="B15" s="2" t="s">
        <v>152</v>
      </c>
      <c r="C15" s="111" t="s">
        <v>530</v>
      </c>
      <c r="D15" s="111"/>
      <c r="E15" s="111"/>
      <c r="F15" s="2"/>
      <c r="G15" s="2"/>
      <c r="H15" s="2"/>
      <c r="I15" s="2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18">
        <v>1</v>
      </c>
      <c r="B1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"!$B$31"),"")</f>
        <v>S. Beech</v>
      </c>
      <c r="C17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"!$C$31"),"")</f>
        <v>Goodyear</v>
      </c>
      <c r="D1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"!$D$31"),"")</f>
        <v/>
      </c>
      <c r="E17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"!$E$31"),"")</f>
        <v/>
      </c>
      <c r="F17" s="147">
        <f ca="1">SUM(D17,E17)</f>
        <v>0</v>
      </c>
      <c r="G17" s="16"/>
      <c r="H17" s="147"/>
      <c r="I17" s="55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7">
        <v>2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"!$B$17")&lt;&gt;"",INDIRECT("'"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"!$B$17"),"")</f>
        <v>N. Bylo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"!$C$17")&lt;&gt;"",INDIRECT("'"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"!$C$17"),"")</f>
        <v>York RI</v>
      </c>
      <c r="D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"!$D$17")&lt;&gt;"",INDIRECT("'"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"!$D$17"),"")</f>
        <v/>
      </c>
      <c r="E18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"!$E$17")&lt;&gt;"",INDIRECT("'"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"!$E$17"),"")</f>
        <v/>
      </c>
      <c r="F18" s="148">
        <f t="shared" ref="F18:F25" ca="1" si="1">SUM(D18,E18)</f>
        <v>0</v>
      </c>
      <c r="G18" s="126"/>
      <c r="H18" s="151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14">
        <v>3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"!$B$32"),"")</f>
        <v>M. Cain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"!$C$32"),"")</f>
        <v>Felton</v>
      </c>
      <c r="D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"!$D$32"),"")</f>
        <v/>
      </c>
      <c r="E19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"!$E$32"),"")</f>
        <v/>
      </c>
      <c r="F19" s="148">
        <f t="shared" ca="1" si="1"/>
        <v>0</v>
      </c>
      <c r="G19" s="126"/>
      <c r="H19" s="151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7">
        <v>4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"!$B$10"),"")</f>
        <v>M. Duckworth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"!$C$10"),"")</f>
        <v>Altrincham</v>
      </c>
      <c r="D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"!$D$10"),"")</f>
        <v/>
      </c>
      <c r="E2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"!$E$10"),"")</f>
        <v/>
      </c>
      <c r="F20" s="148">
        <f t="shared" ca="1" si="1"/>
        <v>0</v>
      </c>
      <c r="G20" s="126"/>
      <c r="H20" s="151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14">
        <v>5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"!$B$34"),"")</f>
        <v>A. Green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"!$C$34"),"")</f>
        <v>York RI</v>
      </c>
      <c r="D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"!$D$34"),"")</f>
        <v/>
      </c>
      <c r="E2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"!$E$34"),"")</f>
        <v/>
      </c>
      <c r="F21" s="148">
        <f t="shared" ca="1" si="1"/>
        <v>0</v>
      </c>
      <c r="G21" s="126"/>
      <c r="H21" s="151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7">
        <v>6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"!$B$12"),"")</f>
        <v>D. Harlow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"!$C$12"),"")</f>
        <v>Derby</v>
      </c>
      <c r="D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"!$D$12"),"")</f>
        <v/>
      </c>
      <c r="E2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"!$E$12")&lt;&gt;"",INDIRECT("'"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"!$E$12"),"")</f>
        <v/>
      </c>
      <c r="F22" s="148">
        <f t="shared" ca="1" si="1"/>
        <v>0</v>
      </c>
      <c r="G22" s="126"/>
      <c r="H22" s="151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14">
        <v>7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"!$B$21")&lt;&gt;"",INDIRECT("'"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"!$B$21"),"")</f>
        <v>J. Jablonski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"!$C$21")&lt;&gt;"",INDIRECT("'"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"!$C$21"),"")</f>
        <v>Derby</v>
      </c>
      <c r="D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"!$D$21")&lt;&gt;"",INDIRECT("'"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"!$D$21"),"")</f>
        <v/>
      </c>
      <c r="E2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"!$E$21")&lt;&gt;"",INDIRECT("'"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"!$E$21"),"")</f>
        <v/>
      </c>
      <c r="F23" s="148">
        <f t="shared" ca="1" si="1"/>
        <v>0</v>
      </c>
      <c r="G23" s="126"/>
      <c r="H23" s="151"/>
      <c r="I23" s="128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7">
        <v>8</v>
      </c>
      <c r="B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"!$B$60"),"")</f>
        <v>H. Marshall</v>
      </c>
      <c r="C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"!$C$60"),"")</f>
        <v>Sunderland</v>
      </c>
      <c r="D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"!$D$60"),"")</f>
        <v/>
      </c>
      <c r="E2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"!$E$60")&lt;&gt;"",INDIRECT("'"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"!$E$60"),"")</f>
        <v/>
      </c>
      <c r="F24" s="148">
        <f t="shared" ca="1" si="1"/>
        <v>0</v>
      </c>
      <c r="G24" s="126"/>
      <c r="H24" s="151"/>
      <c r="I24" s="128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16">
        <v>9</v>
      </c>
      <c r="B25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"!$B$64")&lt;&gt;"",INDIRECT("'"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"!$B$64"),"")</f>
        <v>G. Upton</v>
      </c>
      <c r="C25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"!$C$64")&lt;&gt;"",INDIRECT("'"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"!$C$64"),"")</f>
        <v>Felton</v>
      </c>
      <c r="D25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"!$D$64")&lt;&gt;"",INDIRECT("'"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"!$D$64"),"")</f>
        <v/>
      </c>
      <c r="E25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"!$E$64")&lt;&gt;"",INDIRECT("'" &amp; LEFT(CELL("filename",$A$1),FIND("[",CELL("filename",$A$1)) -1) &amp; "[" &amp; MID(CELL("filename",$A$1),FIND("[",CELL("filename",$A$1))+1,FIND("]",CELL("filename",$A$1))-FIND("[",CELL("filename",$A$1))-1) &amp; "]" &amp; "Bench SR (Rim) 4" &amp; "'" &amp; "!$E$64"),"")</f>
        <v/>
      </c>
      <c r="F25" s="150">
        <f t="shared" ca="1" si="1"/>
        <v>0</v>
      </c>
      <c r="G25" s="131"/>
      <c r="H25" s="152"/>
      <c r="I25" s="132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"/>
      <c r="B27" s="2" t="s">
        <v>167</v>
      </c>
      <c r="C27" s="111" t="s">
        <v>980</v>
      </c>
      <c r="D27" s="111"/>
      <c r="E27" s="111"/>
      <c r="F27" s="2"/>
      <c r="G27" s="2"/>
      <c r="H27" s="2"/>
      <c r="I27" s="2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0">
        <v>2</v>
      </c>
      <c r="B28" s="121" t="s">
        <v>1</v>
      </c>
      <c r="C28" s="146" t="s">
        <v>2</v>
      </c>
      <c r="D28" s="12"/>
      <c r="E28" s="48"/>
      <c r="F28" s="49" t="s">
        <v>3</v>
      </c>
      <c r="G28" s="49" t="s">
        <v>4</v>
      </c>
      <c r="H28" s="49" t="s">
        <v>5</v>
      </c>
      <c r="I28" s="50" t="s">
        <v>6</v>
      </c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18">
        <v>1</v>
      </c>
      <c r="B29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"!$B$30"),"")</f>
        <v>P. Bailey</v>
      </c>
      <c r="C29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"!$C$30"),"")</f>
        <v>Felton</v>
      </c>
      <c r="D29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"!$D$30"),"")</f>
        <v/>
      </c>
      <c r="E29" s="147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"!$E$30"),"")</f>
        <v/>
      </c>
      <c r="F29" s="147">
        <f ca="1">SUM(D29,E29)</f>
        <v>0</v>
      </c>
      <c r="G29" s="16"/>
      <c r="H29" s="147"/>
      <c r="I29" s="55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7">
        <v>2</v>
      </c>
      <c r="B3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"!$B$44"),"")</f>
        <v>J. Ewans</v>
      </c>
      <c r="C3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"!$C$44"),"")</f>
        <v>JSPC</v>
      </c>
      <c r="D3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"!$D$44"),"")</f>
        <v/>
      </c>
      <c r="E30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"!$E$44")&lt;&gt;"",INDIRECT("'"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"!$E$44"),"")</f>
        <v/>
      </c>
      <c r="F30" s="148">
        <f t="shared" ref="F30:F37" ca="1" si="2">SUM(D30,E30)</f>
        <v>0</v>
      </c>
      <c r="G30" s="126"/>
      <c r="H30" s="151"/>
      <c r="I30" s="128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14">
        <v>3</v>
      </c>
      <c r="B3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"!$B$58")&lt;&gt;"",INDIRECT("'"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"!$B$58"),"")</f>
        <v>I. Johnston</v>
      </c>
      <c r="C3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"!$C$58")&lt;&gt;"",INDIRECT("'"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"!$C$58"),"")</f>
        <v>JSPC</v>
      </c>
      <c r="D3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"!$D$58")&lt;&gt;"",INDIRECT("'"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"!$D$58"),"")</f>
        <v/>
      </c>
      <c r="E31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"!$E$58")&lt;&gt;"",INDIRECT("'"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"!$E$58"),"")</f>
        <v/>
      </c>
      <c r="F31" s="148">
        <f t="shared" ca="1" si="2"/>
        <v>0</v>
      </c>
      <c r="G31" s="126"/>
      <c r="H31" s="151"/>
      <c r="I31" s="128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4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"!$B$46")&lt;&gt;"",INDIRECT("'"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"!$B$46"),"")</f>
        <v>B. Kelly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"!$C$46")&lt;&gt;"",INDIRECT("'"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"!$C$46"),"")</f>
        <v>Penarth</v>
      </c>
      <c r="D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"!$D$46")&lt;&gt;"",INDIRECT("'"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"!$D$46"),"")</f>
        <v/>
      </c>
      <c r="E32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"!$E$46")&lt;&gt;"",INDIRECT("'"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"!$E$46"),"")</f>
        <v/>
      </c>
      <c r="F32" s="148">
        <f t="shared" ca="1" si="2"/>
        <v>0</v>
      </c>
      <c r="G32" s="126"/>
      <c r="H32" s="151"/>
      <c r="I32" s="128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14">
        <v>5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"!$B$11"),"")</f>
        <v>J. Lytollis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"!$C$11"),"")</f>
        <v>Felton</v>
      </c>
      <c r="D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"!$D$11"),"")</f>
        <v/>
      </c>
      <c r="E33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"!$E$11"),"")</f>
        <v/>
      </c>
      <c r="F33" s="148">
        <f t="shared" ca="1" si="2"/>
        <v>0</v>
      </c>
      <c r="G33" s="126"/>
      <c r="H33" s="151"/>
      <c r="I33" s="12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6</v>
      </c>
      <c r="B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"!$B$59"),"")</f>
        <v>C. Pickering</v>
      </c>
      <c r="C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"!$C$59"),"")</f>
        <v>Penarth</v>
      </c>
      <c r="D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"!$D$59"),"")</f>
        <v/>
      </c>
      <c r="E34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"!$E$59"),"")</f>
        <v/>
      </c>
      <c r="F34" s="148">
        <f t="shared" ca="1" si="2"/>
        <v>0</v>
      </c>
      <c r="G34" s="126"/>
      <c r="H34" s="151"/>
      <c r="I34" s="128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14">
        <v>7</v>
      </c>
      <c r="B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"!$B$60"),"")</f>
        <v>R. Pickering</v>
      </c>
      <c r="C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"!$C$60"),"")</f>
        <v>Penarth</v>
      </c>
      <c r="D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"!$D$60"),"")</f>
        <v/>
      </c>
      <c r="E35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"!$E$60")&lt;&gt;"",INDIRECT("'"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"!$E$60"),"")</f>
        <v/>
      </c>
      <c r="F35" s="148">
        <f t="shared" ca="1" si="2"/>
        <v>0</v>
      </c>
      <c r="G35" s="126"/>
      <c r="H35" s="151"/>
      <c r="I35" s="128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8</v>
      </c>
      <c r="B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"!$B$49"),"")</f>
        <v>M. Turnbull</v>
      </c>
      <c r="C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"!$C$49"),"")</f>
        <v>Sunderland</v>
      </c>
      <c r="D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"!$D$49"),"")</f>
        <v/>
      </c>
      <c r="E36" s="151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"!$E$49")&lt;&gt;"",INDIRECT("'" &amp; LEFT(CELL("filename",$A$1),FIND("[",CELL("filename",$A$1)) -1) &amp; "[" &amp; MID(CELL("filename",$A$1),FIND("[",CELL("filename",$A$1))+1,FIND("]",CELL("filename",$A$1))-FIND("[",CELL("filename",$A$1))-1) &amp; "]" &amp; "Bench SR (Rim) 5" &amp; "'" &amp; "!$E$49"),"")</f>
        <v/>
      </c>
      <c r="F36" s="148">
        <f t="shared" ca="1" si="2"/>
        <v>0</v>
      </c>
      <c r="G36" s="126"/>
      <c r="H36" s="151"/>
      <c r="I36" s="128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16">
        <v>9</v>
      </c>
      <c r="B3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"!$B$13"),"")</f>
        <v>R. Wellsted</v>
      </c>
      <c r="C3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"!$C$13"),"")</f>
        <v>Goodyear</v>
      </c>
      <c r="D3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"!$D$13"),"")</f>
        <v/>
      </c>
      <c r="E37" s="152" t="str">
        <f ca="1">IF(INDIRECT("'" &amp; LEFT(CELL("filename",$A$1),FIND("[",CELL("filename",$A$1)) -1) &amp; "[" &amp; MID(CELL("filename",$A$1),FIND("[",CELL("filename",$A$1))+1,FIND("]",CELL("filename",$A$1))-FIND("[",CELL("filename",$A$1))-1) &amp; "]" &amp; "Bench SR (Rim) 6"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"Bench SR (Rim) 6" &amp; "'" &amp; "!$E$13"),"")</f>
        <v/>
      </c>
      <c r="F37" s="150">
        <f t="shared" ca="1" si="2"/>
        <v>0</v>
      </c>
      <c r="G37" s="131"/>
      <c r="H37" s="152"/>
      <c r="I37" s="132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 t="s">
        <v>508</v>
      </c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4" t="s">
        <v>37</v>
      </c>
      <c r="E41" s="97" t="s">
        <v>25</v>
      </c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4" t="s">
        <v>38</v>
      </c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ht="15.7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ht="15.7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ht="15.7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 spans="1:26" ht="15.75" customHeight="1" x14ac:dyDescent="0.3"/>
    <row r="78" spans="1:26" ht="15.75" customHeight="1" x14ac:dyDescent="0.3"/>
    <row r="79" spans="1:26" ht="15.75" customHeight="1" x14ac:dyDescent="0.3"/>
    <row r="80" spans="1:26" ht="15.75" customHeight="1" x14ac:dyDescent="0.3"/>
    <row r="81" ht="15.75" customHeight="1" x14ac:dyDescent="0.3"/>
  </sheetData>
  <sheetProtection sheet="1" objects="1" scenarios="1" selectLockedCells="1"/>
  <sortState xmlns:xlrd2="http://schemas.microsoft.com/office/spreadsheetml/2017/richdata2" ref="V29:W37">
    <sortCondition ref="V29"/>
  </sortState>
  <mergeCells count="1">
    <mergeCell ref="D2:I2"/>
  </mergeCells>
  <hyperlinks>
    <hyperlink ref="B2" location="'Index'!A3" tooltip="Go to the Index sheet" display="á" xr:uid="{32EF70FD-E0F7-40A8-9CD4-E2355C44338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>
    <tabColor theme="5" tint="-0.249977111117893"/>
    <pageSetUpPr fitToPage="1"/>
  </sheetPr>
  <dimension ref="A1:AH111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36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981</v>
      </c>
      <c r="B4" s="12"/>
      <c r="C4" s="135">
        <v>593</v>
      </c>
      <c r="D4" s="12"/>
      <c r="E4" s="67" t="s">
        <v>6</v>
      </c>
      <c r="F4" s="74">
        <f>SUM(F5:F7)</f>
        <v>0</v>
      </c>
      <c r="G4" s="3" t="s">
        <v>292</v>
      </c>
      <c r="H4" s="11" t="s">
        <v>986</v>
      </c>
      <c r="I4" s="12"/>
      <c r="J4" s="135">
        <v>597</v>
      </c>
      <c r="K4" s="12"/>
      <c r="L4" s="67" t="s">
        <v>6</v>
      </c>
      <c r="M4" s="74">
        <f>SUM(M5:M7)</f>
        <v>0</v>
      </c>
      <c r="N4" s="23"/>
    </row>
    <row r="5" spans="1:34" ht="15.75" customHeight="1" x14ac:dyDescent="0.3">
      <c r="A5" s="31" t="s">
        <v>788</v>
      </c>
      <c r="B5" s="32"/>
      <c r="C5" s="33"/>
      <c r="D5" s="71"/>
      <c r="E5" s="71"/>
      <c r="F5" s="75">
        <f>SUM(D5:E5)</f>
        <v>0</v>
      </c>
      <c r="H5" s="31" t="s">
        <v>786</v>
      </c>
      <c r="I5" s="32"/>
      <c r="J5" s="33"/>
      <c r="K5" s="71"/>
      <c r="L5" s="71"/>
      <c r="M5" s="75">
        <f>SUM(K5:L5)</f>
        <v>0</v>
      </c>
      <c r="N5" s="23"/>
    </row>
    <row r="6" spans="1:34" ht="15.75" customHeight="1" x14ac:dyDescent="0.3">
      <c r="A6" s="34" t="s">
        <v>772</v>
      </c>
      <c r="B6" s="27"/>
      <c r="C6" s="5"/>
      <c r="D6" s="71"/>
      <c r="E6" s="71"/>
      <c r="F6" s="76">
        <f>SUM(D6:E6)</f>
        <v>0</v>
      </c>
      <c r="H6" s="34" t="s">
        <v>761</v>
      </c>
      <c r="I6" s="27"/>
      <c r="J6" s="5"/>
      <c r="K6" s="71"/>
      <c r="L6" s="71"/>
      <c r="M6" s="76">
        <f>SUM(K6:L6)</f>
        <v>0</v>
      </c>
      <c r="N6" s="23"/>
    </row>
    <row r="7" spans="1:34" ht="15.75" customHeight="1" x14ac:dyDescent="0.3">
      <c r="A7" s="35" t="s">
        <v>800</v>
      </c>
      <c r="B7" s="28"/>
      <c r="C7" s="29"/>
      <c r="D7" s="83"/>
      <c r="E7" s="83"/>
      <c r="F7" s="77">
        <f>SUM(D7:E7)</f>
        <v>0</v>
      </c>
      <c r="H7" s="35" t="s">
        <v>763</v>
      </c>
      <c r="I7" s="28"/>
      <c r="J7" s="29"/>
      <c r="K7" s="83"/>
      <c r="L7" s="83"/>
      <c r="M7" s="77">
        <f>SUM(K7:L7)</f>
        <v>0</v>
      </c>
      <c r="N7" s="23"/>
    </row>
    <row r="8" spans="1:34" ht="15.75" customHeight="1" x14ac:dyDescent="0.3">
      <c r="E8" s="4"/>
      <c r="H8" s="23"/>
      <c r="I8" s="23"/>
      <c r="J8" s="23"/>
      <c r="K8" s="23"/>
      <c r="L8" s="23"/>
      <c r="M8" s="23"/>
      <c r="N8" s="23"/>
      <c r="O8" s="23"/>
    </row>
    <row r="9" spans="1:34" ht="15.75" customHeight="1" x14ac:dyDescent="0.3">
      <c r="A9" s="11" t="s">
        <v>982</v>
      </c>
      <c r="B9" s="12"/>
      <c r="C9" s="135">
        <v>593</v>
      </c>
      <c r="D9" s="12"/>
      <c r="E9" s="67" t="s">
        <v>6</v>
      </c>
      <c r="F9" s="74">
        <f>SUM(F10:F12)</f>
        <v>0</v>
      </c>
      <c r="G9" s="156" t="s">
        <v>292</v>
      </c>
      <c r="H9" s="11" t="s">
        <v>985</v>
      </c>
      <c r="I9" s="12"/>
      <c r="J9" s="135">
        <v>597</v>
      </c>
      <c r="K9" s="12"/>
      <c r="L9" s="67" t="s">
        <v>6</v>
      </c>
      <c r="M9" s="74">
        <f>SUM(M10:M12)</f>
        <v>0</v>
      </c>
      <c r="N9" s="23"/>
    </row>
    <row r="10" spans="1:34" ht="15.75" customHeight="1" x14ac:dyDescent="0.3">
      <c r="A10" s="31" t="s">
        <v>819</v>
      </c>
      <c r="B10" s="32"/>
      <c r="C10" s="33"/>
      <c r="D10" s="71"/>
      <c r="E10" s="71"/>
      <c r="F10" s="75">
        <f>SUM(D10:E10)</f>
        <v>0</v>
      </c>
      <c r="G10" s="156"/>
      <c r="H10" s="31" t="s">
        <v>768</v>
      </c>
      <c r="I10" s="32"/>
      <c r="J10" s="33"/>
      <c r="K10" s="71"/>
      <c r="L10" s="71"/>
      <c r="M10" s="75">
        <f>SUM(K10:L10)</f>
        <v>0</v>
      </c>
      <c r="N10" s="23"/>
      <c r="AA10"/>
      <c r="AB10"/>
      <c r="AC10"/>
      <c r="AD10"/>
      <c r="AE10"/>
      <c r="AF10"/>
    </row>
    <row r="11" spans="1:34" ht="15.75" customHeight="1" x14ac:dyDescent="0.3">
      <c r="A11" s="34" t="s">
        <v>787</v>
      </c>
      <c r="B11" s="27"/>
      <c r="C11" s="5"/>
      <c r="D11" s="71"/>
      <c r="E11" s="71"/>
      <c r="F11" s="76">
        <f>SUM(D11:E11)</f>
        <v>0</v>
      </c>
      <c r="G11" s="156"/>
      <c r="H11" s="34" t="s">
        <v>450</v>
      </c>
      <c r="I11" s="27"/>
      <c r="J11" s="5"/>
      <c r="K11" s="71"/>
      <c r="L11" s="71"/>
      <c r="M11" s="76">
        <f>SUM(K11:L11)</f>
        <v>0</v>
      </c>
      <c r="N11" s="23"/>
      <c r="AA11"/>
      <c r="AB11"/>
      <c r="AC11"/>
      <c r="AD11"/>
      <c r="AE11"/>
      <c r="AF11"/>
    </row>
    <row r="12" spans="1:34" ht="15.75" customHeight="1" x14ac:dyDescent="0.3">
      <c r="A12" s="35" t="s">
        <v>465</v>
      </c>
      <c r="B12" s="28"/>
      <c r="C12" s="29"/>
      <c r="D12" s="83"/>
      <c r="E12" s="83"/>
      <c r="F12" s="77">
        <f>SUM(D12:E12)</f>
        <v>0</v>
      </c>
      <c r="G12" s="156"/>
      <c r="H12" s="35" t="s">
        <v>771</v>
      </c>
      <c r="I12" s="28"/>
      <c r="J12" s="29"/>
      <c r="K12" s="83"/>
      <c r="L12" s="83"/>
      <c r="M12" s="77">
        <f>SUM(K12:L12)</f>
        <v>0</v>
      </c>
      <c r="N12" s="23"/>
      <c r="AA12"/>
      <c r="AB12"/>
      <c r="AC12"/>
      <c r="AD12"/>
      <c r="AE12"/>
      <c r="AF12"/>
    </row>
    <row r="13" spans="1:34" ht="15.75" customHeight="1" x14ac:dyDescent="0.3">
      <c r="A13" s="23"/>
      <c r="B13" s="23"/>
      <c r="C13" s="23"/>
      <c r="D13" s="23"/>
      <c r="E13" s="23"/>
      <c r="F13" s="23"/>
      <c r="G13" s="156"/>
      <c r="H13" s="23"/>
      <c r="I13" s="23"/>
      <c r="J13" s="23"/>
      <c r="K13" s="23"/>
      <c r="L13" s="23"/>
      <c r="M13" s="23"/>
      <c r="N13" s="23"/>
      <c r="AA13"/>
      <c r="AB13"/>
      <c r="AC13"/>
      <c r="AD13"/>
      <c r="AE13"/>
      <c r="AF13"/>
    </row>
    <row r="14" spans="1:34" ht="15.75" customHeight="1" x14ac:dyDescent="0.3">
      <c r="A14" s="11" t="s">
        <v>983</v>
      </c>
      <c r="B14" s="12"/>
      <c r="C14" s="135">
        <v>596</v>
      </c>
      <c r="D14" s="12"/>
      <c r="E14" s="67" t="s">
        <v>6</v>
      </c>
      <c r="F14" s="74">
        <f>SUM(F15:F17)</f>
        <v>0</v>
      </c>
      <c r="G14" s="156" t="s">
        <v>292</v>
      </c>
      <c r="H14" s="11" t="s">
        <v>984</v>
      </c>
      <c r="I14" s="12"/>
      <c r="J14" s="135">
        <v>597</v>
      </c>
      <c r="K14" s="12"/>
      <c r="L14" s="67" t="s">
        <v>6</v>
      </c>
      <c r="M14" s="74">
        <f>SUM(M15:M17)</f>
        <v>0</v>
      </c>
      <c r="N14" s="23"/>
    </row>
    <row r="15" spans="1:34" ht="15.75" customHeight="1" x14ac:dyDescent="0.3">
      <c r="A15" s="31" t="s">
        <v>476</v>
      </c>
      <c r="B15" s="32"/>
      <c r="C15" s="33"/>
      <c r="D15" s="71"/>
      <c r="E15" s="71"/>
      <c r="F15" s="75">
        <f>SUM(D15:E15)</f>
        <v>0</v>
      </c>
      <c r="G15" s="156"/>
      <c r="H15" s="31" t="s">
        <v>777</v>
      </c>
      <c r="I15" s="32"/>
      <c r="J15" s="33"/>
      <c r="K15" s="71"/>
      <c r="L15" s="71"/>
      <c r="M15" s="75">
        <f>SUM(K15:L15)</f>
        <v>0</v>
      </c>
      <c r="N15" s="23"/>
    </row>
    <row r="16" spans="1:34" ht="15.75" customHeight="1" x14ac:dyDescent="0.3">
      <c r="A16" s="34" t="s">
        <v>770</v>
      </c>
      <c r="B16" s="27"/>
      <c r="C16" s="5"/>
      <c r="D16" s="71"/>
      <c r="E16" s="71"/>
      <c r="F16" s="76">
        <f>SUM(D16:E16)</f>
        <v>0</v>
      </c>
      <c r="G16" s="156"/>
      <c r="H16" s="34" t="s">
        <v>669</v>
      </c>
      <c r="I16" s="27"/>
      <c r="J16" s="5"/>
      <c r="K16" s="71"/>
      <c r="L16" s="71"/>
      <c r="M16" s="76">
        <f>SUM(K16:L16)</f>
        <v>0</v>
      </c>
      <c r="N16" s="23"/>
    </row>
    <row r="17" spans="1:20" ht="15.75" customHeight="1" x14ac:dyDescent="0.3">
      <c r="A17" s="35" t="s">
        <v>767</v>
      </c>
      <c r="B17" s="28"/>
      <c r="C17" s="29"/>
      <c r="D17" s="83"/>
      <c r="E17" s="83"/>
      <c r="F17" s="77">
        <f>SUM(D17:E17)</f>
        <v>0</v>
      </c>
      <c r="G17" s="156"/>
      <c r="H17" s="35" t="s">
        <v>764</v>
      </c>
      <c r="I17" s="28"/>
      <c r="J17" s="29"/>
      <c r="K17" s="83"/>
      <c r="L17" s="83"/>
      <c r="M17" s="77">
        <f>SUM(K17:L17)</f>
        <v>0</v>
      </c>
      <c r="N17" s="23"/>
    </row>
    <row r="18" spans="1:20" ht="15.75" customHeight="1" x14ac:dyDescent="0.3">
      <c r="H18" s="23"/>
      <c r="I18" s="23"/>
      <c r="J18" s="23"/>
      <c r="K18" s="23"/>
      <c r="L18" s="23"/>
      <c r="M18" s="23"/>
      <c r="N18" s="23"/>
    </row>
    <row r="19" spans="1:20" ht="15.75" customHeight="1" x14ac:dyDescent="0.3">
      <c r="E19" s="4"/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987</v>
      </c>
      <c r="E20" s="4"/>
      <c r="H20" s="15" t="s">
        <v>981</v>
      </c>
      <c r="I20" s="47"/>
      <c r="J20" s="47"/>
      <c r="K20" s="47"/>
      <c r="L20" s="47"/>
      <c r="M20" s="155"/>
      <c r="N20" s="55"/>
    </row>
    <row r="21" spans="1:20" ht="15.75" customHeight="1" x14ac:dyDescent="0.3">
      <c r="E21" s="4"/>
      <c r="H21" s="18" t="s">
        <v>982</v>
      </c>
      <c r="I21" s="7"/>
      <c r="J21" s="7"/>
      <c r="K21" s="7"/>
      <c r="L21" s="7"/>
      <c r="M21" s="7"/>
      <c r="N21" s="19"/>
    </row>
    <row r="22" spans="1:20" ht="15.75" customHeight="1" x14ac:dyDescent="0.3">
      <c r="E22" s="4"/>
      <c r="H22" s="18" t="s">
        <v>983</v>
      </c>
      <c r="I22" s="7"/>
      <c r="J22" s="7"/>
      <c r="K22" s="7"/>
      <c r="L22" s="7"/>
      <c r="M22" s="7"/>
      <c r="N22" s="19"/>
    </row>
    <row r="23" spans="1:20" ht="15.75" customHeight="1" x14ac:dyDescent="0.3">
      <c r="H23" s="153" t="s">
        <v>984</v>
      </c>
      <c r="I23" s="7"/>
      <c r="J23" s="7"/>
      <c r="K23" s="7"/>
      <c r="L23" s="7"/>
      <c r="M23" s="7"/>
      <c r="N23" s="19"/>
    </row>
    <row r="24" spans="1:20" ht="15.75" customHeight="1" x14ac:dyDescent="0.3">
      <c r="H24" s="134" t="s">
        <v>985</v>
      </c>
      <c r="I24" s="7"/>
      <c r="J24" s="7"/>
      <c r="K24" s="7"/>
      <c r="L24" s="7"/>
      <c r="M24" s="7"/>
      <c r="N24" s="19"/>
    </row>
    <row r="25" spans="1:20" ht="15.75" customHeight="1" x14ac:dyDescent="0.3">
      <c r="H25" s="154" t="s">
        <v>986</v>
      </c>
      <c r="I25" s="21"/>
      <c r="J25" s="21"/>
      <c r="K25" s="21"/>
      <c r="L25" s="21"/>
      <c r="M25" s="21"/>
      <c r="N25" s="22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988</v>
      </c>
      <c r="B30" s="12"/>
      <c r="C30" s="135">
        <v>589</v>
      </c>
      <c r="D30" s="12"/>
      <c r="E30" s="67" t="s">
        <v>6</v>
      </c>
      <c r="F30" s="74">
        <f>SUM(F31:F33)</f>
        <v>0</v>
      </c>
      <c r="G30" s="145" t="s">
        <v>292</v>
      </c>
      <c r="H30" s="11" t="s">
        <v>549</v>
      </c>
      <c r="I30" s="12"/>
      <c r="J30" s="135">
        <v>588</v>
      </c>
      <c r="K30" s="12"/>
      <c r="L30" s="67" t="s">
        <v>6</v>
      </c>
      <c r="M30" s="74">
        <f>SUM(M31:M33)</f>
        <v>0</v>
      </c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809</v>
      </c>
      <c r="B31" s="32"/>
      <c r="C31" s="33"/>
      <c r="D31" s="71"/>
      <c r="E31" s="71"/>
      <c r="F31" s="75">
        <f>SUM(D31:E31)</f>
        <v>0</v>
      </c>
      <c r="G31" s="145"/>
      <c r="H31" s="31" t="s">
        <v>452</v>
      </c>
      <c r="I31" s="32"/>
      <c r="J31" s="33"/>
      <c r="K31" s="71"/>
      <c r="L31" s="71"/>
      <c r="M31" s="75">
        <f>SUM(K31:L31)</f>
        <v>0</v>
      </c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814</v>
      </c>
      <c r="B32" s="27"/>
      <c r="C32" s="5"/>
      <c r="D32" s="71"/>
      <c r="E32" s="71"/>
      <c r="F32" s="76">
        <f>SUM(D32:E32)</f>
        <v>0</v>
      </c>
      <c r="G32" s="145"/>
      <c r="H32" s="34" t="s">
        <v>836</v>
      </c>
      <c r="I32" s="27"/>
      <c r="J32" s="5"/>
      <c r="K32" s="71"/>
      <c r="L32" s="71"/>
      <c r="M32" s="76">
        <f>SUM(K32:L32)</f>
        <v>0</v>
      </c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609</v>
      </c>
      <c r="B33" s="28"/>
      <c r="C33" s="29"/>
      <c r="D33" s="83"/>
      <c r="E33" s="83"/>
      <c r="F33" s="77">
        <f>SUM(D33:E33)</f>
        <v>0</v>
      </c>
      <c r="G33" s="145"/>
      <c r="H33" s="35" t="s">
        <v>486</v>
      </c>
      <c r="I33" s="28"/>
      <c r="J33" s="29"/>
      <c r="K33" s="83"/>
      <c r="L33" s="83"/>
      <c r="M33" s="77">
        <f>SUM(K33:L33)</f>
        <v>0</v>
      </c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989</v>
      </c>
      <c r="B35" s="12"/>
      <c r="C35" s="135">
        <v>589</v>
      </c>
      <c r="D35" s="12"/>
      <c r="E35" s="67" t="s">
        <v>6</v>
      </c>
      <c r="F35" s="74">
        <f>SUM(F36:F38)</f>
        <v>0</v>
      </c>
      <c r="G35" s="145" t="s">
        <v>292</v>
      </c>
      <c r="H35" s="11" t="s">
        <v>548</v>
      </c>
      <c r="I35" s="12"/>
      <c r="J35" s="135">
        <v>593</v>
      </c>
      <c r="K35" s="12"/>
      <c r="L35" s="67" t="s">
        <v>6</v>
      </c>
      <c r="M35" s="7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830</v>
      </c>
      <c r="B36" s="32"/>
      <c r="C36" s="33"/>
      <c r="D36" s="71"/>
      <c r="E36" s="71"/>
      <c r="F36" s="75">
        <f>SUM(D36:E36)</f>
        <v>0</v>
      </c>
      <c r="G36" s="145"/>
      <c r="H36" s="31" t="s">
        <v>492</v>
      </c>
      <c r="I36" s="32"/>
      <c r="J36" s="33"/>
      <c r="K36" s="71"/>
      <c r="L36" s="71"/>
      <c r="M36" s="75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781</v>
      </c>
      <c r="B37" s="27"/>
      <c r="C37" s="5"/>
      <c r="D37" s="71"/>
      <c r="E37" s="71"/>
      <c r="F37" s="76">
        <f>SUM(D37:E37)</f>
        <v>0</v>
      </c>
      <c r="G37" s="145"/>
      <c r="H37" s="34" t="s">
        <v>475</v>
      </c>
      <c r="I37" s="27"/>
      <c r="J37" s="5"/>
      <c r="K37" s="71"/>
      <c r="L37" s="71"/>
      <c r="M37" s="76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838</v>
      </c>
      <c r="B38" s="28"/>
      <c r="C38" s="29"/>
      <c r="D38" s="83"/>
      <c r="E38" s="83"/>
      <c r="F38" s="77">
        <f>SUM(D38:E38)</f>
        <v>0</v>
      </c>
      <c r="G38" s="145"/>
      <c r="H38" s="35" t="s">
        <v>550</v>
      </c>
      <c r="I38" s="28"/>
      <c r="J38" s="29"/>
      <c r="K38" s="83"/>
      <c r="L38" s="83"/>
      <c r="M38" s="77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990</v>
      </c>
      <c r="B40" s="12"/>
      <c r="C40" s="135">
        <v>592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991</v>
      </c>
      <c r="I40" s="12"/>
      <c r="J40" s="135">
        <v>592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467</v>
      </c>
      <c r="B41" s="32"/>
      <c r="C41" s="33"/>
      <c r="D41" s="71"/>
      <c r="E41" s="71"/>
      <c r="F41" s="75">
        <f>SUM(D41:E41)</f>
        <v>0</v>
      </c>
      <c r="G41" s="145"/>
      <c r="H41" s="31" t="s">
        <v>793</v>
      </c>
      <c r="I41" s="32"/>
      <c r="J41" s="33"/>
      <c r="K41" s="71"/>
      <c r="L41" s="71"/>
      <c r="M41" s="75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474</v>
      </c>
      <c r="B42" s="27"/>
      <c r="C42" s="5"/>
      <c r="D42" s="71"/>
      <c r="E42" s="71"/>
      <c r="F42" s="76">
        <f>SUM(D42:E42)</f>
        <v>0</v>
      </c>
      <c r="G42" s="145"/>
      <c r="H42" s="34" t="s">
        <v>783</v>
      </c>
      <c r="I42" s="27"/>
      <c r="J42" s="5"/>
      <c r="K42" s="71"/>
      <c r="L42" s="71"/>
      <c r="M42" s="76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484</v>
      </c>
      <c r="B43" s="28"/>
      <c r="C43" s="29"/>
      <c r="D43" s="83"/>
      <c r="E43" s="83"/>
      <c r="F43" s="77">
        <f>SUM(D43:E43)</f>
        <v>0</v>
      </c>
      <c r="G43" s="145"/>
      <c r="H43" s="35" t="s">
        <v>803</v>
      </c>
      <c r="I43" s="28"/>
      <c r="J43" s="29"/>
      <c r="K43" s="83"/>
      <c r="L43" s="83"/>
      <c r="M43" s="77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992</v>
      </c>
      <c r="E46" s="4"/>
      <c r="H46" s="141" t="s">
        <v>988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989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990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991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548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549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23" t="s">
        <v>508</v>
      </c>
      <c r="B53" s="23"/>
      <c r="C53" s="23"/>
      <c r="D53" s="23"/>
      <c r="E53" s="23"/>
      <c r="F53" s="23"/>
      <c r="G53" s="156"/>
      <c r="H53" s="23"/>
      <c r="I53" s="23"/>
      <c r="J53" s="23"/>
      <c r="K53" s="23"/>
      <c r="L53" s="23"/>
      <c r="M53" s="23"/>
      <c r="N53" s="23"/>
    </row>
    <row r="54" spans="1:16" ht="15.75" customHeight="1" x14ac:dyDescent="0.3">
      <c r="A54" s="23"/>
      <c r="B54" s="23"/>
      <c r="C54" s="23"/>
      <c r="D54" s="23"/>
      <c r="E54" s="23"/>
      <c r="F54" s="23"/>
      <c r="G54" s="156"/>
      <c r="H54" s="23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10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  <row r="110" spans="1:14" ht="15.75" customHeight="1" x14ac:dyDescent="0.3">
      <c r="A110" s="23"/>
      <c r="B110" s="23"/>
      <c r="C110" s="23"/>
      <c r="D110" s="23"/>
      <c r="E110" s="23"/>
      <c r="F110" s="23"/>
      <c r="G110" s="156"/>
      <c r="H110" s="23"/>
      <c r="I110" s="23"/>
      <c r="J110" s="23"/>
      <c r="K110" s="23"/>
      <c r="L110" s="23"/>
      <c r="M110" s="23"/>
      <c r="N110" s="23"/>
    </row>
    <row r="111" spans="1:14" ht="15.75" customHeight="1" x14ac:dyDescent="0.3">
      <c r="A111" s="23"/>
      <c r="B111" s="23"/>
      <c r="C111" s="23"/>
      <c r="D111" s="23"/>
      <c r="E111" s="23"/>
      <c r="F111" s="23"/>
      <c r="G111" s="156"/>
      <c r="H111" s="23"/>
      <c r="I111" s="23"/>
      <c r="J111" s="23"/>
      <c r="K111" s="23"/>
      <c r="L111" s="23"/>
      <c r="M111" s="23"/>
      <c r="N111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E03E2EB6-8C75-43FD-9B6D-60359AB31D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2D39-3D83-42DF-A815-A5EA8287870F}">
  <sheetPr>
    <tabColor theme="5" tint="-0.249977111117893"/>
    <pageSetUpPr fitToPage="1"/>
  </sheetPr>
  <dimension ref="A1:AH109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36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23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  <c r="AH2" s="23"/>
    </row>
    <row r="3" spans="1:34" s="2" customFormat="1" ht="15.75" customHeight="1" x14ac:dyDescent="0.3">
      <c r="A3" s="2" t="s">
        <v>92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993</v>
      </c>
      <c r="B4" s="12"/>
      <c r="C4" s="135">
        <v>585</v>
      </c>
      <c r="D4" s="12"/>
      <c r="E4" s="67" t="s">
        <v>6</v>
      </c>
      <c r="F4" s="74">
        <f>SUM(F5:F7)</f>
        <v>0</v>
      </c>
      <c r="G4" s="145" t="s">
        <v>292</v>
      </c>
      <c r="H4" s="11" t="s">
        <v>998</v>
      </c>
      <c r="I4" s="12"/>
      <c r="J4" s="135">
        <v>586</v>
      </c>
      <c r="K4" s="12"/>
      <c r="L4" s="67" t="s">
        <v>6</v>
      </c>
      <c r="M4" s="74">
        <f>SUM(M5:M7)</f>
        <v>0</v>
      </c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31" t="s">
        <v>823</v>
      </c>
      <c r="B5" s="32"/>
      <c r="C5" s="33"/>
      <c r="D5" s="71"/>
      <c r="E5" s="71"/>
      <c r="F5" s="75">
        <f>SUM(D5:E5)</f>
        <v>0</v>
      </c>
      <c r="G5" s="145"/>
      <c r="H5" s="31" t="s">
        <v>832</v>
      </c>
      <c r="I5" s="32"/>
      <c r="J5" s="33"/>
      <c r="K5" s="71"/>
      <c r="L5" s="71"/>
      <c r="M5" s="75">
        <f>SUM(K5:L5)</f>
        <v>0</v>
      </c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34" t="s">
        <v>851</v>
      </c>
      <c r="B6" s="27"/>
      <c r="C6" s="5"/>
      <c r="D6" s="71"/>
      <c r="E6" s="71"/>
      <c r="F6" s="76">
        <f>SUM(D6:E6)</f>
        <v>0</v>
      </c>
      <c r="G6" s="145"/>
      <c r="H6" s="34" t="s">
        <v>821</v>
      </c>
      <c r="I6" s="27"/>
      <c r="J6" s="5"/>
      <c r="K6" s="71"/>
      <c r="L6" s="71"/>
      <c r="M6" s="76">
        <f>SUM(K6:L6)</f>
        <v>0</v>
      </c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35" t="s">
        <v>837</v>
      </c>
      <c r="B7" s="28"/>
      <c r="C7" s="29"/>
      <c r="D7" s="83"/>
      <c r="E7" s="83"/>
      <c r="F7" s="77">
        <f>SUM(D7:E7)</f>
        <v>0</v>
      </c>
      <c r="G7" s="145"/>
      <c r="H7" s="35" t="s">
        <v>844</v>
      </c>
      <c r="I7" s="28"/>
      <c r="J7" s="29"/>
      <c r="K7" s="83"/>
      <c r="L7" s="83"/>
      <c r="M7" s="77">
        <f>SUM(K7:L7)</f>
        <v>0</v>
      </c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994</v>
      </c>
      <c r="B9" s="12"/>
      <c r="C9" s="135">
        <v>585</v>
      </c>
      <c r="D9" s="12"/>
      <c r="E9" s="67" t="s">
        <v>6</v>
      </c>
      <c r="F9" s="74">
        <f>SUM(F10:F12)</f>
        <v>0</v>
      </c>
      <c r="G9" s="145" t="s">
        <v>292</v>
      </c>
      <c r="H9" s="11" t="s">
        <v>997</v>
      </c>
      <c r="I9" s="12"/>
      <c r="J9" s="135">
        <v>587</v>
      </c>
      <c r="K9" s="12"/>
      <c r="L9" s="67" t="s">
        <v>6</v>
      </c>
      <c r="M9" s="74">
        <f>SUM(M10:M12)</f>
        <v>0</v>
      </c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31" t="s">
        <v>883</v>
      </c>
      <c r="B10" s="32"/>
      <c r="C10" s="33"/>
      <c r="D10" s="71"/>
      <c r="E10" s="71"/>
      <c r="F10" s="75">
        <f>SUM(D10:E10)</f>
        <v>0</v>
      </c>
      <c r="G10" s="145"/>
      <c r="H10" s="31" t="s">
        <v>812</v>
      </c>
      <c r="I10" s="32"/>
      <c r="J10" s="33"/>
      <c r="K10" s="71"/>
      <c r="L10" s="71"/>
      <c r="M10" s="75">
        <f>SUM(K10:L10)</f>
        <v>0</v>
      </c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34" t="s">
        <v>778</v>
      </c>
      <c r="B11" s="27"/>
      <c r="C11" s="5"/>
      <c r="D11" s="71"/>
      <c r="E11" s="71"/>
      <c r="F11" s="76">
        <f>SUM(D11:E11)</f>
        <v>0</v>
      </c>
      <c r="G11" s="145"/>
      <c r="H11" s="34" t="s">
        <v>820</v>
      </c>
      <c r="I11" s="27"/>
      <c r="J11" s="5"/>
      <c r="K11" s="71"/>
      <c r="L11" s="71"/>
      <c r="M11" s="76">
        <f>SUM(K11:L11)</f>
        <v>0</v>
      </c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35" t="s">
        <v>845</v>
      </c>
      <c r="B12" s="28"/>
      <c r="C12" s="29"/>
      <c r="D12" s="83"/>
      <c r="E12" s="83"/>
      <c r="F12" s="77">
        <f>SUM(D12:E12)</f>
        <v>0</v>
      </c>
      <c r="G12" s="145"/>
      <c r="H12" s="35" t="s">
        <v>705</v>
      </c>
      <c r="I12" s="28"/>
      <c r="J12" s="29"/>
      <c r="K12" s="83"/>
      <c r="L12" s="83"/>
      <c r="M12" s="77">
        <f>SUM(K12:L12)</f>
        <v>0</v>
      </c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995</v>
      </c>
      <c r="B14" s="12"/>
      <c r="C14" s="135">
        <v>585</v>
      </c>
      <c r="D14" s="12"/>
      <c r="E14" s="67" t="s">
        <v>6</v>
      </c>
      <c r="F14" s="74">
        <f>SUM(F15:F17)</f>
        <v>0</v>
      </c>
      <c r="G14" s="145" t="s">
        <v>292</v>
      </c>
      <c r="H14" s="11" t="s">
        <v>996</v>
      </c>
      <c r="I14" s="12"/>
      <c r="J14" s="135">
        <v>583</v>
      </c>
      <c r="K14" s="12"/>
      <c r="L14" s="67" t="s">
        <v>6</v>
      </c>
      <c r="M14" s="7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31" t="s">
        <v>839</v>
      </c>
      <c r="B15" s="32"/>
      <c r="C15" s="33"/>
      <c r="D15" s="71"/>
      <c r="E15" s="71"/>
      <c r="F15" s="75">
        <f>SUM(D15:E15)</f>
        <v>0</v>
      </c>
      <c r="G15" s="145"/>
      <c r="H15" s="31" t="s">
        <v>817</v>
      </c>
      <c r="I15" s="32"/>
      <c r="J15" s="33"/>
      <c r="K15" s="71"/>
      <c r="L15" s="71"/>
      <c r="M15" s="75">
        <f>SUM(K15:L15)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34" t="s">
        <v>502</v>
      </c>
      <c r="B16" s="27"/>
      <c r="C16" s="5"/>
      <c r="D16" s="71"/>
      <c r="E16" s="71"/>
      <c r="F16" s="76">
        <f>SUM(D16:E16)</f>
        <v>0</v>
      </c>
      <c r="G16" s="145"/>
      <c r="H16" s="34" t="s">
        <v>868</v>
      </c>
      <c r="I16" s="27"/>
      <c r="J16" s="5"/>
      <c r="K16" s="71"/>
      <c r="L16" s="71"/>
      <c r="M16" s="76">
        <f>SUM(K16:L16)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35" t="s">
        <v>457</v>
      </c>
      <c r="B17" s="28"/>
      <c r="C17" s="29"/>
      <c r="D17" s="83"/>
      <c r="E17" s="83"/>
      <c r="F17" s="77">
        <f>SUM(D17:E17)</f>
        <v>0</v>
      </c>
      <c r="G17" s="145"/>
      <c r="H17" s="35" t="s">
        <v>90</v>
      </c>
      <c r="I17" s="28"/>
      <c r="J17" s="29"/>
      <c r="K17" s="83"/>
      <c r="L17" s="83"/>
      <c r="M17" s="77">
        <f>SUM(K17:L17)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E19" s="4"/>
      <c r="H19" s="69" t="s">
        <v>92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999</v>
      </c>
      <c r="E20" s="4"/>
      <c r="H20" s="141" t="s">
        <v>993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E21" s="4"/>
      <c r="H21" s="139" t="s">
        <v>994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E22" s="4"/>
      <c r="H22" s="139" t="s">
        <v>995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996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997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998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109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1000</v>
      </c>
      <c r="B30" s="12"/>
      <c r="C30" s="135">
        <v>582</v>
      </c>
      <c r="D30" s="12"/>
      <c r="E30" s="67" t="s">
        <v>6</v>
      </c>
      <c r="F30" s="74">
        <f>SUM(F31:F33)</f>
        <v>0</v>
      </c>
      <c r="G30" s="145" t="s">
        <v>292</v>
      </c>
      <c r="H30" s="124" t="s">
        <v>1004</v>
      </c>
      <c r="I30" s="124"/>
      <c r="J30" s="144">
        <v>580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850</v>
      </c>
      <c r="B31" s="32"/>
      <c r="C31" s="33"/>
      <c r="D31" s="71"/>
      <c r="E31" s="71"/>
      <c r="F31" s="75">
        <f>SUM(D31:E31)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866</v>
      </c>
      <c r="B32" s="27"/>
      <c r="C32" s="5"/>
      <c r="D32" s="71"/>
      <c r="E32" s="71"/>
      <c r="F32" s="76">
        <f>SUM(D32:E32)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857</v>
      </c>
      <c r="B33" s="28"/>
      <c r="C33" s="29"/>
      <c r="D33" s="83"/>
      <c r="E33" s="83"/>
      <c r="F33" s="77">
        <f>SUM(D33:E33)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1001</v>
      </c>
      <c r="B35" s="12"/>
      <c r="C35" s="135">
        <v>580</v>
      </c>
      <c r="D35" s="12"/>
      <c r="E35" s="67" t="s">
        <v>6</v>
      </c>
      <c r="F35" s="74">
        <f>SUM(F36:F38)</f>
        <v>0</v>
      </c>
      <c r="G35" s="145" t="s">
        <v>292</v>
      </c>
      <c r="H35" s="11" t="s">
        <v>597</v>
      </c>
      <c r="I35" s="12"/>
      <c r="J35" s="135">
        <v>577</v>
      </c>
      <c r="K35" s="12"/>
      <c r="L35" s="67" t="s">
        <v>6</v>
      </c>
      <c r="M35" s="7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874</v>
      </c>
      <c r="B36" s="32"/>
      <c r="C36" s="33"/>
      <c r="D36" s="71"/>
      <c r="E36" s="71"/>
      <c r="F36" s="75">
        <f>SUM(D36:E36)</f>
        <v>0</v>
      </c>
      <c r="G36" s="145"/>
      <c r="H36" s="31" t="s">
        <v>536</v>
      </c>
      <c r="I36" s="32"/>
      <c r="J36" s="33"/>
      <c r="K36" s="71"/>
      <c r="L36" s="71"/>
      <c r="M36" s="75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873</v>
      </c>
      <c r="B37" s="27"/>
      <c r="C37" s="5"/>
      <c r="D37" s="71"/>
      <c r="E37" s="71"/>
      <c r="F37" s="76">
        <f>SUM(D37:E37)</f>
        <v>0</v>
      </c>
      <c r="G37" s="145"/>
      <c r="H37" s="34" t="s">
        <v>577</v>
      </c>
      <c r="I37" s="27"/>
      <c r="J37" s="5"/>
      <c r="K37" s="71"/>
      <c r="L37" s="71"/>
      <c r="M37" s="76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698</v>
      </c>
      <c r="B38" s="28"/>
      <c r="C38" s="29"/>
      <c r="D38" s="83"/>
      <c r="E38" s="83"/>
      <c r="F38" s="77">
        <f>SUM(D38:E38)</f>
        <v>0</v>
      </c>
      <c r="G38" s="145"/>
      <c r="H38" s="35" t="s">
        <v>576</v>
      </c>
      <c r="I38" s="28"/>
      <c r="J38" s="29"/>
      <c r="K38" s="83"/>
      <c r="L38" s="83"/>
      <c r="M38" s="77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1002</v>
      </c>
      <c r="B40" s="12"/>
      <c r="C40" s="135">
        <v>581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1003</v>
      </c>
      <c r="I40" s="12"/>
      <c r="J40" s="135">
        <v>583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867</v>
      </c>
      <c r="B41" s="32"/>
      <c r="C41" s="33"/>
      <c r="D41" s="71"/>
      <c r="E41" s="71"/>
      <c r="F41" s="75">
        <f>SUM(D41:E41)</f>
        <v>0</v>
      </c>
      <c r="G41" s="145"/>
      <c r="H41" s="31" t="s">
        <v>489</v>
      </c>
      <c r="I41" s="32"/>
      <c r="J41" s="33"/>
      <c r="K41" s="71"/>
      <c r="L41" s="71"/>
      <c r="M41" s="75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487</v>
      </c>
      <c r="B42" s="27"/>
      <c r="C42" s="5"/>
      <c r="D42" s="71"/>
      <c r="E42" s="71"/>
      <c r="F42" s="76">
        <f>SUM(D42:E42)</f>
        <v>0</v>
      </c>
      <c r="G42" s="145"/>
      <c r="H42" s="34" t="s">
        <v>509</v>
      </c>
      <c r="I42" s="27"/>
      <c r="J42" s="5"/>
      <c r="K42" s="71"/>
      <c r="L42" s="71"/>
      <c r="M42" s="76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880</v>
      </c>
      <c r="B43" s="28"/>
      <c r="C43" s="29"/>
      <c r="D43" s="83"/>
      <c r="E43" s="83"/>
      <c r="F43" s="77">
        <f>SUM(D43:E43)</f>
        <v>0</v>
      </c>
      <c r="G43" s="145"/>
      <c r="H43" s="35" t="s">
        <v>490</v>
      </c>
      <c r="I43" s="28"/>
      <c r="J43" s="29"/>
      <c r="K43" s="83"/>
      <c r="L43" s="83"/>
      <c r="M43" s="77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109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1005</v>
      </c>
      <c r="E46" s="4"/>
      <c r="H46" s="141" t="s">
        <v>1000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1001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1002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1003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597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1004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4" t="s">
        <v>508</v>
      </c>
      <c r="E53" s="4"/>
      <c r="I53" s="23"/>
      <c r="J53" s="23"/>
      <c r="K53" s="23"/>
      <c r="L53" s="23"/>
      <c r="M53" s="23"/>
      <c r="N53" s="23"/>
    </row>
    <row r="54" spans="1:16" ht="15.75" customHeight="1" x14ac:dyDescent="0.3">
      <c r="E54" s="4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10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  <row r="108" spans="1:14" ht="15.75" customHeight="1" x14ac:dyDescent="0.3">
      <c r="A108" s="23"/>
      <c r="B108" s="23"/>
      <c r="C108" s="23"/>
      <c r="D108" s="23"/>
      <c r="E108" s="23"/>
      <c r="F108" s="23"/>
      <c r="G108" s="156"/>
      <c r="H108" s="23"/>
      <c r="I108" s="23"/>
      <c r="J108" s="23"/>
      <c r="K108" s="23"/>
      <c r="L108" s="23"/>
      <c r="M108" s="23"/>
      <c r="N108" s="23"/>
    </row>
    <row r="109" spans="1:14" ht="15.75" customHeight="1" x14ac:dyDescent="0.3">
      <c r="A109" s="23"/>
      <c r="B109" s="23"/>
      <c r="C109" s="23"/>
      <c r="D109" s="23"/>
      <c r="E109" s="23"/>
      <c r="F109" s="23"/>
      <c r="G109" s="156"/>
      <c r="H109" s="23"/>
      <c r="I109" s="23"/>
      <c r="J109" s="23"/>
      <c r="K109" s="23"/>
      <c r="L109" s="23"/>
      <c r="M109" s="23"/>
      <c r="N109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792312EE-033E-4A2E-8FA7-D99AE6BA001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CBB8-E398-4DA3-8587-62F043A40665}">
  <sheetPr>
    <tabColor theme="5" tint="-0.249977111117893"/>
    <pageSetUpPr fitToPage="1"/>
  </sheetPr>
  <dimension ref="A1:AH107"/>
  <sheetViews>
    <sheetView showGridLines="0" zoomScaleNormal="100" zoomScalePageLayoutView="150" workbookViewId="0">
      <selection activeCell="A2" sqref="A2"/>
    </sheetView>
  </sheetViews>
  <sheetFormatPr defaultColWidth="5" defaultRowHeight="15" x14ac:dyDescent="0.3"/>
  <cols>
    <col min="1" max="1" width="20.7109375" style="4" customWidth="1"/>
    <col min="2" max="3" width="5" style="4" customWidth="1"/>
    <col min="4" max="4" width="8.7109375" style="4" customWidth="1"/>
    <col min="5" max="5" width="8.7109375" style="3" customWidth="1"/>
    <col min="6" max="6" width="8.7109375" style="4" customWidth="1"/>
    <col min="7" max="7" width="4.7109375" style="3" customWidth="1"/>
    <col min="8" max="8" width="20.7109375" style="4" customWidth="1"/>
    <col min="9" max="10" width="5" style="4" customWidth="1"/>
    <col min="11" max="12" width="7.7109375" style="4" customWidth="1"/>
    <col min="13" max="13" width="9.7109375" style="4" customWidth="1"/>
    <col min="14" max="14" width="5" style="4" customWidth="1"/>
    <col min="15" max="20" width="4.140625" style="4" customWidth="1"/>
    <col min="21" max="254" width="10.28515625" style="4" customWidth="1"/>
    <col min="255" max="255" width="17.85546875" style="4" customWidth="1"/>
    <col min="256" max="16384" width="5" style="4"/>
  </cols>
  <sheetData>
    <row r="1" spans="1:34" s="89" customFormat="1" ht="18" x14ac:dyDescent="0.35">
      <c r="A1" s="89" t="s">
        <v>36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23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  <c r="AH2" s="23"/>
    </row>
    <row r="3" spans="1:34" s="2" customFormat="1" ht="15.75" customHeight="1" x14ac:dyDescent="0.3">
      <c r="A3" s="2" t="s">
        <v>123</v>
      </c>
      <c r="E3" s="1"/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1006</v>
      </c>
      <c r="B4" s="12"/>
      <c r="C4" s="135">
        <v>572</v>
      </c>
      <c r="D4" s="12"/>
      <c r="E4" s="67" t="s">
        <v>6</v>
      </c>
      <c r="F4" s="74">
        <f>SUM(F5:F7)</f>
        <v>0</v>
      </c>
      <c r="G4" s="145" t="s">
        <v>292</v>
      </c>
      <c r="H4" s="124" t="s">
        <v>1010</v>
      </c>
      <c r="I4" s="124"/>
      <c r="J4" s="144">
        <v>570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31" t="s">
        <v>939</v>
      </c>
      <c r="B5" s="32"/>
      <c r="C5" s="33"/>
      <c r="D5" s="71"/>
      <c r="E5" s="71"/>
      <c r="F5" s="75">
        <f>SUM(D5:E5)</f>
        <v>0</v>
      </c>
      <c r="G5" s="14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34" t="s">
        <v>858</v>
      </c>
      <c r="B6" s="27"/>
      <c r="C6" s="5"/>
      <c r="D6" s="71"/>
      <c r="E6" s="71"/>
      <c r="F6" s="76">
        <f>SUM(D6:E6)</f>
        <v>0</v>
      </c>
      <c r="G6" s="145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35" t="s">
        <v>909</v>
      </c>
      <c r="B7" s="28"/>
      <c r="C7" s="29"/>
      <c r="D7" s="83"/>
      <c r="E7" s="83"/>
      <c r="F7" s="77">
        <f>SUM(D7:E7)</f>
        <v>0</v>
      </c>
      <c r="G7" s="145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1007</v>
      </c>
      <c r="B9" s="12"/>
      <c r="C9" s="135">
        <v>572</v>
      </c>
      <c r="D9" s="12"/>
      <c r="E9" s="67" t="s">
        <v>6</v>
      </c>
      <c r="F9" s="74">
        <f>SUM(F10:F12)</f>
        <v>0</v>
      </c>
      <c r="G9" s="145" t="s">
        <v>292</v>
      </c>
      <c r="H9" s="11" t="s">
        <v>1009</v>
      </c>
      <c r="I9" s="12"/>
      <c r="J9" s="135">
        <v>575</v>
      </c>
      <c r="K9" s="12"/>
      <c r="L9" s="67" t="s">
        <v>6</v>
      </c>
      <c r="M9" s="74">
        <f>SUM(M10:M12)</f>
        <v>0</v>
      </c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31" t="s">
        <v>881</v>
      </c>
      <c r="B10" s="32"/>
      <c r="C10" s="33"/>
      <c r="D10" s="71"/>
      <c r="E10" s="71"/>
      <c r="F10" s="75">
        <f>SUM(D10:E10)</f>
        <v>0</v>
      </c>
      <c r="G10" s="145"/>
      <c r="H10" s="31" t="s">
        <v>893</v>
      </c>
      <c r="I10" s="32"/>
      <c r="J10" s="33"/>
      <c r="K10" s="71"/>
      <c r="L10" s="71"/>
      <c r="M10" s="75">
        <f>SUM(K10:L10)</f>
        <v>0</v>
      </c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34" t="s">
        <v>941</v>
      </c>
      <c r="B11" s="27"/>
      <c r="C11" s="5"/>
      <c r="D11" s="71"/>
      <c r="E11" s="71"/>
      <c r="F11" s="76">
        <f>SUM(D11:E11)</f>
        <v>0</v>
      </c>
      <c r="G11" s="145"/>
      <c r="H11" s="34" t="s">
        <v>887</v>
      </c>
      <c r="I11" s="27"/>
      <c r="J11" s="5"/>
      <c r="K11" s="71"/>
      <c r="L11" s="71"/>
      <c r="M11" s="76">
        <f>SUM(K11:L11)</f>
        <v>0</v>
      </c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35" t="s">
        <v>892</v>
      </c>
      <c r="B12" s="28"/>
      <c r="C12" s="29"/>
      <c r="D12" s="83"/>
      <c r="E12" s="83"/>
      <c r="F12" s="77">
        <f>SUM(D12:E12)</f>
        <v>0</v>
      </c>
      <c r="G12" s="145"/>
      <c r="H12" s="35" t="s">
        <v>899</v>
      </c>
      <c r="I12" s="28"/>
      <c r="J12" s="29"/>
      <c r="K12" s="83"/>
      <c r="L12" s="83"/>
      <c r="M12" s="77">
        <f>SUM(K12:L12)</f>
        <v>0</v>
      </c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749</v>
      </c>
      <c r="B14" s="12"/>
      <c r="C14" s="135">
        <v>568</v>
      </c>
      <c r="D14" s="12"/>
      <c r="E14" s="67" t="s">
        <v>6</v>
      </c>
      <c r="F14" s="74">
        <f>SUM(F15:F17)</f>
        <v>0</v>
      </c>
      <c r="G14" s="145" t="s">
        <v>292</v>
      </c>
      <c r="H14" s="11" t="s">
        <v>1008</v>
      </c>
      <c r="I14" s="12"/>
      <c r="J14" s="135">
        <v>574</v>
      </c>
      <c r="K14" s="12"/>
      <c r="L14" s="67" t="s">
        <v>6</v>
      </c>
      <c r="M14" s="7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31" t="s">
        <v>182</v>
      </c>
      <c r="B15" s="32"/>
      <c r="C15" s="33"/>
      <c r="D15" s="71"/>
      <c r="E15" s="71"/>
      <c r="F15" s="75">
        <f>SUM(D15:E15)</f>
        <v>0</v>
      </c>
      <c r="G15" s="145"/>
      <c r="H15" s="31" t="s">
        <v>894</v>
      </c>
      <c r="I15" s="32"/>
      <c r="J15" s="33"/>
      <c r="K15" s="71"/>
      <c r="L15" s="71"/>
      <c r="M15" s="75">
        <f>SUM(K15:L15)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34" t="s">
        <v>671</v>
      </c>
      <c r="B16" s="27"/>
      <c r="C16" s="5"/>
      <c r="D16" s="71"/>
      <c r="E16" s="71"/>
      <c r="F16" s="76">
        <f>SUM(D16:E16)</f>
        <v>0</v>
      </c>
      <c r="G16" s="145"/>
      <c r="H16" s="34" t="s">
        <v>898</v>
      </c>
      <c r="I16" s="27"/>
      <c r="J16" s="5"/>
      <c r="K16" s="71"/>
      <c r="L16" s="71"/>
      <c r="M16" s="76">
        <f>SUM(K16:L16)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35" t="s">
        <v>865</v>
      </c>
      <c r="B17" s="28"/>
      <c r="C17" s="29"/>
      <c r="D17" s="83"/>
      <c r="E17" s="83"/>
      <c r="F17" s="77">
        <f>SUM(D17:E17)</f>
        <v>0</v>
      </c>
      <c r="G17" s="145"/>
      <c r="H17" s="35" t="s">
        <v>895</v>
      </c>
      <c r="I17" s="28"/>
      <c r="J17" s="29"/>
      <c r="K17" s="83"/>
      <c r="L17" s="83"/>
      <c r="M17" s="77">
        <f>SUM(K17:L17)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E19" s="4"/>
      <c r="H19" s="69" t="s">
        <v>123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1011</v>
      </c>
      <c r="E20" s="4"/>
      <c r="H20" s="141" t="s">
        <v>1006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E21" s="4"/>
      <c r="H21" s="139" t="s">
        <v>1007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E22" s="4"/>
      <c r="H22" s="139" t="s">
        <v>749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1008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1009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1010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8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136</v>
      </c>
      <c r="B29" s="2"/>
      <c r="C29" s="2"/>
      <c r="D29" s="2"/>
      <c r="E29" s="1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1012</v>
      </c>
      <c r="B30" s="12"/>
      <c r="C30" s="135">
        <v>568</v>
      </c>
      <c r="D30" s="12"/>
      <c r="E30" s="67" t="s">
        <v>6</v>
      </c>
      <c r="F30" s="74">
        <f>SUM(F31:F33)</f>
        <v>0</v>
      </c>
      <c r="G30" s="145" t="s">
        <v>292</v>
      </c>
      <c r="H30" s="124" t="s">
        <v>1017</v>
      </c>
      <c r="I30" s="124"/>
      <c r="J30" s="144">
        <v>550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934</v>
      </c>
      <c r="B31" s="32"/>
      <c r="C31" s="33"/>
      <c r="D31" s="71"/>
      <c r="E31" s="71"/>
      <c r="F31" s="75">
        <f>SUM(D31:E31)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910</v>
      </c>
      <c r="B32" s="27"/>
      <c r="C32" s="5"/>
      <c r="D32" s="71"/>
      <c r="E32" s="71"/>
      <c r="F32" s="76">
        <f>SUM(D32:E32)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930</v>
      </c>
      <c r="B33" s="28"/>
      <c r="C33" s="29"/>
      <c r="D33" s="83"/>
      <c r="E33" s="83"/>
      <c r="F33" s="77">
        <f>SUM(D33:E33)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1013</v>
      </c>
      <c r="B35" s="12"/>
      <c r="C35" s="135">
        <v>547</v>
      </c>
      <c r="D35" s="12"/>
      <c r="E35" s="67" t="s">
        <v>6</v>
      </c>
      <c r="F35" s="74">
        <f>SUM(F36:F38)</f>
        <v>0</v>
      </c>
      <c r="G35" s="145" t="s">
        <v>292</v>
      </c>
      <c r="H35" s="11" t="s">
        <v>1016</v>
      </c>
      <c r="I35" s="12"/>
      <c r="J35" s="135">
        <v>566</v>
      </c>
      <c r="K35" s="12"/>
      <c r="L35" s="67" t="s">
        <v>6</v>
      </c>
      <c r="M35" s="7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960</v>
      </c>
      <c r="B36" s="32"/>
      <c r="C36" s="33"/>
      <c r="D36" s="71"/>
      <c r="E36" s="71"/>
      <c r="F36" s="75">
        <f>SUM(D36:E36)</f>
        <v>0</v>
      </c>
      <c r="G36" s="145"/>
      <c r="H36" s="31" t="s">
        <v>589</v>
      </c>
      <c r="I36" s="32"/>
      <c r="J36" s="33"/>
      <c r="K36" s="71"/>
      <c r="L36" s="71"/>
      <c r="M36" s="75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965</v>
      </c>
      <c r="B37" s="27"/>
      <c r="C37" s="5"/>
      <c r="D37" s="71"/>
      <c r="E37" s="71"/>
      <c r="F37" s="76">
        <f>SUM(D37:E37)</f>
        <v>0</v>
      </c>
      <c r="G37" s="145"/>
      <c r="H37" s="34" t="s">
        <v>578</v>
      </c>
      <c r="I37" s="27"/>
      <c r="J37" s="5"/>
      <c r="K37" s="71"/>
      <c r="L37" s="71"/>
      <c r="M37" s="76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949</v>
      </c>
      <c r="B38" s="28"/>
      <c r="C38" s="29"/>
      <c r="D38" s="83"/>
      <c r="E38" s="83"/>
      <c r="F38" s="77">
        <f>SUM(D38:E38)</f>
        <v>0</v>
      </c>
      <c r="G38" s="145"/>
      <c r="H38" s="35" t="s">
        <v>914</v>
      </c>
      <c r="I38" s="28"/>
      <c r="J38" s="29"/>
      <c r="K38" s="83"/>
      <c r="L38" s="83"/>
      <c r="M38" s="77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1014</v>
      </c>
      <c r="B40" s="12"/>
      <c r="C40" s="135">
        <v>567</v>
      </c>
      <c r="D40" s="12"/>
      <c r="E40" s="67" t="s">
        <v>6</v>
      </c>
      <c r="F40" s="74">
        <f>SUM(F41:F43)</f>
        <v>0</v>
      </c>
      <c r="G40" s="145" t="s">
        <v>292</v>
      </c>
      <c r="H40" s="11" t="s">
        <v>1015</v>
      </c>
      <c r="I40" s="12"/>
      <c r="J40" s="135">
        <v>565</v>
      </c>
      <c r="K40" s="12"/>
      <c r="L40" s="67" t="s">
        <v>6</v>
      </c>
      <c r="M40" s="7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924</v>
      </c>
      <c r="B41" s="32"/>
      <c r="C41" s="33"/>
      <c r="D41" s="71"/>
      <c r="E41" s="71"/>
      <c r="F41" s="75">
        <f>SUM(D41:E41)</f>
        <v>0</v>
      </c>
      <c r="G41" s="145"/>
      <c r="H41" s="31" t="s">
        <v>923</v>
      </c>
      <c r="I41" s="32"/>
      <c r="J41" s="33"/>
      <c r="K41" s="71"/>
      <c r="L41" s="71"/>
      <c r="M41" s="75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926</v>
      </c>
      <c r="B42" s="27"/>
      <c r="C42" s="5"/>
      <c r="D42" s="71"/>
      <c r="E42" s="71"/>
      <c r="F42" s="76">
        <f>SUM(D42:E42)</f>
        <v>0</v>
      </c>
      <c r="G42" s="145"/>
      <c r="H42" s="34" t="s">
        <v>903</v>
      </c>
      <c r="I42" s="27"/>
      <c r="J42" s="5"/>
      <c r="K42" s="71"/>
      <c r="L42" s="71"/>
      <c r="M42" s="76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936</v>
      </c>
      <c r="B43" s="28"/>
      <c r="C43" s="29"/>
      <c r="D43" s="83"/>
      <c r="E43" s="83"/>
      <c r="F43" s="77">
        <f>SUM(D43:E43)</f>
        <v>0</v>
      </c>
      <c r="G43" s="145"/>
      <c r="H43" s="35" t="s">
        <v>953</v>
      </c>
      <c r="I43" s="28"/>
      <c r="J43" s="29"/>
      <c r="K43" s="83"/>
      <c r="L43" s="83"/>
      <c r="M43" s="77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E45" s="4"/>
      <c r="H45" s="69" t="s">
        <v>136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1018</v>
      </c>
      <c r="E46" s="4"/>
      <c r="H46" s="141" t="s">
        <v>1012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E47" s="4"/>
      <c r="H47" s="139" t="s">
        <v>1013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E48" s="4"/>
      <c r="H48" s="139" t="s">
        <v>1014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1015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1016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1017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>
      <c r="A52" s="23"/>
      <c r="B52" s="23"/>
      <c r="C52" s="23"/>
      <c r="D52" s="23"/>
      <c r="E52" s="23"/>
      <c r="F52" s="23"/>
      <c r="G52" s="156"/>
      <c r="H52" s="23"/>
      <c r="I52" s="23"/>
      <c r="J52" s="23"/>
      <c r="K52" s="23"/>
      <c r="L52" s="23"/>
      <c r="M52" s="23"/>
      <c r="N52" s="23"/>
    </row>
    <row r="53" spans="1:16" ht="15.75" customHeight="1" x14ac:dyDescent="0.3">
      <c r="A53" s="4" t="s">
        <v>508</v>
      </c>
      <c r="E53" s="4"/>
      <c r="I53" s="23"/>
      <c r="J53" s="23"/>
      <c r="K53" s="23"/>
      <c r="L53" s="23"/>
      <c r="M53" s="23"/>
      <c r="N53" s="23"/>
    </row>
    <row r="54" spans="1:16" ht="15.75" customHeight="1" x14ac:dyDescent="0.3">
      <c r="E54" s="4"/>
      <c r="I54" s="23"/>
      <c r="J54" s="23"/>
      <c r="K54" s="23"/>
      <c r="L54" s="23"/>
      <c r="M54" s="23"/>
      <c r="N54" s="23"/>
    </row>
    <row r="55" spans="1:16" ht="15.75" customHeight="1" x14ac:dyDescent="0.3">
      <c r="A55" s="4" t="s">
        <v>39</v>
      </c>
      <c r="E55" s="10" t="s">
        <v>25</v>
      </c>
      <c r="G55" s="4"/>
      <c r="H55" s="23"/>
      <c r="I55" s="23"/>
      <c r="J55" s="23"/>
      <c r="K55" s="23"/>
      <c r="L55" s="23"/>
      <c r="M55" s="23"/>
      <c r="N55" s="23"/>
    </row>
    <row r="56" spans="1:16" ht="15.75" customHeight="1" x14ac:dyDescent="0.3">
      <c r="A56" s="4" t="s">
        <v>38</v>
      </c>
      <c r="E56" s="4"/>
      <c r="H56" s="23"/>
      <c r="I56" s="23"/>
      <c r="J56" s="23"/>
      <c r="K56" s="23"/>
      <c r="L56" s="23"/>
      <c r="M56" s="23"/>
      <c r="N56" s="23"/>
    </row>
    <row r="57" spans="1:16" ht="15.75" customHeight="1" x14ac:dyDescent="0.3">
      <c r="A57" s="23"/>
      <c r="B57" s="23"/>
      <c r="C57" s="23"/>
      <c r="D57" s="23"/>
      <c r="E57" s="23"/>
      <c r="F57" s="23"/>
      <c r="G57" s="156"/>
      <c r="H57" s="23"/>
      <c r="I57" s="23"/>
      <c r="J57" s="23"/>
      <c r="K57" s="23"/>
      <c r="L57" s="23"/>
      <c r="M57" s="23"/>
      <c r="N57" s="23"/>
    </row>
    <row r="58" spans="1:16" ht="15.75" customHeight="1" x14ac:dyDescent="0.3">
      <c r="A58" s="23"/>
      <c r="B58" s="23"/>
      <c r="C58" s="23"/>
      <c r="D58" s="23"/>
      <c r="E58" s="23"/>
      <c r="F58" s="23"/>
      <c r="G58" s="156"/>
      <c r="H58" s="23"/>
      <c r="I58" s="23"/>
      <c r="J58" s="23"/>
      <c r="K58" s="23"/>
      <c r="L58" s="23"/>
      <c r="M58" s="23"/>
      <c r="N58" s="23"/>
    </row>
    <row r="59" spans="1:16" ht="15.75" customHeight="1" x14ac:dyDescent="0.3">
      <c r="A59" s="23"/>
      <c r="B59" s="23"/>
      <c r="C59" s="23"/>
      <c r="D59" s="23"/>
      <c r="E59" s="23"/>
      <c r="F59" s="23"/>
      <c r="G59" s="156"/>
      <c r="H59" s="23"/>
      <c r="I59" s="23"/>
      <c r="J59" s="23"/>
      <c r="K59" s="23"/>
      <c r="L59" s="23"/>
      <c r="M59" s="23"/>
      <c r="N59" s="23"/>
    </row>
    <row r="60" spans="1:16" ht="15.75" customHeight="1" x14ac:dyDescent="0.3">
      <c r="A60" s="23"/>
      <c r="B60" s="23"/>
      <c r="C60" s="23"/>
      <c r="D60" s="23"/>
      <c r="E60" s="23"/>
      <c r="F60" s="23"/>
      <c r="G60" s="156"/>
      <c r="H60" s="23"/>
      <c r="I60" s="23"/>
      <c r="J60" s="23"/>
      <c r="K60" s="23"/>
      <c r="L60" s="23"/>
      <c r="M60" s="23"/>
      <c r="N60" s="23"/>
    </row>
    <row r="61" spans="1:16" ht="15.75" customHeight="1" x14ac:dyDescent="0.3">
      <c r="A61" s="23"/>
      <c r="B61" s="23"/>
      <c r="C61" s="23"/>
      <c r="D61" s="23"/>
      <c r="E61" s="23"/>
      <c r="F61" s="23"/>
      <c r="G61" s="156"/>
      <c r="H61" s="23"/>
      <c r="I61" s="23"/>
      <c r="J61" s="23"/>
      <c r="K61" s="23"/>
      <c r="L61" s="23"/>
      <c r="M61" s="23"/>
      <c r="N61" s="23"/>
    </row>
    <row r="62" spans="1:16" ht="15.75" customHeight="1" x14ac:dyDescent="0.3">
      <c r="A62" s="23"/>
      <c r="B62" s="23"/>
      <c r="C62" s="23"/>
      <c r="D62" s="23"/>
      <c r="E62" s="23"/>
      <c r="F62" s="23"/>
      <c r="G62" s="156"/>
      <c r="H62" s="23"/>
      <c r="I62" s="23"/>
      <c r="J62" s="23"/>
      <c r="K62" s="23"/>
      <c r="L62" s="23"/>
      <c r="M62" s="23"/>
      <c r="N62" s="23"/>
    </row>
    <row r="63" spans="1:16" ht="15.75" customHeight="1" x14ac:dyDescent="0.3">
      <c r="A63" s="23"/>
      <c r="B63" s="23"/>
      <c r="C63" s="23"/>
      <c r="D63" s="23"/>
      <c r="E63" s="23"/>
      <c r="F63" s="23"/>
      <c r="G63" s="156"/>
      <c r="H63" s="23"/>
      <c r="I63" s="23"/>
      <c r="J63" s="23"/>
      <c r="K63" s="23"/>
      <c r="L63" s="23"/>
      <c r="M63" s="23"/>
      <c r="N63" s="23"/>
    </row>
    <row r="64" spans="1:16" ht="15.75" customHeight="1" x14ac:dyDescent="0.3">
      <c r="A64" s="23"/>
      <c r="B64" s="23"/>
      <c r="C64" s="23"/>
      <c r="D64" s="23"/>
      <c r="E64" s="23"/>
      <c r="F64" s="23"/>
      <c r="G64" s="156"/>
      <c r="H64" s="23"/>
      <c r="I64" s="23"/>
      <c r="J64" s="23"/>
      <c r="K64" s="23"/>
      <c r="L64" s="23"/>
      <c r="M64" s="23"/>
      <c r="N64" s="23"/>
    </row>
    <row r="65" spans="1:14" ht="15.75" customHeight="1" x14ac:dyDescent="0.3">
      <c r="A65" s="23"/>
      <c r="B65" s="23"/>
      <c r="C65" s="23"/>
      <c r="D65" s="23"/>
      <c r="E65" s="23"/>
      <c r="F65" s="23"/>
      <c r="G65" s="156"/>
      <c r="H65" s="23"/>
      <c r="I65" s="23"/>
      <c r="J65" s="23"/>
      <c r="K65" s="23"/>
      <c r="L65" s="23"/>
      <c r="M65" s="23"/>
      <c r="N65" s="23"/>
    </row>
    <row r="66" spans="1:14" ht="15.75" customHeight="1" x14ac:dyDescent="0.3">
      <c r="A66" s="23"/>
      <c r="B66" s="23"/>
      <c r="C66" s="23"/>
      <c r="D66" s="23"/>
      <c r="E66" s="23"/>
      <c r="F66" s="23"/>
      <c r="G66" s="156"/>
      <c r="H66" s="23"/>
      <c r="I66" s="23"/>
      <c r="J66" s="23"/>
      <c r="K66" s="23"/>
      <c r="L66" s="23"/>
      <c r="M66" s="23"/>
      <c r="N66" s="23"/>
    </row>
    <row r="67" spans="1:14" ht="15.75" customHeight="1" x14ac:dyDescent="0.3">
      <c r="A67" s="23"/>
      <c r="B67" s="23"/>
      <c r="C67" s="23"/>
      <c r="D67" s="23"/>
      <c r="E67" s="23"/>
      <c r="F67" s="23"/>
      <c r="G67" s="156"/>
      <c r="H67" s="23"/>
      <c r="I67" s="23"/>
      <c r="J67" s="23"/>
      <c r="K67" s="23"/>
      <c r="L67" s="23"/>
      <c r="M67" s="23"/>
      <c r="N67" s="23"/>
    </row>
    <row r="68" spans="1:14" ht="15.75" customHeight="1" x14ac:dyDescent="0.3">
      <c r="A68" s="23"/>
      <c r="B68" s="23"/>
      <c r="C68" s="23"/>
      <c r="D68" s="23"/>
      <c r="E68" s="23"/>
      <c r="F68" s="23"/>
      <c r="G68" s="156"/>
      <c r="H68" s="23"/>
      <c r="I68" s="23"/>
      <c r="J68" s="23"/>
      <c r="K68" s="23"/>
      <c r="L68" s="23"/>
      <c r="M68" s="23"/>
      <c r="N68" s="23"/>
    </row>
    <row r="69" spans="1:14" ht="15.75" customHeight="1" x14ac:dyDescent="0.3">
      <c r="A69" s="23"/>
      <c r="B69" s="23"/>
      <c r="C69" s="23"/>
      <c r="D69" s="23"/>
      <c r="E69" s="23"/>
      <c r="F69" s="23"/>
      <c r="G69" s="156"/>
      <c r="H69" s="23"/>
      <c r="I69" s="23"/>
      <c r="J69" s="23"/>
      <c r="K69" s="23"/>
      <c r="L69" s="23"/>
      <c r="M69" s="23"/>
      <c r="N69" s="23"/>
    </row>
    <row r="70" spans="1:14" ht="15.75" customHeight="1" x14ac:dyDescent="0.3">
      <c r="A70" s="23"/>
      <c r="B70" s="23"/>
      <c r="C70" s="23"/>
      <c r="D70" s="23"/>
      <c r="E70" s="23"/>
      <c r="F70" s="23"/>
      <c r="G70" s="156"/>
      <c r="H70" s="23"/>
      <c r="I70" s="23"/>
      <c r="J70" s="23"/>
      <c r="K70" s="23"/>
      <c r="L70" s="23"/>
      <c r="M70" s="23"/>
      <c r="N70" s="23"/>
    </row>
    <row r="71" spans="1:14" ht="15.75" customHeight="1" x14ac:dyDescent="0.3">
      <c r="A71" s="23"/>
      <c r="B71" s="23"/>
      <c r="C71" s="23"/>
      <c r="D71" s="23"/>
      <c r="E71" s="23"/>
      <c r="F71" s="23"/>
      <c r="G71" s="156"/>
      <c r="H71" s="23"/>
      <c r="I71" s="23"/>
      <c r="J71" s="23"/>
      <c r="K71" s="23"/>
      <c r="L71" s="23"/>
      <c r="M71" s="23"/>
      <c r="N71" s="23"/>
    </row>
    <row r="72" spans="1:14" ht="15.75" customHeight="1" x14ac:dyDescent="0.3">
      <c r="A72" s="23"/>
      <c r="B72" s="23"/>
      <c r="C72" s="23"/>
      <c r="D72" s="23"/>
      <c r="E72" s="23"/>
      <c r="F72" s="23"/>
      <c r="G72" s="156"/>
      <c r="H72" s="23"/>
      <c r="I72" s="23"/>
      <c r="J72" s="23"/>
      <c r="K72" s="23"/>
      <c r="L72" s="23"/>
      <c r="M72" s="23"/>
      <c r="N72" s="23"/>
    </row>
    <row r="73" spans="1:14" ht="15.75" customHeight="1" x14ac:dyDescent="0.3">
      <c r="A73" s="23"/>
      <c r="B73" s="23"/>
      <c r="C73" s="23"/>
      <c r="D73" s="23"/>
      <c r="E73" s="23"/>
      <c r="F73" s="23"/>
      <c r="G73" s="156"/>
      <c r="H73" s="23"/>
      <c r="I73" s="23"/>
      <c r="J73" s="23"/>
      <c r="K73" s="23"/>
      <c r="L73" s="23"/>
      <c r="M73" s="23"/>
      <c r="N73" s="23"/>
    </row>
    <row r="74" spans="1:14" ht="15.75" customHeight="1" x14ac:dyDescent="0.3">
      <c r="A74" s="23"/>
      <c r="B74" s="23"/>
      <c r="C74" s="23"/>
      <c r="D74" s="23"/>
      <c r="E74" s="23"/>
      <c r="F74" s="23"/>
      <c r="G74" s="156"/>
      <c r="H74" s="23"/>
      <c r="I74" s="23"/>
      <c r="J74" s="23"/>
      <c r="K74" s="23"/>
      <c r="L74" s="23"/>
      <c r="M74" s="23"/>
      <c r="N74" s="23"/>
    </row>
    <row r="75" spans="1:14" ht="15.75" customHeight="1" x14ac:dyDescent="0.3">
      <c r="A75" s="23"/>
      <c r="B75" s="23"/>
      <c r="C75" s="23"/>
      <c r="D75" s="23"/>
      <c r="E75" s="23"/>
      <c r="F75" s="23"/>
      <c r="G75" s="156"/>
      <c r="H75" s="23"/>
      <c r="I75" s="23"/>
      <c r="J75" s="23"/>
      <c r="K75" s="23"/>
      <c r="L75" s="23"/>
      <c r="M75" s="23"/>
      <c r="N75" s="23"/>
    </row>
    <row r="76" spans="1:14" ht="15.75" customHeight="1" x14ac:dyDescent="0.3">
      <c r="A76" s="23"/>
      <c r="B76" s="23"/>
      <c r="C76" s="23"/>
      <c r="D76" s="23"/>
      <c r="E76" s="23"/>
      <c r="F76" s="23"/>
      <c r="G76" s="156"/>
      <c r="H76" s="23"/>
      <c r="I76" s="23"/>
      <c r="J76" s="23"/>
      <c r="K76" s="23"/>
      <c r="L76" s="23"/>
      <c r="M76" s="23"/>
      <c r="N76" s="23"/>
    </row>
    <row r="77" spans="1:14" ht="15.75" customHeight="1" x14ac:dyDescent="0.3">
      <c r="A77" s="23"/>
      <c r="B77" s="23"/>
      <c r="C77" s="23"/>
      <c r="D77" s="23"/>
      <c r="E77" s="23"/>
      <c r="F77" s="23"/>
      <c r="G77" s="156"/>
      <c r="H77" s="23"/>
      <c r="I77" s="23"/>
      <c r="J77" s="23"/>
      <c r="K77" s="23"/>
      <c r="L77" s="23"/>
      <c r="M77" s="23"/>
      <c r="N77" s="23"/>
    </row>
    <row r="78" spans="1:14" ht="15.75" customHeight="1" x14ac:dyDescent="0.3">
      <c r="A78" s="23"/>
      <c r="B78" s="23"/>
      <c r="C78" s="23"/>
      <c r="D78" s="23"/>
      <c r="E78" s="23"/>
      <c r="F78" s="23"/>
      <c r="G78" s="156"/>
      <c r="H78" s="23"/>
      <c r="I78" s="23"/>
      <c r="J78" s="23"/>
      <c r="K78" s="23"/>
      <c r="L78" s="23"/>
      <c r="M78" s="23"/>
      <c r="N78" s="23"/>
    </row>
    <row r="79" spans="1:14" ht="15.75" customHeight="1" x14ac:dyDescent="0.3">
      <c r="A79" s="23"/>
      <c r="B79" s="23"/>
      <c r="C79" s="23"/>
      <c r="D79" s="23"/>
      <c r="E79" s="23"/>
      <c r="F79" s="23"/>
      <c r="G79" s="156"/>
      <c r="H79" s="23"/>
      <c r="I79" s="23"/>
      <c r="J79" s="23"/>
      <c r="K79" s="23"/>
      <c r="L79" s="23"/>
      <c r="M79" s="23"/>
      <c r="N79" s="23"/>
    </row>
    <row r="80" spans="1:14" ht="15.75" customHeight="1" x14ac:dyDescent="0.3">
      <c r="A80" s="23"/>
      <c r="B80" s="23"/>
      <c r="C80" s="23"/>
      <c r="D80" s="23"/>
      <c r="E80" s="23"/>
      <c r="F80" s="23"/>
      <c r="G80" s="156"/>
      <c r="H80" s="23"/>
      <c r="I80" s="23"/>
      <c r="J80" s="23"/>
      <c r="K80" s="23"/>
      <c r="L80" s="23"/>
      <c r="M80" s="23"/>
      <c r="N80" s="23"/>
    </row>
    <row r="81" spans="1:14" ht="15.75" customHeight="1" x14ac:dyDescent="0.3">
      <c r="A81" s="23"/>
      <c r="B81" s="23"/>
      <c r="C81" s="23"/>
      <c r="D81" s="23"/>
      <c r="E81" s="23"/>
      <c r="F81" s="23"/>
      <c r="G81" s="156"/>
      <c r="H81" s="23"/>
      <c r="I81" s="23"/>
      <c r="J81" s="23"/>
      <c r="K81" s="23"/>
      <c r="L81" s="23"/>
      <c r="M81" s="23"/>
      <c r="N81" s="23"/>
    </row>
    <row r="82" spans="1:14" ht="15.75" customHeight="1" x14ac:dyDescent="0.3">
      <c r="A82" s="23"/>
      <c r="B82" s="23"/>
      <c r="C82" s="23"/>
      <c r="D82" s="23"/>
      <c r="E82" s="23"/>
      <c r="F82" s="23"/>
      <c r="G82" s="156"/>
      <c r="H82" s="23"/>
      <c r="I82" s="23"/>
      <c r="J82" s="23"/>
      <c r="K82" s="23"/>
      <c r="L82" s="23"/>
      <c r="M82" s="23"/>
      <c r="N82" s="23"/>
    </row>
    <row r="83" spans="1:14" ht="15.75" customHeight="1" x14ac:dyDescent="0.3">
      <c r="A83" s="23"/>
      <c r="B83" s="23"/>
      <c r="C83" s="23"/>
      <c r="D83" s="23"/>
      <c r="E83" s="23"/>
      <c r="F83" s="23"/>
      <c r="G83" s="156"/>
      <c r="H83" s="23"/>
      <c r="I83" s="23"/>
      <c r="J83" s="23"/>
      <c r="K83" s="23"/>
      <c r="L83" s="23"/>
      <c r="M83" s="23"/>
      <c r="N83" s="23"/>
    </row>
    <row r="84" spans="1:14" ht="15.75" customHeight="1" x14ac:dyDescent="0.3">
      <c r="A84" s="23"/>
      <c r="B84" s="23"/>
      <c r="C84" s="23"/>
      <c r="D84" s="23"/>
      <c r="E84" s="23"/>
      <c r="F84" s="23"/>
      <c r="G84" s="156"/>
      <c r="H84" s="23"/>
      <c r="I84" s="23"/>
      <c r="J84" s="23"/>
      <c r="K84" s="23"/>
      <c r="L84" s="23"/>
      <c r="M84" s="23"/>
      <c r="N84" s="23"/>
    </row>
    <row r="85" spans="1:14" ht="15.75" customHeight="1" x14ac:dyDescent="0.3">
      <c r="A85" s="23"/>
      <c r="B85" s="23"/>
      <c r="C85" s="23"/>
      <c r="D85" s="23"/>
      <c r="E85" s="23"/>
      <c r="F85" s="23"/>
      <c r="G85" s="156"/>
      <c r="H85" s="23"/>
      <c r="I85" s="23"/>
      <c r="J85" s="23"/>
      <c r="K85" s="23"/>
      <c r="L85" s="23"/>
      <c r="M85" s="23"/>
      <c r="N85" s="23"/>
    </row>
    <row r="86" spans="1:14" ht="15.75" customHeight="1" x14ac:dyDescent="0.3">
      <c r="A86" s="23"/>
      <c r="B86" s="23"/>
      <c r="C86" s="23"/>
      <c r="D86" s="23"/>
      <c r="E86" s="23"/>
      <c r="F86" s="23"/>
      <c r="G86" s="156"/>
      <c r="H86" s="23"/>
      <c r="I86" s="23"/>
      <c r="J86" s="23"/>
      <c r="K86" s="23"/>
      <c r="L86" s="23"/>
      <c r="M86" s="23"/>
      <c r="N86" s="23"/>
    </row>
    <row r="87" spans="1:14" ht="15.75" customHeight="1" x14ac:dyDescent="0.3">
      <c r="A87" s="23"/>
      <c r="B87" s="23"/>
      <c r="C87" s="23"/>
      <c r="D87" s="23"/>
      <c r="E87" s="23"/>
      <c r="F87" s="23"/>
      <c r="G87" s="156"/>
      <c r="H87" s="23"/>
      <c r="I87" s="23"/>
      <c r="J87" s="23"/>
      <c r="K87" s="23"/>
      <c r="L87" s="23"/>
      <c r="M87" s="23"/>
      <c r="N87" s="23"/>
    </row>
    <row r="88" spans="1:14" ht="15.75" customHeight="1" x14ac:dyDescent="0.3">
      <c r="A88" s="23"/>
      <c r="B88" s="23"/>
      <c r="C88" s="23"/>
      <c r="D88" s="23"/>
      <c r="E88" s="23"/>
      <c r="F88" s="23"/>
      <c r="G88" s="156"/>
      <c r="H88" s="23"/>
      <c r="I88" s="23"/>
      <c r="J88" s="23"/>
      <c r="K88" s="23"/>
      <c r="L88" s="23"/>
      <c r="M88" s="23"/>
      <c r="N88" s="23"/>
    </row>
    <row r="89" spans="1:14" ht="15.75" customHeight="1" x14ac:dyDescent="0.3">
      <c r="A89" s="23"/>
      <c r="B89" s="23"/>
      <c r="C89" s="23"/>
      <c r="D89" s="23"/>
      <c r="E89" s="23"/>
      <c r="F89" s="23"/>
      <c r="G89" s="156"/>
      <c r="H89" s="23"/>
      <c r="I89" s="23"/>
      <c r="J89" s="23"/>
      <c r="K89" s="23"/>
      <c r="L89" s="23"/>
      <c r="M89" s="23"/>
      <c r="N89" s="23"/>
    </row>
    <row r="90" spans="1:14" ht="15.75" customHeight="1" x14ac:dyDescent="0.3">
      <c r="A90" s="23"/>
      <c r="B90" s="23"/>
      <c r="C90" s="23"/>
      <c r="D90" s="23"/>
      <c r="E90" s="23"/>
      <c r="F90" s="23"/>
      <c r="G90" s="156"/>
      <c r="H90" s="23"/>
      <c r="I90" s="23"/>
      <c r="J90" s="23"/>
      <c r="K90" s="23"/>
      <c r="L90" s="23"/>
      <c r="M90" s="23"/>
      <c r="N90" s="23"/>
    </row>
    <row r="91" spans="1:14" ht="15.75" customHeight="1" x14ac:dyDescent="0.3">
      <c r="A91" s="23"/>
      <c r="B91" s="23"/>
      <c r="C91" s="23"/>
      <c r="D91" s="23"/>
      <c r="E91" s="23"/>
      <c r="F91" s="23"/>
      <c r="G91" s="156"/>
      <c r="H91" s="23"/>
      <c r="I91" s="23"/>
      <c r="J91" s="23"/>
      <c r="K91" s="23"/>
      <c r="L91" s="23"/>
      <c r="M91" s="23"/>
      <c r="N91" s="23"/>
    </row>
    <row r="92" spans="1:14" ht="15.75" customHeight="1" x14ac:dyDescent="0.3">
      <c r="A92" s="23"/>
      <c r="B92" s="23"/>
      <c r="C92" s="23"/>
      <c r="D92" s="23"/>
      <c r="E92" s="23"/>
      <c r="F92" s="23"/>
      <c r="G92" s="156"/>
      <c r="H92" s="23"/>
      <c r="I92" s="23"/>
      <c r="J92" s="23"/>
      <c r="K92" s="23"/>
      <c r="L92" s="23"/>
      <c r="M92" s="23"/>
      <c r="N92" s="23"/>
    </row>
    <row r="93" spans="1:14" ht="15.75" customHeight="1" x14ac:dyDescent="0.3">
      <c r="A93" s="23"/>
      <c r="B93" s="23"/>
      <c r="C93" s="23"/>
      <c r="D93" s="23"/>
      <c r="E93" s="23"/>
      <c r="F93" s="23"/>
      <c r="G93" s="156"/>
      <c r="H93" s="23"/>
      <c r="I93" s="23"/>
      <c r="J93" s="23"/>
      <c r="K93" s="23"/>
      <c r="L93" s="23"/>
      <c r="M93" s="23"/>
      <c r="N93" s="23"/>
    </row>
    <row r="94" spans="1:14" ht="15.75" customHeight="1" x14ac:dyDescent="0.3">
      <c r="A94" s="23"/>
      <c r="B94" s="23"/>
      <c r="C94" s="23"/>
      <c r="D94" s="23"/>
      <c r="E94" s="23"/>
      <c r="F94" s="23"/>
      <c r="G94" s="156"/>
      <c r="H94" s="23"/>
      <c r="I94" s="23"/>
      <c r="J94" s="23"/>
      <c r="K94" s="23"/>
      <c r="L94" s="23"/>
      <c r="M94" s="23"/>
      <c r="N94" s="23"/>
    </row>
    <row r="95" spans="1:14" ht="15.75" customHeight="1" x14ac:dyDescent="0.3">
      <c r="A95" s="23"/>
      <c r="B95" s="23"/>
      <c r="C95" s="23"/>
      <c r="D95" s="23"/>
      <c r="E95" s="23"/>
      <c r="F95" s="23"/>
      <c r="G95" s="156"/>
      <c r="H95" s="23"/>
      <c r="I95" s="23"/>
      <c r="J95" s="23"/>
      <c r="K95" s="23"/>
      <c r="L95" s="23"/>
      <c r="M95" s="23"/>
      <c r="N95" s="23"/>
    </row>
    <row r="96" spans="1:14" ht="15.75" customHeight="1" x14ac:dyDescent="0.3">
      <c r="A96" s="23"/>
      <c r="B96" s="23"/>
      <c r="C96" s="23"/>
      <c r="D96" s="23"/>
      <c r="E96" s="23"/>
      <c r="F96" s="23"/>
      <c r="G96" s="156"/>
      <c r="H96" s="23"/>
      <c r="I96" s="23"/>
      <c r="J96" s="23"/>
      <c r="K96" s="23"/>
      <c r="L96" s="23"/>
      <c r="M96" s="23"/>
      <c r="N96" s="23"/>
    </row>
    <row r="97" spans="1:14" ht="15.75" customHeight="1" x14ac:dyDescent="0.3">
      <c r="A97" s="23"/>
      <c r="B97" s="23"/>
      <c r="C97" s="23"/>
      <c r="D97" s="23"/>
      <c r="E97" s="23"/>
      <c r="F97" s="23"/>
      <c r="G97" s="156"/>
      <c r="H97" s="23"/>
      <c r="I97" s="23"/>
      <c r="J97" s="23"/>
      <c r="K97" s="23"/>
      <c r="L97" s="23"/>
      <c r="M97" s="23"/>
      <c r="N97" s="23"/>
    </row>
    <row r="98" spans="1:14" ht="15.75" customHeight="1" x14ac:dyDescent="0.3">
      <c r="A98" s="23"/>
      <c r="B98" s="23"/>
      <c r="C98" s="23"/>
      <c r="D98" s="23"/>
      <c r="E98" s="23"/>
      <c r="F98" s="23"/>
      <c r="G98" s="156"/>
      <c r="H98" s="23"/>
      <c r="I98" s="23"/>
      <c r="J98" s="23"/>
      <c r="K98" s="23"/>
      <c r="L98" s="23"/>
      <c r="M98" s="23"/>
      <c r="N98" s="23"/>
    </row>
    <row r="99" spans="1:14" ht="15.75" customHeight="1" x14ac:dyDescent="0.3">
      <c r="A99" s="23"/>
      <c r="B99" s="23"/>
      <c r="C99" s="23"/>
      <c r="D99" s="23"/>
      <c r="E99" s="23"/>
      <c r="F99" s="23"/>
      <c r="G99" s="156"/>
      <c r="H99" s="23"/>
      <c r="I99" s="23"/>
      <c r="J99" s="23"/>
      <c r="K99" s="23"/>
      <c r="L99" s="23"/>
      <c r="M99" s="23"/>
      <c r="N99" s="23"/>
    </row>
    <row r="100" spans="1:14" ht="15.75" customHeight="1" x14ac:dyDescent="0.3">
      <c r="A100" s="23"/>
      <c r="B100" s="23"/>
      <c r="C100" s="23"/>
      <c r="D100" s="23"/>
      <c r="E100" s="23"/>
      <c r="F100" s="23"/>
      <c r="G100" s="156"/>
      <c r="H100" s="23"/>
      <c r="I100" s="23"/>
      <c r="J100" s="23"/>
      <c r="K100" s="23"/>
      <c r="L100" s="23"/>
      <c r="M100" s="23"/>
      <c r="N100" s="23"/>
    </row>
    <row r="101" spans="1:14" ht="15.75" customHeight="1" x14ac:dyDescent="0.3">
      <c r="A101" s="23"/>
      <c r="B101" s="23"/>
      <c r="C101" s="23"/>
      <c r="D101" s="23"/>
      <c r="E101" s="23"/>
      <c r="F101" s="23"/>
      <c r="G101" s="156"/>
      <c r="H101" s="23"/>
      <c r="I101" s="23"/>
      <c r="J101" s="23"/>
      <c r="K101" s="23"/>
      <c r="L101" s="23"/>
      <c r="M101" s="23"/>
      <c r="N101" s="23"/>
    </row>
    <row r="102" spans="1:14" ht="15.75" customHeight="1" x14ac:dyDescent="0.3">
      <c r="A102" s="23"/>
      <c r="B102" s="23"/>
      <c r="C102" s="23"/>
      <c r="D102" s="23"/>
      <c r="E102" s="23"/>
      <c r="F102" s="23"/>
      <c r="G102" s="156"/>
      <c r="H102" s="23"/>
      <c r="I102" s="23"/>
      <c r="J102" s="23"/>
      <c r="K102" s="23"/>
      <c r="L102" s="23"/>
      <c r="M102" s="23"/>
      <c r="N102" s="23"/>
    </row>
    <row r="103" spans="1:14" ht="15.75" customHeight="1" x14ac:dyDescent="0.3">
      <c r="A103" s="23"/>
      <c r="B103" s="23"/>
      <c r="C103" s="23"/>
      <c r="D103" s="23"/>
      <c r="E103" s="23"/>
      <c r="F103" s="23"/>
      <c r="G103" s="156"/>
      <c r="H103" s="23"/>
      <c r="I103" s="23"/>
      <c r="J103" s="23"/>
      <c r="K103" s="23"/>
      <c r="L103" s="23"/>
      <c r="M103" s="23"/>
      <c r="N103" s="23"/>
    </row>
    <row r="104" spans="1:14" ht="15.75" customHeight="1" x14ac:dyDescent="0.3">
      <c r="A104" s="23"/>
      <c r="B104" s="23"/>
      <c r="C104" s="23"/>
      <c r="D104" s="23"/>
      <c r="E104" s="23"/>
      <c r="F104" s="23"/>
      <c r="G104" s="156"/>
      <c r="H104" s="23"/>
      <c r="I104" s="23"/>
      <c r="J104" s="23"/>
      <c r="K104" s="23"/>
      <c r="L104" s="23"/>
      <c r="M104" s="23"/>
      <c r="N104" s="23"/>
    </row>
    <row r="105" spans="1:14" ht="15.75" customHeight="1" x14ac:dyDescent="0.3">
      <c r="A105" s="23"/>
      <c r="B105" s="23"/>
      <c r="C105" s="23"/>
      <c r="D105" s="23"/>
      <c r="E105" s="23"/>
      <c r="F105" s="23"/>
      <c r="G105" s="156"/>
      <c r="H105" s="23"/>
      <c r="I105" s="23"/>
      <c r="J105" s="23"/>
      <c r="K105" s="23"/>
      <c r="L105" s="23"/>
      <c r="M105" s="23"/>
      <c r="N105" s="23"/>
    </row>
    <row r="106" spans="1:14" ht="15.75" customHeight="1" x14ac:dyDescent="0.3">
      <c r="A106" s="23"/>
      <c r="B106" s="23"/>
      <c r="C106" s="23"/>
      <c r="D106" s="23"/>
      <c r="E106" s="23"/>
      <c r="F106" s="23"/>
      <c r="G106" s="156"/>
      <c r="H106" s="23"/>
      <c r="I106" s="23"/>
      <c r="J106" s="23"/>
      <c r="K106" s="23"/>
      <c r="L106" s="23"/>
      <c r="M106" s="23"/>
      <c r="N106" s="23"/>
    </row>
    <row r="107" spans="1:14" ht="15.75" customHeight="1" x14ac:dyDescent="0.3">
      <c r="A107" s="23"/>
      <c r="B107" s="23"/>
      <c r="C107" s="23"/>
      <c r="D107" s="23"/>
      <c r="E107" s="23"/>
      <c r="F107" s="23"/>
      <c r="G107" s="156"/>
      <c r="H107" s="23"/>
      <c r="I107" s="23"/>
      <c r="J107" s="23"/>
      <c r="K107" s="23"/>
      <c r="L107" s="23"/>
      <c r="M107" s="23"/>
      <c r="N107" s="23"/>
    </row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CE348CAE-7700-4257-B6B7-6D48BACA4B2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4" tint="0.79998168889431442"/>
    <pageSetUpPr fitToPage="1"/>
  </sheetPr>
  <dimension ref="A1:AH62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15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N2" s="210" t="s">
        <v>208</v>
      </c>
      <c r="O2" s="210"/>
      <c r="P2" s="210"/>
      <c r="Q2" s="210"/>
      <c r="R2" s="210"/>
      <c r="S2" s="210"/>
      <c r="AH2" s="3"/>
    </row>
    <row r="3" spans="1:34" s="2" customFormat="1" ht="15.75" customHeight="1" x14ac:dyDescent="0.3">
      <c r="A3" s="1"/>
      <c r="B3" s="2" t="s">
        <v>0</v>
      </c>
      <c r="C3" s="111" t="s">
        <v>645</v>
      </c>
      <c r="D3" s="111"/>
      <c r="E3" s="111"/>
      <c r="K3" s="1"/>
      <c r="L3" s="2" t="s">
        <v>74</v>
      </c>
      <c r="M3" s="111" t="s">
        <v>896</v>
      </c>
      <c r="N3" s="111"/>
      <c r="O3" s="111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120">
        <v>2</v>
      </c>
      <c r="L4" s="121" t="s">
        <v>1</v>
      </c>
      <c r="M4" s="146" t="s">
        <v>2</v>
      </c>
      <c r="N4" s="12"/>
      <c r="O4" s="48"/>
      <c r="P4" s="49" t="s">
        <v>3</v>
      </c>
      <c r="Q4" s="49" t="s">
        <v>4</v>
      </c>
      <c r="R4" s="49" t="s">
        <v>5</v>
      </c>
      <c r="S4" s="50" t="s">
        <v>6</v>
      </c>
    </row>
    <row r="5" spans="1:34" ht="15.75" customHeight="1" x14ac:dyDescent="0.3">
      <c r="A5" s="118">
        <v>1</v>
      </c>
      <c r="B5" s="102" t="s">
        <v>561</v>
      </c>
      <c r="C5" s="102" t="s">
        <v>482</v>
      </c>
      <c r="D5" s="16"/>
      <c r="E5" s="16"/>
      <c r="F5" s="16">
        <f>SUM(D5:E5)</f>
        <v>0</v>
      </c>
      <c r="G5" s="16"/>
      <c r="H5" s="47"/>
      <c r="I5" s="55"/>
      <c r="K5" s="118">
        <v>1</v>
      </c>
      <c r="L5" s="102" t="s">
        <v>1028</v>
      </c>
      <c r="M5" s="102" t="s">
        <v>725</v>
      </c>
      <c r="N5" s="16"/>
      <c r="O5" s="16"/>
      <c r="P5" s="16">
        <f>SUM(N5:O5)</f>
        <v>0</v>
      </c>
      <c r="Q5" s="16"/>
      <c r="R5" s="47"/>
      <c r="S5" s="55"/>
    </row>
    <row r="6" spans="1:34" ht="15.75" customHeight="1" x14ac:dyDescent="0.3">
      <c r="A6" s="114">
        <v>2</v>
      </c>
      <c r="B6" s="113" t="s">
        <v>789</v>
      </c>
      <c r="C6" s="113" t="s">
        <v>780</v>
      </c>
      <c r="D6" s="7"/>
      <c r="E6" s="7"/>
      <c r="F6" s="7">
        <f t="shared" ref="F6:F14" si="0">SUM(D6:E6)</f>
        <v>0</v>
      </c>
      <c r="G6" s="7"/>
      <c r="H6" s="8"/>
      <c r="I6" s="115"/>
      <c r="K6" s="114">
        <v>2</v>
      </c>
      <c r="L6" s="113" t="s">
        <v>196</v>
      </c>
      <c r="M6" s="113" t="s">
        <v>456</v>
      </c>
      <c r="N6" s="7"/>
      <c r="O6" s="7"/>
      <c r="P6" s="7">
        <f t="shared" ref="P6:P14" si="1">SUM(N6:O6)</f>
        <v>0</v>
      </c>
      <c r="Q6" s="7"/>
      <c r="R6" s="7"/>
      <c r="S6" s="19"/>
    </row>
    <row r="7" spans="1:34" ht="15.75" customHeight="1" x14ac:dyDescent="0.3">
      <c r="A7" s="114">
        <v>3</v>
      </c>
      <c r="B7" s="113" t="s">
        <v>1020</v>
      </c>
      <c r="C7" s="113" t="s">
        <v>79</v>
      </c>
      <c r="D7" s="7"/>
      <c r="E7" s="7"/>
      <c r="F7" s="7">
        <f t="shared" si="0"/>
        <v>0</v>
      </c>
      <c r="G7" s="7"/>
      <c r="H7" s="7"/>
      <c r="I7" s="19"/>
      <c r="J7" s="10"/>
      <c r="K7" s="114">
        <v>3</v>
      </c>
      <c r="L7" s="113" t="s">
        <v>1030</v>
      </c>
      <c r="M7" s="113" t="s">
        <v>76</v>
      </c>
      <c r="N7" s="7"/>
      <c r="O7" s="7"/>
      <c r="P7" s="7">
        <f t="shared" si="1"/>
        <v>0</v>
      </c>
      <c r="Q7" s="7"/>
      <c r="R7" s="7"/>
      <c r="S7" s="19"/>
    </row>
    <row r="8" spans="1:34" ht="15.75" customHeight="1" x14ac:dyDescent="0.3">
      <c r="A8" s="114">
        <v>4</v>
      </c>
      <c r="B8" s="113" t="s">
        <v>1019</v>
      </c>
      <c r="C8" s="113" t="s">
        <v>780</v>
      </c>
      <c r="D8" s="7"/>
      <c r="E8" s="7"/>
      <c r="F8" s="7">
        <f t="shared" si="0"/>
        <v>0</v>
      </c>
      <c r="G8" s="7"/>
      <c r="H8" s="7"/>
      <c r="I8" s="19"/>
      <c r="K8" s="114">
        <v>4</v>
      </c>
      <c r="L8" s="113" t="s">
        <v>1027</v>
      </c>
      <c r="M8" s="113" t="s">
        <v>456</v>
      </c>
      <c r="N8" s="7"/>
      <c r="O8" s="7"/>
      <c r="P8" s="7">
        <f t="shared" si="1"/>
        <v>0</v>
      </c>
      <c r="Q8" s="7"/>
      <c r="R8" s="7"/>
      <c r="S8" s="19"/>
    </row>
    <row r="9" spans="1:34" ht="15.75" customHeight="1" x14ac:dyDescent="0.3">
      <c r="A9" s="114">
        <v>5</v>
      </c>
      <c r="B9" s="113" t="s">
        <v>1021</v>
      </c>
      <c r="C9" s="113" t="s">
        <v>1022</v>
      </c>
      <c r="D9" s="7"/>
      <c r="E9" s="7"/>
      <c r="F9" s="7">
        <f t="shared" si="0"/>
        <v>0</v>
      </c>
      <c r="G9" s="7"/>
      <c r="H9" s="7"/>
      <c r="I9" s="19"/>
      <c r="K9" s="114">
        <v>5</v>
      </c>
      <c r="L9" s="113" t="s">
        <v>1031</v>
      </c>
      <c r="M9" s="113" t="s">
        <v>79</v>
      </c>
      <c r="N9" s="7"/>
      <c r="O9" s="7"/>
      <c r="P9" s="7">
        <f t="shared" si="1"/>
        <v>0</v>
      </c>
      <c r="Q9" s="7"/>
      <c r="R9" s="7"/>
      <c r="S9" s="19"/>
    </row>
    <row r="10" spans="1:34" ht="15.75" customHeight="1" x14ac:dyDescent="0.3">
      <c r="A10" s="114">
        <v>6</v>
      </c>
      <c r="B10" s="113" t="s">
        <v>1025</v>
      </c>
      <c r="C10" s="113" t="s">
        <v>1022</v>
      </c>
      <c r="D10" s="7"/>
      <c r="E10" s="7"/>
      <c r="F10" s="7">
        <f t="shared" si="0"/>
        <v>0</v>
      </c>
      <c r="G10" s="7"/>
      <c r="H10" s="7"/>
      <c r="I10" s="19"/>
      <c r="K10" s="114">
        <v>6</v>
      </c>
      <c r="L10" s="113" t="s">
        <v>849</v>
      </c>
      <c r="M10" s="113" t="s">
        <v>323</v>
      </c>
      <c r="N10" s="7"/>
      <c r="O10" s="7"/>
      <c r="P10" s="7">
        <f t="shared" si="1"/>
        <v>0</v>
      </c>
      <c r="Q10" s="7"/>
      <c r="R10" s="7"/>
      <c r="S10" s="19"/>
    </row>
    <row r="11" spans="1:34" ht="15.75" customHeight="1" x14ac:dyDescent="0.3">
      <c r="A11" s="114">
        <v>7</v>
      </c>
      <c r="B11" s="113" t="s">
        <v>469</v>
      </c>
      <c r="C11" s="113" t="s">
        <v>274</v>
      </c>
      <c r="D11" s="7"/>
      <c r="E11" s="7"/>
      <c r="F11" s="7">
        <f t="shared" si="0"/>
        <v>0</v>
      </c>
      <c r="G11" s="7"/>
      <c r="H11" s="7"/>
      <c r="I11" s="19"/>
      <c r="K11" s="114">
        <v>7</v>
      </c>
      <c r="L11" s="113" t="s">
        <v>1029</v>
      </c>
      <c r="M11" s="113" t="s">
        <v>674</v>
      </c>
      <c r="N11" s="7"/>
      <c r="O11" s="7"/>
      <c r="P11" s="7">
        <f t="shared" si="1"/>
        <v>0</v>
      </c>
      <c r="Q11" s="7"/>
      <c r="R11" s="7"/>
      <c r="S11" s="19"/>
    </row>
    <row r="12" spans="1:34" ht="15.75" customHeight="1" x14ac:dyDescent="0.3">
      <c r="A12" s="114">
        <v>8</v>
      </c>
      <c r="B12" s="113" t="s">
        <v>1024</v>
      </c>
      <c r="C12" s="113" t="s">
        <v>323</v>
      </c>
      <c r="D12" s="7"/>
      <c r="E12" s="7"/>
      <c r="F12" s="7">
        <f t="shared" si="0"/>
        <v>0</v>
      </c>
      <c r="G12" s="7"/>
      <c r="H12" s="7"/>
      <c r="I12" s="19"/>
      <c r="K12" s="114">
        <v>8</v>
      </c>
      <c r="L12" s="113" t="s">
        <v>911</v>
      </c>
      <c r="M12" s="113" t="s">
        <v>563</v>
      </c>
      <c r="N12" s="7"/>
      <c r="O12" s="7"/>
      <c r="P12" s="7">
        <f t="shared" si="1"/>
        <v>0</v>
      </c>
      <c r="Q12" s="7"/>
      <c r="R12" s="7"/>
      <c r="S12" s="19"/>
    </row>
    <row r="13" spans="1:34" ht="15.75" customHeight="1" x14ac:dyDescent="0.3">
      <c r="A13" s="114">
        <v>9</v>
      </c>
      <c r="B13" s="113" t="s">
        <v>807</v>
      </c>
      <c r="C13" s="113" t="s">
        <v>674</v>
      </c>
      <c r="D13" s="7"/>
      <c r="E13" s="7"/>
      <c r="F13" s="7">
        <f t="shared" si="0"/>
        <v>0</v>
      </c>
      <c r="G13" s="7"/>
      <c r="H13" s="7"/>
      <c r="I13" s="19"/>
      <c r="K13" s="114">
        <v>9</v>
      </c>
      <c r="L13" s="113" t="s">
        <v>477</v>
      </c>
      <c r="M13" s="113" t="s">
        <v>178</v>
      </c>
      <c r="N13" s="7"/>
      <c r="O13" s="7"/>
      <c r="P13" s="7">
        <f t="shared" si="1"/>
        <v>0</v>
      </c>
      <c r="Q13" s="7"/>
      <c r="R13" s="7"/>
      <c r="S13" s="19"/>
    </row>
    <row r="14" spans="1:34" ht="15.75" customHeight="1" x14ac:dyDescent="0.3">
      <c r="A14" s="116">
        <v>10</v>
      </c>
      <c r="B14" s="117" t="s">
        <v>1023</v>
      </c>
      <c r="C14" s="117" t="s">
        <v>456</v>
      </c>
      <c r="D14" s="21"/>
      <c r="E14" s="21"/>
      <c r="F14" s="21">
        <f t="shared" si="0"/>
        <v>0</v>
      </c>
      <c r="G14" s="21"/>
      <c r="H14" s="21"/>
      <c r="I14" s="22"/>
      <c r="K14" s="116">
        <v>10</v>
      </c>
      <c r="L14" s="117" t="s">
        <v>1026</v>
      </c>
      <c r="M14" s="117" t="s">
        <v>1022</v>
      </c>
      <c r="N14" s="21"/>
      <c r="O14" s="21"/>
      <c r="P14" s="21">
        <f t="shared" si="1"/>
        <v>0</v>
      </c>
      <c r="Q14" s="21"/>
      <c r="R14" s="21"/>
      <c r="S14" s="22"/>
    </row>
    <row r="15" spans="1:34" ht="15.75" customHeight="1" x14ac:dyDescent="0.3"/>
    <row r="16" spans="1:34" ht="15.75" customHeight="1" x14ac:dyDescent="0.3">
      <c r="A16" s="1"/>
      <c r="B16" s="2" t="s">
        <v>92</v>
      </c>
      <c r="C16" s="111" t="s">
        <v>1038</v>
      </c>
      <c r="D16" s="111"/>
      <c r="E16" s="111"/>
      <c r="F16" s="2"/>
      <c r="G16" s="2"/>
      <c r="H16" s="2"/>
      <c r="I16" s="2"/>
      <c r="K16" s="1"/>
      <c r="L16" s="2" t="s">
        <v>109</v>
      </c>
      <c r="M16" s="111" t="s">
        <v>328</v>
      </c>
      <c r="N16" s="111"/>
      <c r="O16" s="111"/>
      <c r="P16" s="2"/>
      <c r="Q16" s="2"/>
      <c r="R16" s="2"/>
      <c r="S16" s="2"/>
    </row>
    <row r="17" spans="1:19" ht="15.75" customHeight="1" x14ac:dyDescent="0.3">
      <c r="A17" s="120">
        <v>2</v>
      </c>
      <c r="B17" s="121" t="s">
        <v>1</v>
      </c>
      <c r="C17" s="146" t="s">
        <v>2</v>
      </c>
      <c r="D17" s="12"/>
      <c r="E17" s="48"/>
      <c r="F17" s="49" t="s">
        <v>3</v>
      </c>
      <c r="G17" s="49" t="s">
        <v>4</v>
      </c>
      <c r="H17" s="49" t="s">
        <v>5</v>
      </c>
      <c r="I17" s="50" t="s">
        <v>6</v>
      </c>
      <c r="K17" s="120">
        <v>2</v>
      </c>
      <c r="L17" s="121" t="s">
        <v>1</v>
      </c>
      <c r="M17" s="146" t="s">
        <v>2</v>
      </c>
      <c r="N17" s="12"/>
      <c r="O17" s="48"/>
      <c r="P17" s="49" t="s">
        <v>3</v>
      </c>
      <c r="Q17" s="49" t="s">
        <v>4</v>
      </c>
      <c r="R17" s="49" t="s">
        <v>5</v>
      </c>
      <c r="S17" s="50" t="s">
        <v>6</v>
      </c>
    </row>
    <row r="18" spans="1:19" ht="15.75" customHeight="1" x14ac:dyDescent="0.3">
      <c r="A18" s="118">
        <v>1</v>
      </c>
      <c r="B18" s="102" t="s">
        <v>1037</v>
      </c>
      <c r="C18" s="102" t="s">
        <v>79</v>
      </c>
      <c r="D18" s="16"/>
      <c r="E18" s="16"/>
      <c r="F18" s="16">
        <f>SUM(D18:E18)</f>
        <v>0</v>
      </c>
      <c r="G18" s="16"/>
      <c r="H18" s="47"/>
      <c r="I18" s="55"/>
      <c r="K18" s="118">
        <v>1</v>
      </c>
      <c r="L18" s="102" t="s">
        <v>1039</v>
      </c>
      <c r="M18" s="102" t="s">
        <v>274</v>
      </c>
      <c r="N18" s="16"/>
      <c r="O18" s="16"/>
      <c r="P18" s="16">
        <f>SUM(N18:O18)</f>
        <v>0</v>
      </c>
      <c r="Q18" s="16"/>
      <c r="R18" s="47"/>
      <c r="S18" s="55"/>
    </row>
    <row r="19" spans="1:19" ht="15.75" customHeight="1" x14ac:dyDescent="0.3">
      <c r="A19" s="114">
        <v>2</v>
      </c>
      <c r="B19" s="113" t="s">
        <v>1032</v>
      </c>
      <c r="C19" s="113" t="s">
        <v>79</v>
      </c>
      <c r="D19" s="7"/>
      <c r="E19" s="7"/>
      <c r="F19" s="7">
        <f t="shared" ref="F19:F26" si="2">SUM(D19:E19)</f>
        <v>0</v>
      </c>
      <c r="G19" s="7"/>
      <c r="H19" s="7"/>
      <c r="I19" s="19"/>
      <c r="K19" s="114">
        <v>2</v>
      </c>
      <c r="L19" s="113" t="s">
        <v>1041</v>
      </c>
      <c r="M19" s="113" t="s">
        <v>274</v>
      </c>
      <c r="N19" s="7"/>
      <c r="O19" s="7"/>
      <c r="P19" s="7">
        <f t="shared" ref="P19:P26" si="3">SUM(N19:O19)</f>
        <v>0</v>
      </c>
      <c r="Q19" s="7"/>
      <c r="R19" s="7"/>
      <c r="S19" s="19"/>
    </row>
    <row r="20" spans="1:19" ht="15.75" customHeight="1" x14ac:dyDescent="0.3">
      <c r="A20" s="114">
        <v>3</v>
      </c>
      <c r="B20" s="113" t="s">
        <v>1035</v>
      </c>
      <c r="C20" s="113" t="s">
        <v>1022</v>
      </c>
      <c r="D20" s="7"/>
      <c r="E20" s="7"/>
      <c r="F20" s="7">
        <f t="shared" si="2"/>
        <v>0</v>
      </c>
      <c r="G20" s="7"/>
      <c r="H20" s="7"/>
      <c r="I20" s="19"/>
      <c r="K20" s="114">
        <v>3</v>
      </c>
      <c r="L20" s="113" t="s">
        <v>500</v>
      </c>
      <c r="M20" s="113" t="s">
        <v>274</v>
      </c>
      <c r="N20" s="7"/>
      <c r="O20" s="7"/>
      <c r="P20" s="7">
        <f t="shared" si="3"/>
        <v>0</v>
      </c>
      <c r="Q20" s="7"/>
      <c r="R20" s="7"/>
      <c r="S20" s="19"/>
    </row>
    <row r="21" spans="1:19" ht="15.75" customHeight="1" x14ac:dyDescent="0.3">
      <c r="A21" s="114">
        <v>4</v>
      </c>
      <c r="B21" s="113" t="s">
        <v>924</v>
      </c>
      <c r="C21" s="113" t="s">
        <v>456</v>
      </c>
      <c r="D21" s="7"/>
      <c r="E21" s="7"/>
      <c r="F21" s="7">
        <f t="shared" si="2"/>
        <v>0</v>
      </c>
      <c r="G21" s="7"/>
      <c r="H21" s="7"/>
      <c r="I21" s="19"/>
      <c r="K21" s="114">
        <v>4</v>
      </c>
      <c r="L21" s="113" t="s">
        <v>1043</v>
      </c>
      <c r="M21" s="113" t="s">
        <v>1022</v>
      </c>
      <c r="N21" s="7"/>
      <c r="O21" s="7"/>
      <c r="P21" s="7">
        <f t="shared" si="3"/>
        <v>0</v>
      </c>
      <c r="Q21" s="7"/>
      <c r="R21" s="7"/>
      <c r="S21" s="19"/>
    </row>
    <row r="22" spans="1:19" ht="15.75" customHeight="1" x14ac:dyDescent="0.3">
      <c r="A22" s="114">
        <v>5</v>
      </c>
      <c r="B22" s="113" t="s">
        <v>1034</v>
      </c>
      <c r="C22" s="113" t="s">
        <v>79</v>
      </c>
      <c r="D22" s="7"/>
      <c r="E22" s="7"/>
      <c r="F22" s="7">
        <f t="shared" si="2"/>
        <v>0</v>
      </c>
      <c r="G22" s="7"/>
      <c r="H22" s="7"/>
      <c r="I22" s="19"/>
      <c r="K22" s="114">
        <v>5</v>
      </c>
      <c r="L22" s="113" t="s">
        <v>1042</v>
      </c>
      <c r="M22" s="113" t="s">
        <v>178</v>
      </c>
      <c r="N22" s="7"/>
      <c r="O22" s="7"/>
      <c r="P22" s="7">
        <f t="shared" si="3"/>
        <v>0</v>
      </c>
      <c r="Q22" s="7"/>
      <c r="R22" s="7"/>
      <c r="S22" s="19"/>
    </row>
    <row r="23" spans="1:19" ht="15.75" customHeight="1" x14ac:dyDescent="0.3">
      <c r="A23" s="114">
        <v>6</v>
      </c>
      <c r="B23" s="113" t="s">
        <v>455</v>
      </c>
      <c r="C23" s="113" t="s">
        <v>456</v>
      </c>
      <c r="D23" s="7"/>
      <c r="E23" s="7"/>
      <c r="F23" s="7">
        <f t="shared" si="2"/>
        <v>0</v>
      </c>
      <c r="G23" s="7"/>
      <c r="H23" s="7"/>
      <c r="I23" s="19"/>
      <c r="K23" s="114">
        <v>6</v>
      </c>
      <c r="L23" s="113" t="s">
        <v>940</v>
      </c>
      <c r="M23" s="113" t="s">
        <v>725</v>
      </c>
      <c r="N23" s="7"/>
      <c r="O23" s="7"/>
      <c r="P23" s="7">
        <f t="shared" si="3"/>
        <v>0</v>
      </c>
      <c r="Q23" s="7"/>
      <c r="R23" s="7"/>
      <c r="S23" s="19"/>
    </row>
    <row r="24" spans="1:19" ht="15.75" customHeight="1" x14ac:dyDescent="0.3">
      <c r="A24" s="114">
        <v>7</v>
      </c>
      <c r="B24" s="113" t="s">
        <v>1036</v>
      </c>
      <c r="C24" s="113" t="s">
        <v>1022</v>
      </c>
      <c r="D24" s="7"/>
      <c r="E24" s="7"/>
      <c r="F24" s="7">
        <f t="shared" si="2"/>
        <v>0</v>
      </c>
      <c r="G24" s="7"/>
      <c r="H24" s="7"/>
      <c r="I24" s="19"/>
      <c r="K24" s="114">
        <v>7</v>
      </c>
      <c r="L24" s="113" t="s">
        <v>1040</v>
      </c>
      <c r="M24" s="113" t="s">
        <v>1022</v>
      </c>
      <c r="N24" s="7"/>
      <c r="O24" s="7"/>
      <c r="P24" s="7">
        <f t="shared" si="3"/>
        <v>0</v>
      </c>
      <c r="Q24" s="7"/>
      <c r="R24" s="7"/>
      <c r="S24" s="19"/>
    </row>
    <row r="25" spans="1:19" ht="15.75" customHeight="1" x14ac:dyDescent="0.3">
      <c r="A25" s="114">
        <v>8</v>
      </c>
      <c r="B25" s="113" t="s">
        <v>463</v>
      </c>
      <c r="C25" s="113" t="s">
        <v>274</v>
      </c>
      <c r="D25" s="7"/>
      <c r="E25" s="7"/>
      <c r="F25" s="7">
        <f t="shared" si="2"/>
        <v>0</v>
      </c>
      <c r="G25" s="7"/>
      <c r="H25" s="7"/>
      <c r="I25" s="19"/>
      <c r="K25" s="114">
        <v>8</v>
      </c>
      <c r="L25" s="113" t="s">
        <v>566</v>
      </c>
      <c r="M25" s="113" t="s">
        <v>482</v>
      </c>
      <c r="N25" s="7"/>
      <c r="O25" s="7"/>
      <c r="P25" s="7">
        <f t="shared" si="3"/>
        <v>0</v>
      </c>
      <c r="Q25" s="7"/>
      <c r="R25" s="7"/>
      <c r="S25" s="19"/>
    </row>
    <row r="26" spans="1:19" ht="15.75" customHeight="1" x14ac:dyDescent="0.3">
      <c r="A26" s="116">
        <v>9</v>
      </c>
      <c r="B26" s="117" t="s">
        <v>1033</v>
      </c>
      <c r="C26" s="117" t="s">
        <v>274</v>
      </c>
      <c r="D26" s="21"/>
      <c r="E26" s="21"/>
      <c r="F26" s="21">
        <f t="shared" si="2"/>
        <v>0</v>
      </c>
      <c r="G26" s="21"/>
      <c r="H26" s="21"/>
      <c r="I26" s="22"/>
      <c r="K26" s="116">
        <v>9</v>
      </c>
      <c r="L26" s="117" t="s">
        <v>529</v>
      </c>
      <c r="M26" s="117" t="s">
        <v>563</v>
      </c>
      <c r="N26" s="21"/>
      <c r="O26" s="21"/>
      <c r="P26" s="21">
        <f t="shared" si="3"/>
        <v>0</v>
      </c>
      <c r="Q26" s="21"/>
      <c r="R26" s="21"/>
      <c r="S26" s="22"/>
    </row>
    <row r="27" spans="1:19" ht="15.75" customHeight="1" x14ac:dyDescent="0.3"/>
    <row r="28" spans="1:19" ht="15.75" customHeight="1" x14ac:dyDescent="0.3">
      <c r="A28" s="1"/>
      <c r="B28" s="2" t="s">
        <v>123</v>
      </c>
      <c r="C28" s="111" t="s">
        <v>1048</v>
      </c>
      <c r="D28" s="111"/>
      <c r="E28" s="111"/>
      <c r="F28" s="2"/>
      <c r="G28" s="2"/>
      <c r="H28" s="2"/>
      <c r="I28" s="2"/>
      <c r="K28" s="1"/>
      <c r="L28" s="2" t="s">
        <v>136</v>
      </c>
      <c r="M28" s="111" t="s">
        <v>1057</v>
      </c>
      <c r="N28" s="111"/>
      <c r="O28" s="111"/>
      <c r="P28" s="2"/>
      <c r="Q28" s="2"/>
      <c r="R28" s="2"/>
      <c r="S28" s="2"/>
    </row>
    <row r="29" spans="1:19" ht="15.75" customHeight="1" x14ac:dyDescent="0.3">
      <c r="A29" s="120">
        <v>2</v>
      </c>
      <c r="B29" s="121" t="s">
        <v>1</v>
      </c>
      <c r="C29" s="146" t="s">
        <v>2</v>
      </c>
      <c r="D29" s="12"/>
      <c r="E29" s="48"/>
      <c r="F29" s="49" t="s">
        <v>3</v>
      </c>
      <c r="G29" s="49" t="s">
        <v>4</v>
      </c>
      <c r="H29" s="49" t="s">
        <v>5</v>
      </c>
      <c r="I29" s="50" t="s">
        <v>6</v>
      </c>
      <c r="K29" s="120">
        <v>2</v>
      </c>
      <c r="L29" s="121" t="s">
        <v>1</v>
      </c>
      <c r="M29" s="146" t="s">
        <v>2</v>
      </c>
      <c r="N29" s="12"/>
      <c r="O29" s="48"/>
      <c r="P29" s="49" t="s">
        <v>3</v>
      </c>
      <c r="Q29" s="49" t="s">
        <v>4</v>
      </c>
      <c r="R29" s="49" t="s">
        <v>5</v>
      </c>
      <c r="S29" s="50" t="s">
        <v>6</v>
      </c>
    </row>
    <row r="30" spans="1:19" ht="15.75" customHeight="1" x14ac:dyDescent="0.3">
      <c r="A30" s="118">
        <v>1</v>
      </c>
      <c r="B30" s="102" t="s">
        <v>722</v>
      </c>
      <c r="C30" s="102" t="s">
        <v>274</v>
      </c>
      <c r="D30" s="16"/>
      <c r="E30" s="16"/>
      <c r="F30" s="16">
        <f>SUM(D30:E30)</f>
        <v>0</v>
      </c>
      <c r="G30" s="16"/>
      <c r="H30" s="47"/>
      <c r="I30" s="55"/>
      <c r="K30" s="118">
        <v>1</v>
      </c>
      <c r="L30" s="102" t="s">
        <v>1052</v>
      </c>
      <c r="M30" s="102" t="s">
        <v>1051</v>
      </c>
      <c r="N30" s="16"/>
      <c r="O30" s="16"/>
      <c r="P30" s="16">
        <f>SUM(N30:O30)</f>
        <v>0</v>
      </c>
      <c r="Q30" s="16"/>
      <c r="R30" s="47"/>
      <c r="S30" s="55"/>
    </row>
    <row r="31" spans="1:19" ht="15.75" customHeight="1" x14ac:dyDescent="0.3">
      <c r="A31" s="114">
        <v>2</v>
      </c>
      <c r="B31" s="113" t="s">
        <v>562</v>
      </c>
      <c r="C31" s="113" t="s">
        <v>563</v>
      </c>
      <c r="D31" s="7"/>
      <c r="E31" s="7"/>
      <c r="F31" s="7">
        <f t="shared" ref="F31:F38" si="4">SUM(D31:E31)</f>
        <v>0</v>
      </c>
      <c r="G31" s="7"/>
      <c r="H31" s="7"/>
      <c r="I31" s="19"/>
      <c r="K31" s="114">
        <v>2</v>
      </c>
      <c r="L31" s="113" t="s">
        <v>1053</v>
      </c>
      <c r="M31" s="113" t="s">
        <v>1054</v>
      </c>
      <c r="N31" s="7"/>
      <c r="O31" s="7"/>
      <c r="P31" s="7">
        <f t="shared" ref="P31:P38" si="5">SUM(N31:O31)</f>
        <v>0</v>
      </c>
      <c r="Q31" s="7"/>
      <c r="R31" s="7"/>
      <c r="S31" s="19"/>
    </row>
    <row r="32" spans="1:19" ht="15.75" customHeight="1" x14ac:dyDescent="0.3">
      <c r="A32" s="114">
        <v>3</v>
      </c>
      <c r="B32" s="113" t="s">
        <v>1045</v>
      </c>
      <c r="C32" s="113" t="s">
        <v>76</v>
      </c>
      <c r="D32" s="7"/>
      <c r="E32" s="7"/>
      <c r="F32" s="7">
        <f t="shared" si="4"/>
        <v>0</v>
      </c>
      <c r="G32" s="7"/>
      <c r="H32" s="7"/>
      <c r="I32" s="19"/>
      <c r="K32" s="114">
        <v>3</v>
      </c>
      <c r="L32" s="113" t="s">
        <v>1049</v>
      </c>
      <c r="M32" s="113" t="s">
        <v>725</v>
      </c>
      <c r="N32" s="7"/>
      <c r="O32" s="7"/>
      <c r="P32" s="7">
        <f t="shared" si="5"/>
        <v>0</v>
      </c>
      <c r="Q32" s="7"/>
      <c r="R32" s="7"/>
      <c r="S32" s="19"/>
    </row>
    <row r="33" spans="1:19" ht="15.75" customHeight="1" x14ac:dyDescent="0.3">
      <c r="A33" s="114">
        <v>4</v>
      </c>
      <c r="B33" s="113" t="s">
        <v>101</v>
      </c>
      <c r="C33" s="113" t="s">
        <v>102</v>
      </c>
      <c r="D33" s="7"/>
      <c r="E33" s="7"/>
      <c r="F33" s="7">
        <f t="shared" si="4"/>
        <v>0</v>
      </c>
      <c r="G33" s="7"/>
      <c r="H33" s="7"/>
      <c r="I33" s="19"/>
      <c r="K33" s="114">
        <v>4</v>
      </c>
      <c r="L33" s="113" t="s">
        <v>1050</v>
      </c>
      <c r="M33" s="113" t="s">
        <v>1051</v>
      </c>
      <c r="N33" s="7"/>
      <c r="O33" s="7"/>
      <c r="P33" s="7">
        <f t="shared" si="5"/>
        <v>0</v>
      </c>
      <c r="Q33" s="7"/>
      <c r="R33" s="7"/>
      <c r="S33" s="19"/>
    </row>
    <row r="34" spans="1:19" ht="15.75" customHeight="1" x14ac:dyDescent="0.3">
      <c r="A34" s="114">
        <v>5</v>
      </c>
      <c r="B34" s="113" t="s">
        <v>1044</v>
      </c>
      <c r="C34" s="113" t="s">
        <v>76</v>
      </c>
      <c r="D34" s="7"/>
      <c r="E34" s="7"/>
      <c r="F34" s="7">
        <f t="shared" si="4"/>
        <v>0</v>
      </c>
      <c r="G34" s="7"/>
      <c r="H34" s="7"/>
      <c r="I34" s="19"/>
      <c r="K34" s="114">
        <v>5</v>
      </c>
      <c r="L34" s="113" t="s">
        <v>1056</v>
      </c>
      <c r="M34" s="113" t="s">
        <v>154</v>
      </c>
      <c r="N34" s="7"/>
      <c r="O34" s="7"/>
      <c r="P34" s="7">
        <f t="shared" si="5"/>
        <v>0</v>
      </c>
      <c r="Q34" s="7"/>
      <c r="R34" s="7"/>
      <c r="S34" s="19"/>
    </row>
    <row r="35" spans="1:19" ht="15.75" customHeight="1" x14ac:dyDescent="0.3">
      <c r="A35" s="114">
        <v>6</v>
      </c>
      <c r="B35" s="113" t="s">
        <v>813</v>
      </c>
      <c r="C35" s="113" t="s">
        <v>76</v>
      </c>
      <c r="D35" s="7"/>
      <c r="E35" s="7"/>
      <c r="F35" s="7">
        <f t="shared" si="4"/>
        <v>0</v>
      </c>
      <c r="G35" s="7"/>
      <c r="H35" s="7"/>
      <c r="I35" s="19"/>
      <c r="K35" s="114">
        <v>6</v>
      </c>
      <c r="L35" s="113" t="s">
        <v>521</v>
      </c>
      <c r="M35" s="113" t="s">
        <v>178</v>
      </c>
      <c r="N35" s="7"/>
      <c r="O35" s="7"/>
      <c r="P35" s="7">
        <f t="shared" si="5"/>
        <v>0</v>
      </c>
      <c r="Q35" s="7"/>
      <c r="R35" s="7"/>
      <c r="S35" s="19"/>
    </row>
    <row r="36" spans="1:19" ht="15.75" customHeight="1" x14ac:dyDescent="0.3">
      <c r="A36" s="114">
        <v>7</v>
      </c>
      <c r="B36" s="113" t="s">
        <v>478</v>
      </c>
      <c r="C36" s="113" t="s">
        <v>274</v>
      </c>
      <c r="D36" s="7"/>
      <c r="E36" s="7"/>
      <c r="F36" s="7">
        <f t="shared" si="4"/>
        <v>0</v>
      </c>
      <c r="G36" s="7"/>
      <c r="H36" s="7"/>
      <c r="I36" s="19"/>
      <c r="K36" s="114">
        <v>7</v>
      </c>
      <c r="L36" s="113" t="s">
        <v>1055</v>
      </c>
      <c r="M36" s="113" t="s">
        <v>76</v>
      </c>
      <c r="N36" s="7"/>
      <c r="O36" s="7"/>
      <c r="P36" s="7">
        <f t="shared" si="5"/>
        <v>0</v>
      </c>
      <c r="Q36" s="7"/>
      <c r="R36" s="7"/>
      <c r="S36" s="19"/>
    </row>
    <row r="37" spans="1:19" ht="15.75" customHeight="1" x14ac:dyDescent="0.3">
      <c r="A37" s="114">
        <v>8</v>
      </c>
      <c r="B37" s="113" t="s">
        <v>1046</v>
      </c>
      <c r="C37" s="113" t="s">
        <v>725</v>
      </c>
      <c r="D37" s="7"/>
      <c r="E37" s="7"/>
      <c r="F37" s="7">
        <f t="shared" si="4"/>
        <v>0</v>
      </c>
      <c r="G37" s="7"/>
      <c r="H37" s="7"/>
      <c r="I37" s="19"/>
      <c r="K37" s="114">
        <v>8</v>
      </c>
      <c r="L37" s="113" t="s">
        <v>576</v>
      </c>
      <c r="M37" s="113" t="s">
        <v>563</v>
      </c>
      <c r="N37" s="7"/>
      <c r="O37" s="7"/>
      <c r="P37" s="7">
        <f t="shared" si="5"/>
        <v>0</v>
      </c>
      <c r="Q37" s="7"/>
      <c r="R37" s="7"/>
      <c r="S37" s="19"/>
    </row>
    <row r="38" spans="1:19" ht="15.75" customHeight="1" x14ac:dyDescent="0.3">
      <c r="A38" s="116">
        <v>9</v>
      </c>
      <c r="B38" s="117" t="s">
        <v>1047</v>
      </c>
      <c r="C38" s="117" t="s">
        <v>79</v>
      </c>
      <c r="D38" s="21"/>
      <c r="E38" s="21"/>
      <c r="F38" s="21">
        <f t="shared" si="4"/>
        <v>0</v>
      </c>
      <c r="G38" s="21"/>
      <c r="H38" s="21"/>
      <c r="I38" s="22"/>
      <c r="K38" s="116">
        <v>9</v>
      </c>
      <c r="L38" s="117" t="s">
        <v>584</v>
      </c>
      <c r="M38" s="117" t="s">
        <v>563</v>
      </c>
      <c r="N38" s="21"/>
      <c r="O38" s="21"/>
      <c r="P38" s="21">
        <f t="shared" si="5"/>
        <v>0</v>
      </c>
      <c r="Q38" s="21"/>
      <c r="R38" s="21"/>
      <c r="S38" s="22"/>
    </row>
    <row r="39" spans="1:19" ht="15.75" customHeight="1" x14ac:dyDescent="0.3"/>
    <row r="40" spans="1:19" ht="15.75" customHeight="1" x14ac:dyDescent="0.3">
      <c r="A40" s="1"/>
      <c r="B40" s="2" t="s">
        <v>152</v>
      </c>
      <c r="C40" s="111" t="s">
        <v>1064</v>
      </c>
      <c r="D40" s="111"/>
      <c r="E40" s="111"/>
      <c r="F40" s="2"/>
      <c r="G40" s="2"/>
      <c r="H40" s="2"/>
      <c r="I40" s="2"/>
    </row>
    <row r="41" spans="1:19" ht="15.75" customHeight="1" x14ac:dyDescent="0.3">
      <c r="A41" s="120">
        <v>2</v>
      </c>
      <c r="B41" s="121" t="s">
        <v>1</v>
      </c>
      <c r="C41" s="146" t="s">
        <v>2</v>
      </c>
      <c r="D41" s="12"/>
      <c r="E41" s="48"/>
      <c r="F41" s="49" t="s">
        <v>3</v>
      </c>
      <c r="G41" s="49" t="s">
        <v>4</v>
      </c>
      <c r="H41" s="49" t="s">
        <v>5</v>
      </c>
      <c r="I41" s="50" t="s">
        <v>6</v>
      </c>
    </row>
    <row r="42" spans="1:19" ht="15.75" customHeight="1" x14ac:dyDescent="0.3">
      <c r="A42" s="118">
        <v>1</v>
      </c>
      <c r="B42" s="102" t="s">
        <v>1058</v>
      </c>
      <c r="C42" s="102" t="s">
        <v>204</v>
      </c>
      <c r="D42" s="16"/>
      <c r="E42" s="16"/>
      <c r="F42" s="16">
        <f>SUM(D42:E42)</f>
        <v>0</v>
      </c>
      <c r="G42" s="16"/>
      <c r="H42" s="47"/>
      <c r="I42" s="55"/>
    </row>
    <row r="43" spans="1:19" ht="15.75" customHeight="1" x14ac:dyDescent="0.3">
      <c r="A43" s="114">
        <v>2</v>
      </c>
      <c r="B43" s="113" t="s">
        <v>961</v>
      </c>
      <c r="C43" s="113" t="s">
        <v>204</v>
      </c>
      <c r="D43" s="7"/>
      <c r="E43" s="7"/>
      <c r="F43" s="7">
        <f t="shared" ref="F43:F50" si="6">SUM(D43:E43)</f>
        <v>0</v>
      </c>
      <c r="G43" s="7"/>
      <c r="H43" s="7"/>
      <c r="I43" s="19"/>
    </row>
    <row r="44" spans="1:19" ht="15.75" customHeight="1" x14ac:dyDescent="0.3">
      <c r="A44" s="114">
        <v>3</v>
      </c>
      <c r="B44" s="113" t="s">
        <v>1061</v>
      </c>
      <c r="C44" s="113" t="s">
        <v>274</v>
      </c>
      <c r="D44" s="7"/>
      <c r="E44" s="7"/>
      <c r="F44" s="7">
        <f t="shared" si="6"/>
        <v>0</v>
      </c>
      <c r="G44" s="7"/>
      <c r="H44" s="7"/>
      <c r="I44" s="19"/>
    </row>
    <row r="45" spans="1:19" ht="15.75" customHeight="1" x14ac:dyDescent="0.3">
      <c r="A45" s="114">
        <v>4</v>
      </c>
      <c r="B45" s="113" t="s">
        <v>1059</v>
      </c>
      <c r="C45" s="113" t="s">
        <v>1060</v>
      </c>
      <c r="D45" s="7"/>
      <c r="E45" s="7"/>
      <c r="F45" s="7">
        <f t="shared" si="6"/>
        <v>0</v>
      </c>
      <c r="G45" s="7"/>
      <c r="H45" s="7"/>
      <c r="I45" s="19"/>
    </row>
    <row r="46" spans="1:19" ht="15.75" customHeight="1" x14ac:dyDescent="0.3">
      <c r="A46" s="114">
        <v>5</v>
      </c>
      <c r="B46" s="113" t="s">
        <v>766</v>
      </c>
      <c r="C46" s="113" t="s">
        <v>154</v>
      </c>
      <c r="D46" s="7"/>
      <c r="E46" s="7"/>
      <c r="F46" s="7">
        <f t="shared" si="6"/>
        <v>0</v>
      </c>
      <c r="G46" s="7"/>
      <c r="H46" s="7"/>
      <c r="I46" s="19"/>
    </row>
    <row r="47" spans="1:19" ht="15.75" customHeight="1" x14ac:dyDescent="0.3">
      <c r="A47" s="114">
        <v>6</v>
      </c>
      <c r="B47" s="113" t="s">
        <v>943</v>
      </c>
      <c r="C47" s="113" t="s">
        <v>178</v>
      </c>
      <c r="D47" s="7"/>
      <c r="E47" s="7"/>
      <c r="F47" s="7">
        <f t="shared" si="6"/>
        <v>0</v>
      </c>
      <c r="G47" s="7"/>
      <c r="H47" s="7"/>
      <c r="I47" s="19"/>
    </row>
    <row r="48" spans="1:19" ht="15.75" customHeight="1" x14ac:dyDescent="0.3">
      <c r="A48" s="114">
        <v>7</v>
      </c>
      <c r="B48" s="113" t="s">
        <v>1063</v>
      </c>
      <c r="C48" s="113" t="s">
        <v>1060</v>
      </c>
      <c r="D48" s="7"/>
      <c r="E48" s="7"/>
      <c r="F48" s="7">
        <f t="shared" si="6"/>
        <v>0</v>
      </c>
      <c r="G48" s="7"/>
      <c r="H48" s="7"/>
      <c r="I48" s="19"/>
    </row>
    <row r="49" spans="1:9" ht="15.75" customHeight="1" x14ac:dyDescent="0.3">
      <c r="A49" s="114">
        <v>8</v>
      </c>
      <c r="B49" s="113" t="s">
        <v>1062</v>
      </c>
      <c r="C49" s="113" t="s">
        <v>1051</v>
      </c>
      <c r="D49" s="7"/>
      <c r="E49" s="7"/>
      <c r="F49" s="7">
        <f t="shared" si="6"/>
        <v>0</v>
      </c>
      <c r="G49" s="7"/>
      <c r="H49" s="7"/>
      <c r="I49" s="19"/>
    </row>
    <row r="50" spans="1:9" ht="15.75" customHeight="1" x14ac:dyDescent="0.3">
      <c r="A50" s="116">
        <v>9</v>
      </c>
      <c r="B50" s="117" t="s">
        <v>575</v>
      </c>
      <c r="C50" s="117" t="s">
        <v>482</v>
      </c>
      <c r="D50" s="21"/>
      <c r="E50" s="21"/>
      <c r="F50" s="21">
        <f t="shared" si="6"/>
        <v>0</v>
      </c>
      <c r="G50" s="21"/>
      <c r="H50" s="21"/>
      <c r="I50" s="22"/>
    </row>
    <row r="51" spans="1:9" ht="15.75" customHeight="1" x14ac:dyDescent="0.3"/>
    <row r="52" spans="1:9" ht="15.75" customHeight="1" x14ac:dyDescent="0.3">
      <c r="B52" s="2" t="s">
        <v>1065</v>
      </c>
    </row>
    <row r="53" spans="1:9" ht="15.75" customHeight="1" x14ac:dyDescent="0.35">
      <c r="B53" s="161" t="s">
        <v>1066</v>
      </c>
    </row>
    <row r="54" spans="1:9" ht="15.75" customHeight="1" x14ac:dyDescent="0.3"/>
    <row r="55" spans="1:9" ht="15.75" customHeight="1" x14ac:dyDescent="0.3">
      <c r="B55" s="4" t="s">
        <v>37</v>
      </c>
      <c r="F55" s="97" t="s">
        <v>25</v>
      </c>
    </row>
    <row r="56" spans="1:9" ht="15.75" customHeight="1" x14ac:dyDescent="0.3">
      <c r="B56" s="4" t="s">
        <v>38</v>
      </c>
    </row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</sheetData>
  <sortState xmlns:xlrd2="http://schemas.microsoft.com/office/spreadsheetml/2017/richdata2" ref="V42:W50">
    <sortCondition ref="V42"/>
  </sortState>
  <mergeCells count="1">
    <mergeCell ref="N2:S2"/>
  </mergeCells>
  <hyperlinks>
    <hyperlink ref="B2" location="'Index'!A3" tooltip="Go to the Index sheet" display="á" xr:uid="{14340396-88A3-481E-B0F7-DE6AAAFD590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DD0E-0CA5-4919-AB93-2F28AF9C2CF0}">
  <sheetPr>
    <tabColor theme="4" tint="0.79998168889431442"/>
    <pageSetUpPr fitToPage="1"/>
  </sheetPr>
  <dimension ref="A1:AH62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15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0</v>
      </c>
      <c r="C3" s="111" t="s">
        <v>664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"!$L$6"),"")</f>
        <v>J. Brown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"!$M$6"),"")</f>
        <v>Derby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"!$N$6"),"")</f>
        <v/>
      </c>
      <c r="E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"!$O$6"),"")</f>
        <v/>
      </c>
      <c r="F5" s="16">
        <f ca="1">SUM(D5:E5)</f>
        <v>0</v>
      </c>
      <c r="G5" s="16"/>
      <c r="H5" s="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"!$L$7"),"")</f>
        <v>A. Holmes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"!$M$7"),"")</f>
        <v>Altrincham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"!$N$7"),"")</f>
        <v/>
      </c>
      <c r="E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"!$O$7"),"")</f>
        <v/>
      </c>
      <c r="F6" s="7">
        <f t="shared" ref="F6:F12" ca="1" si="0">SUM(D6:E6)</f>
        <v>0</v>
      </c>
      <c r="G6" s="126"/>
      <c r="H6" s="126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"!$L$8"),"")</f>
        <v>J. Jarvis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"!$M$8"),"")</f>
        <v>Derby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"!$N$8"),"")</f>
        <v/>
      </c>
      <c r="E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"!$O$8"),"")</f>
        <v/>
      </c>
      <c r="F7" s="7">
        <f t="shared" ca="1" si="0"/>
        <v>0</v>
      </c>
      <c r="G7" s="126"/>
      <c r="H7" s="126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"!$B$9")&lt;&gt;"",INDIRECT("'"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"!$B$9"),"")</f>
        <v>R. Marchall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"!$C$9")&lt;&gt;"",INDIRECT("'"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"!$C$9"),"")</f>
        <v>Rotherham Chantry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"!$D$9")&lt;&gt;"",INDIRECT("'"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"!$D$9"),"")</f>
        <v/>
      </c>
      <c r="E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"!$E$9")&lt;&gt;"",INDIRECT("'"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"!$E$9"),"")</f>
        <v/>
      </c>
      <c r="F8" s="7">
        <f t="shared" ca="1" si="0"/>
        <v>0</v>
      </c>
      <c r="G8" s="126"/>
      <c r="H8" s="126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"!$B$10"),"")</f>
        <v>A. Michalski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"!$C$10"),"")</f>
        <v>Rotherham Chantry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"!$D$10"),"")</f>
        <v/>
      </c>
      <c r="E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"!$E$10"),"")</f>
        <v/>
      </c>
      <c r="F9" s="7">
        <f t="shared" ca="1" si="0"/>
        <v>0</v>
      </c>
      <c r="G9" s="126"/>
      <c r="H9" s="126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"!$B$12"),"")</f>
        <v>W. Pow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"!$C$12"),"")</f>
        <v>JSPC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"!$D$12"),"")</f>
        <v/>
      </c>
      <c r="E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"!$E$12"),"")</f>
        <v/>
      </c>
      <c r="F10" s="7">
        <f t="shared" ca="1" si="0"/>
        <v>0</v>
      </c>
      <c r="G10" s="126"/>
      <c r="H10" s="126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"!$B$14"),"")</f>
        <v>J. Shine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"!$C$14"),"")</f>
        <v>Derby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"!$D$14"),"")</f>
        <v/>
      </c>
      <c r="E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"!$E$14")&lt;&gt;"",INDIRECT("'"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"!$E$14"),"")</f>
        <v/>
      </c>
      <c r="F11" s="7">
        <f t="shared" ca="1" si="0"/>
        <v>0</v>
      </c>
      <c r="G11" s="126"/>
      <c r="H11" s="126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"!$L$12"),"")</f>
        <v>J. Smith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"!$M$12"),"")</f>
        <v>York RI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"!$N$12"),"")</f>
        <v/>
      </c>
      <c r="E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"!$O$12")&lt;&gt;"",INDIRECT("'"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"!$O$12"),"")</f>
        <v/>
      </c>
      <c r="F12" s="21">
        <f t="shared" ca="1" si="0"/>
        <v>0</v>
      </c>
      <c r="G12" s="131"/>
      <c r="H12" s="131"/>
      <c r="I12" s="132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"/>
      <c r="B14" s="2" t="s">
        <v>74</v>
      </c>
      <c r="C14" s="111" t="s">
        <v>1067</v>
      </c>
      <c r="D14" s="111"/>
      <c r="E14" s="111"/>
      <c r="F14" s="2"/>
      <c r="G14" s="2"/>
      <c r="H14" s="2"/>
      <c r="I14" s="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0">
        <v>2</v>
      </c>
      <c r="B15" s="121" t="s">
        <v>1</v>
      </c>
      <c r="C15" s="146" t="s">
        <v>2</v>
      </c>
      <c r="D15" s="12"/>
      <c r="E15" s="48"/>
      <c r="F15" s="49" t="s">
        <v>3</v>
      </c>
      <c r="G15" s="49" t="s">
        <v>4</v>
      </c>
      <c r="H15" s="49" t="s">
        <v>5</v>
      </c>
      <c r="I15" s="50" t="s">
        <v>6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18">
        <v>1</v>
      </c>
      <c r="B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"!$B$18"),"")</f>
        <v>C. Blyth</v>
      </c>
      <c r="C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"!$C$18"),"")</f>
        <v>Deddington</v>
      </c>
      <c r="D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"!$D$18"),"")</f>
        <v/>
      </c>
      <c r="E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"!$E$18"),"")</f>
        <v/>
      </c>
      <c r="F16" s="16">
        <f ca="1">SUM(D16:E16)</f>
        <v>0</v>
      </c>
      <c r="G16" s="16"/>
      <c r="H16" s="47"/>
      <c r="I16" s="55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7">
        <v>2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"!$B$22")&lt;&gt;"",INDIRECT("'"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"!$B$22"),"")</f>
        <v>M. Loader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"!$C$22")&lt;&gt;"",INDIRECT("'"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"!$C$22"),"")</f>
        <v>Deddington</v>
      </c>
      <c r="D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"!$D$22")&lt;&gt;"",INDIRECT("'"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"!$D$22"),"")</f>
        <v/>
      </c>
      <c r="E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"!$E$22")&lt;&gt;"",INDIRECT("'"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"!$E$22"),"")</f>
        <v/>
      </c>
      <c r="F17" s="7">
        <f t="shared" ref="F17:F23" ca="1" si="1">SUM(D17:E17)</f>
        <v>0</v>
      </c>
      <c r="G17" s="126"/>
      <c r="H17" s="126"/>
      <c r="I17" s="128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4">
        <v>3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"!$B$46")&lt;&gt;"",INDIRECT("'"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"!$B$46"),"")</f>
        <v>P. Mitchell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"!$C$46")&lt;&gt;"",INDIRECT("'"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"!$C$46"),"")</f>
        <v>Cumb News</v>
      </c>
      <c r="D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"!$D$46")&lt;&gt;"",INDIRECT("'"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"!$D$46"),"")</f>
        <v/>
      </c>
      <c r="E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"!$E$46")&lt;&gt;"",INDIRECT("'"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"!$E$46"),"")</f>
        <v/>
      </c>
      <c r="F18" s="7">
        <f t="shared" ca="1" si="1"/>
        <v>0</v>
      </c>
      <c r="G18" s="126"/>
      <c r="H18" s="126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4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"!$L$10"),"")</f>
        <v>S. Russell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"!$M$10"),"")</f>
        <v>JSPC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"!$N$10"),"")</f>
        <v/>
      </c>
      <c r="E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"!$O$10")&lt;&gt;"",INDIRECT("'"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"!$O$10"),"")</f>
        <v/>
      </c>
      <c r="F19" s="7">
        <f t="shared" ca="1" si="1"/>
        <v>0</v>
      </c>
      <c r="G19" s="126"/>
      <c r="H19" s="126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5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"!$B$23")&lt;&gt;"",INDIRECT("'"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"!$B$23"),"")</f>
        <v>J. Sinclair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"!$C$23")&lt;&gt;"",INDIRECT("'"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"!$C$23"),"")</f>
        <v>Derby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"!$D$23")&lt;&gt;"",INDIRECT("'"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"!$D$23"),"")</f>
        <v/>
      </c>
      <c r="E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"!$E$23")&lt;&gt;"",INDIRECT("'"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"!$E$23"),"")</f>
        <v/>
      </c>
      <c r="F20" s="7">
        <f t="shared" ca="1" si="1"/>
        <v>0</v>
      </c>
      <c r="G20" s="126"/>
      <c r="H20" s="126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6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"!$L$37")&lt;&gt;"",INDIRECT("'"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"!$L$37"),"")</f>
        <v>D. Thompson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"!$M$37")&lt;&gt;"",INDIRECT("'"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"!$M$37"),"")</f>
        <v>York RI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"!$N$37")&lt;&gt;"",INDIRECT("'"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"!$N$37"),"")</f>
        <v/>
      </c>
      <c r="E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"!$O$37")&lt;&gt;"",INDIRECT("'"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"!$O$37"),"")</f>
        <v/>
      </c>
      <c r="F21" s="7">
        <f t="shared" ca="1" si="1"/>
        <v>0</v>
      </c>
      <c r="G21" s="126"/>
      <c r="H21" s="126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7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"!$L$26")&lt;&gt;"",INDIRECT("'"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"!$L$26"),"")</f>
        <v>R. Ward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"!$M$26")&lt;&gt;"",INDIRECT("'"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"!$M$26"),"")</f>
        <v>York RI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"!$N$26")&lt;&gt;"",INDIRECT("'"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"!$N$26"),"")</f>
        <v/>
      </c>
      <c r="E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"!$O$26")&lt;&gt;"",INDIRECT("'"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"!$O$26"),"")</f>
        <v/>
      </c>
      <c r="F22" s="7">
        <f t="shared" ca="1" si="1"/>
        <v>0</v>
      </c>
      <c r="G22" s="126"/>
      <c r="H22" s="126"/>
      <c r="I22" s="128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9">
        <v>8</v>
      </c>
      <c r="B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"!$L$38")&lt;&gt;"",INDIRECT("'"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"!$L$38"),"")</f>
        <v>D. Williams</v>
      </c>
      <c r="C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"!$M$38")&lt;&gt;"",INDIRECT("'"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"!$M$38"),"")</f>
        <v>York RI</v>
      </c>
      <c r="D2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"!$N$38")&lt;&gt;"",INDIRECT("'"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"!$N$38"),"")</f>
        <v/>
      </c>
      <c r="E2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"!$O$38")&lt;&gt;"",INDIRECT("'" &amp; LEFT(CELL("filename",$A$1),FIND("[",CELL("filename",$A$1)) -1) &amp; "[" &amp; MID(CELL("filename",$A$1),FIND("[",CELL("filename",$A$1))+1,FIND("]",CELL("filename",$A$1))-FIND("[",CELL("filename",$A$1))-1) &amp; "]" &amp; "Gallery Rifle Any" &amp; "'" &amp; "!$O$38"),"")</f>
        <v/>
      </c>
      <c r="F23" s="21">
        <f t="shared" ca="1" si="1"/>
        <v>0</v>
      </c>
      <c r="G23" s="131"/>
      <c r="H23" s="131"/>
      <c r="I23" s="132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62" t="s">
        <v>1065</v>
      </c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5">
      <c r="A26" s="124"/>
      <c r="B26" s="163" t="s">
        <v>1066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4" t="s">
        <v>37</v>
      </c>
      <c r="F28" s="97" t="s">
        <v>25</v>
      </c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4" t="s">
        <v>38</v>
      </c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/>
    <row r="62" spans="1:26" ht="15.75" customHeight="1" x14ac:dyDescent="0.3"/>
  </sheetData>
  <sheetProtection sheet="1" objects="1" scenarios="1" selectLockedCells="1"/>
  <sortState xmlns:xlrd2="http://schemas.microsoft.com/office/spreadsheetml/2017/richdata2" ref="V16:W23">
    <sortCondition ref="V16"/>
  </sortState>
  <mergeCells count="1">
    <mergeCell ref="D2:I2"/>
  </mergeCells>
  <hyperlinks>
    <hyperlink ref="B2" location="'Index'!A3" tooltip="Go to the Index sheet" display="á" xr:uid="{3FC320CA-4C29-4D82-A8A6-C53E35E2386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4" tint="0.79998168889431442"/>
    <pageSetUpPr fitToPage="1"/>
  </sheetPr>
  <dimension ref="A1:AH69"/>
  <sheetViews>
    <sheetView showGridLines="0" zoomScaleNormal="100" workbookViewId="0">
      <selection activeCell="N5" sqref="N5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16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N2" s="210" t="s">
        <v>208</v>
      </c>
      <c r="O2" s="210"/>
      <c r="P2" s="210"/>
      <c r="Q2" s="210"/>
      <c r="R2" s="210"/>
      <c r="S2" s="210"/>
      <c r="AH2" s="3"/>
    </row>
    <row r="3" spans="1:34" s="2" customFormat="1" ht="15.75" customHeight="1" x14ac:dyDescent="0.3">
      <c r="A3" s="1"/>
      <c r="B3" s="2" t="s">
        <v>0</v>
      </c>
      <c r="C3" s="111" t="s">
        <v>1072</v>
      </c>
      <c r="D3" s="111"/>
      <c r="E3" s="111"/>
      <c r="K3" s="1"/>
      <c r="L3" s="2" t="s">
        <v>74</v>
      </c>
      <c r="M3" s="111" t="s">
        <v>1076</v>
      </c>
      <c r="N3" s="111"/>
      <c r="O3" s="111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120">
        <v>2</v>
      </c>
      <c r="L4" s="121" t="s">
        <v>1</v>
      </c>
      <c r="M4" s="146" t="s">
        <v>2</v>
      </c>
      <c r="N4" s="12"/>
      <c r="O4" s="48"/>
      <c r="P4" s="49" t="s">
        <v>3</v>
      </c>
      <c r="Q4" s="49" t="s">
        <v>4</v>
      </c>
      <c r="R4" s="49" t="s">
        <v>5</v>
      </c>
      <c r="S4" s="50" t="s">
        <v>6</v>
      </c>
    </row>
    <row r="5" spans="1:34" ht="15.75" customHeight="1" x14ac:dyDescent="0.3">
      <c r="A5" s="118">
        <v>1</v>
      </c>
      <c r="B5" s="102" t="s">
        <v>1070</v>
      </c>
      <c r="C5" s="102" t="s">
        <v>1022</v>
      </c>
      <c r="D5" s="16"/>
      <c r="E5" s="16"/>
      <c r="F5" s="16">
        <f>SUM(D5:E5)</f>
        <v>0</v>
      </c>
      <c r="G5" s="16"/>
      <c r="H5" s="47"/>
      <c r="I5" s="55"/>
      <c r="K5" s="118">
        <v>1</v>
      </c>
      <c r="L5" s="102" t="s">
        <v>1075</v>
      </c>
      <c r="M5" s="102" t="s">
        <v>482</v>
      </c>
      <c r="N5" s="16"/>
      <c r="O5" s="16"/>
      <c r="P5" s="16">
        <f>SUM(N5:O5)</f>
        <v>0</v>
      </c>
      <c r="Q5" s="16"/>
      <c r="R5" s="47"/>
      <c r="S5" s="55"/>
    </row>
    <row r="6" spans="1:34" ht="15.75" customHeight="1" x14ac:dyDescent="0.3">
      <c r="A6" s="114">
        <v>2</v>
      </c>
      <c r="B6" s="113" t="s">
        <v>772</v>
      </c>
      <c r="C6" s="113" t="s">
        <v>76</v>
      </c>
      <c r="D6" s="7"/>
      <c r="E6" s="7"/>
      <c r="F6" s="7">
        <f t="shared" ref="F6:F13" si="0">SUM(D6:E6)</f>
        <v>0</v>
      </c>
      <c r="G6" s="7"/>
      <c r="H6" s="8"/>
      <c r="I6" s="115"/>
      <c r="K6" s="114">
        <v>2</v>
      </c>
      <c r="L6" s="113" t="s">
        <v>1073</v>
      </c>
      <c r="M6" s="113" t="s">
        <v>1051</v>
      </c>
      <c r="N6" s="7"/>
      <c r="O6" s="7"/>
      <c r="P6" s="7">
        <f t="shared" ref="P6:P13" si="1">SUM(N6:O6)</f>
        <v>0</v>
      </c>
      <c r="Q6" s="7"/>
      <c r="R6" s="7"/>
      <c r="S6" s="19"/>
    </row>
    <row r="7" spans="1:34" ht="15.75" customHeight="1" x14ac:dyDescent="0.3">
      <c r="A7" s="114">
        <v>3</v>
      </c>
      <c r="B7" s="113" t="s">
        <v>1069</v>
      </c>
      <c r="C7" s="113" t="s">
        <v>157</v>
      </c>
      <c r="D7" s="7"/>
      <c r="E7" s="7"/>
      <c r="F7" s="7">
        <f t="shared" si="0"/>
        <v>0</v>
      </c>
      <c r="G7" s="7"/>
      <c r="H7" s="7"/>
      <c r="I7" s="19"/>
      <c r="J7" s="10"/>
      <c r="K7" s="114">
        <v>3</v>
      </c>
      <c r="L7" s="113" t="s">
        <v>1035</v>
      </c>
      <c r="M7" s="113" t="s">
        <v>1022</v>
      </c>
      <c r="N7" s="7"/>
      <c r="O7" s="7"/>
      <c r="P7" s="7">
        <f t="shared" si="1"/>
        <v>0</v>
      </c>
      <c r="Q7" s="7"/>
      <c r="R7" s="7"/>
      <c r="S7" s="19"/>
    </row>
    <row r="8" spans="1:34" ht="15.75" customHeight="1" x14ac:dyDescent="0.3">
      <c r="A8" s="114">
        <v>4</v>
      </c>
      <c r="B8" s="113" t="s">
        <v>1021</v>
      </c>
      <c r="C8" s="113" t="s">
        <v>1022</v>
      </c>
      <c r="D8" s="7"/>
      <c r="E8" s="7"/>
      <c r="F8" s="7">
        <f t="shared" si="0"/>
        <v>0</v>
      </c>
      <c r="G8" s="7"/>
      <c r="H8" s="7"/>
      <c r="I8" s="19"/>
      <c r="K8" s="114">
        <v>4</v>
      </c>
      <c r="L8" s="113" t="s">
        <v>1042</v>
      </c>
      <c r="M8" s="113" t="s">
        <v>178</v>
      </c>
      <c r="N8" s="7"/>
      <c r="O8" s="7"/>
      <c r="P8" s="7">
        <f t="shared" si="1"/>
        <v>0</v>
      </c>
      <c r="Q8" s="7"/>
      <c r="R8" s="7"/>
      <c r="S8" s="19"/>
    </row>
    <row r="9" spans="1:34" ht="15.75" customHeight="1" x14ac:dyDescent="0.3">
      <c r="A9" s="114">
        <v>5</v>
      </c>
      <c r="B9" s="113" t="s">
        <v>469</v>
      </c>
      <c r="C9" s="113" t="s">
        <v>274</v>
      </c>
      <c r="D9" s="7"/>
      <c r="E9" s="7"/>
      <c r="F9" s="7">
        <f t="shared" si="0"/>
        <v>0</v>
      </c>
      <c r="G9" s="7"/>
      <c r="H9" s="7"/>
      <c r="I9" s="19"/>
      <c r="K9" s="114">
        <v>5</v>
      </c>
      <c r="L9" s="113" t="s">
        <v>1074</v>
      </c>
      <c r="M9" s="113" t="s">
        <v>274</v>
      </c>
      <c r="N9" s="7"/>
      <c r="O9" s="7"/>
      <c r="P9" s="7">
        <f t="shared" si="1"/>
        <v>0</v>
      </c>
      <c r="Q9" s="7"/>
      <c r="R9" s="7"/>
      <c r="S9" s="19"/>
    </row>
    <row r="10" spans="1:34" ht="15.75" customHeight="1" x14ac:dyDescent="0.3">
      <c r="A10" s="114">
        <v>6</v>
      </c>
      <c r="B10" s="113" t="s">
        <v>1071</v>
      </c>
      <c r="C10" s="113" t="s">
        <v>323</v>
      </c>
      <c r="D10" s="7"/>
      <c r="E10" s="7"/>
      <c r="F10" s="7">
        <f t="shared" si="0"/>
        <v>0</v>
      </c>
      <c r="G10" s="7"/>
      <c r="H10" s="7"/>
      <c r="I10" s="19"/>
      <c r="K10" s="114">
        <v>6</v>
      </c>
      <c r="L10" s="113" t="s">
        <v>226</v>
      </c>
      <c r="M10" s="113" t="s">
        <v>111</v>
      </c>
      <c r="N10" s="7"/>
      <c r="O10" s="7"/>
      <c r="P10" s="7">
        <f t="shared" si="1"/>
        <v>0</v>
      </c>
      <c r="Q10" s="7"/>
      <c r="R10" s="7"/>
      <c r="S10" s="19"/>
    </row>
    <row r="11" spans="1:34" ht="15.75" customHeight="1" x14ac:dyDescent="0.3">
      <c r="A11" s="114">
        <v>7</v>
      </c>
      <c r="B11" s="113" t="s">
        <v>1023</v>
      </c>
      <c r="C11" s="113" t="s">
        <v>456</v>
      </c>
      <c r="D11" s="7"/>
      <c r="E11" s="7"/>
      <c r="F11" s="7">
        <f t="shared" si="0"/>
        <v>0</v>
      </c>
      <c r="G11" s="7"/>
      <c r="H11" s="7"/>
      <c r="I11" s="19"/>
      <c r="K11" s="114">
        <v>7</v>
      </c>
      <c r="L11" s="113" t="s">
        <v>156</v>
      </c>
      <c r="M11" s="113" t="s">
        <v>157</v>
      </c>
      <c r="N11" s="7"/>
      <c r="O11" s="7"/>
      <c r="P11" s="7">
        <f t="shared" si="1"/>
        <v>0</v>
      </c>
      <c r="Q11" s="7"/>
      <c r="R11" s="7"/>
      <c r="S11" s="19"/>
    </row>
    <row r="12" spans="1:34" ht="15.75" customHeight="1" x14ac:dyDescent="0.3">
      <c r="A12" s="114">
        <v>8</v>
      </c>
      <c r="B12" s="113" t="s">
        <v>1068</v>
      </c>
      <c r="C12" s="113" t="s">
        <v>563</v>
      </c>
      <c r="D12" s="7"/>
      <c r="E12" s="7"/>
      <c r="F12" s="7">
        <f t="shared" si="0"/>
        <v>0</v>
      </c>
      <c r="G12" s="7"/>
      <c r="H12" s="7"/>
      <c r="I12" s="19"/>
      <c r="K12" s="114">
        <v>8</v>
      </c>
      <c r="L12" s="113" t="s">
        <v>529</v>
      </c>
      <c r="M12" s="113" t="s">
        <v>563</v>
      </c>
      <c r="N12" s="7"/>
      <c r="O12" s="7"/>
      <c r="P12" s="7">
        <f t="shared" si="1"/>
        <v>0</v>
      </c>
      <c r="Q12" s="7"/>
      <c r="R12" s="7"/>
      <c r="S12" s="19"/>
    </row>
    <row r="13" spans="1:34" ht="15.75" customHeight="1" x14ac:dyDescent="0.3">
      <c r="A13" s="116">
        <v>9</v>
      </c>
      <c r="B13" s="117" t="s">
        <v>512</v>
      </c>
      <c r="C13" s="117" t="s">
        <v>563</v>
      </c>
      <c r="D13" s="21"/>
      <c r="E13" s="21"/>
      <c r="F13" s="21">
        <f t="shared" si="0"/>
        <v>0</v>
      </c>
      <c r="G13" s="21"/>
      <c r="H13" s="21"/>
      <c r="I13" s="22"/>
      <c r="K13" s="116">
        <v>9</v>
      </c>
      <c r="L13" s="117" t="s">
        <v>1026</v>
      </c>
      <c r="M13" s="117" t="s">
        <v>1022</v>
      </c>
      <c r="N13" s="21"/>
      <c r="O13" s="21"/>
      <c r="P13" s="21">
        <f t="shared" si="1"/>
        <v>0</v>
      </c>
      <c r="Q13" s="21"/>
      <c r="R13" s="21"/>
      <c r="S13" s="22"/>
    </row>
    <row r="14" spans="1:34" ht="15.75" customHeight="1" x14ac:dyDescent="0.3"/>
    <row r="15" spans="1:34" ht="15.75" customHeight="1" x14ac:dyDescent="0.3">
      <c r="A15" s="1"/>
      <c r="B15" s="2" t="s">
        <v>92</v>
      </c>
      <c r="C15" s="111" t="s">
        <v>1083</v>
      </c>
      <c r="D15" s="111"/>
      <c r="E15" s="111"/>
      <c r="F15" s="2"/>
      <c r="G15" s="2"/>
      <c r="H15" s="2"/>
      <c r="I15" s="2"/>
      <c r="K15" s="1"/>
      <c r="L15" s="2" t="s">
        <v>109</v>
      </c>
      <c r="M15" s="111" t="s">
        <v>1090</v>
      </c>
      <c r="N15" s="111"/>
      <c r="O15" s="111"/>
      <c r="P15" s="2"/>
      <c r="Q15" s="2"/>
      <c r="R15" s="2"/>
      <c r="S15" s="2"/>
    </row>
    <row r="16" spans="1:34" ht="15.75" customHeight="1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  <c r="K16" s="120">
        <v>2</v>
      </c>
      <c r="L16" s="121" t="s">
        <v>1</v>
      </c>
      <c r="M16" s="146" t="s">
        <v>2</v>
      </c>
      <c r="N16" s="12"/>
      <c r="O16" s="48"/>
      <c r="P16" s="49" t="s">
        <v>3</v>
      </c>
      <c r="Q16" s="49" t="s">
        <v>4</v>
      </c>
      <c r="R16" s="49" t="s">
        <v>5</v>
      </c>
      <c r="S16" s="50" t="s">
        <v>6</v>
      </c>
    </row>
    <row r="17" spans="1:19" ht="15.75" customHeight="1" x14ac:dyDescent="0.3">
      <c r="A17" s="118">
        <v>1</v>
      </c>
      <c r="B17" s="102" t="s">
        <v>1081</v>
      </c>
      <c r="C17" s="102" t="s">
        <v>141</v>
      </c>
      <c r="D17" s="16"/>
      <c r="E17" s="16"/>
      <c r="F17" s="16">
        <f>SUM(D17:E17)</f>
        <v>0</v>
      </c>
      <c r="G17" s="16"/>
      <c r="H17" s="47"/>
      <c r="I17" s="55"/>
      <c r="K17" s="118">
        <v>1</v>
      </c>
      <c r="L17" s="102" t="s">
        <v>1086</v>
      </c>
      <c r="M17" s="102" t="s">
        <v>79</v>
      </c>
      <c r="N17" s="16"/>
      <c r="O17" s="16"/>
      <c r="P17" s="16">
        <f>SUM(N17:O17)</f>
        <v>0</v>
      </c>
      <c r="Q17" s="16"/>
      <c r="R17" s="47"/>
      <c r="S17" s="55"/>
    </row>
    <row r="18" spans="1:19" ht="15.75" customHeight="1" x14ac:dyDescent="0.3">
      <c r="A18" s="114">
        <v>2</v>
      </c>
      <c r="B18" s="113" t="s">
        <v>851</v>
      </c>
      <c r="C18" s="113" t="s">
        <v>76</v>
      </c>
      <c r="D18" s="7"/>
      <c r="E18" s="7"/>
      <c r="F18" s="7">
        <f t="shared" ref="F18:F25" si="2">SUM(D18:E18)</f>
        <v>0</v>
      </c>
      <c r="G18" s="7"/>
      <c r="H18" s="7"/>
      <c r="I18" s="19"/>
      <c r="K18" s="114">
        <v>2</v>
      </c>
      <c r="L18" s="113" t="s">
        <v>1085</v>
      </c>
      <c r="M18" s="113" t="s">
        <v>178</v>
      </c>
      <c r="N18" s="7"/>
      <c r="O18" s="7"/>
      <c r="P18" s="7">
        <f t="shared" ref="P18:P25" si="3">SUM(N18:O18)</f>
        <v>0</v>
      </c>
      <c r="Q18" s="7"/>
      <c r="R18" s="7"/>
      <c r="S18" s="19"/>
    </row>
    <row r="19" spans="1:19" ht="15.75" customHeight="1" x14ac:dyDescent="0.3">
      <c r="A19" s="114">
        <v>3</v>
      </c>
      <c r="B19" s="113" t="s">
        <v>904</v>
      </c>
      <c r="C19" s="113" t="s">
        <v>141</v>
      </c>
      <c r="D19" s="7"/>
      <c r="E19" s="7"/>
      <c r="F19" s="7">
        <f t="shared" si="2"/>
        <v>0</v>
      </c>
      <c r="G19" s="7"/>
      <c r="H19" s="7"/>
      <c r="I19" s="19"/>
      <c r="K19" s="114">
        <v>3</v>
      </c>
      <c r="L19" s="113" t="s">
        <v>1084</v>
      </c>
      <c r="M19" s="113" t="s">
        <v>141</v>
      </c>
      <c r="N19" s="7"/>
      <c r="O19" s="7"/>
      <c r="P19" s="7">
        <f t="shared" si="3"/>
        <v>0</v>
      </c>
      <c r="Q19" s="7"/>
      <c r="R19" s="7"/>
      <c r="S19" s="19"/>
    </row>
    <row r="20" spans="1:19" ht="15.75" customHeight="1" x14ac:dyDescent="0.3">
      <c r="A20" s="114">
        <v>4</v>
      </c>
      <c r="B20" s="113" t="s">
        <v>1082</v>
      </c>
      <c r="C20" s="113" t="s">
        <v>456</v>
      </c>
      <c r="D20" s="7"/>
      <c r="E20" s="7"/>
      <c r="F20" s="7">
        <f t="shared" si="2"/>
        <v>0</v>
      </c>
      <c r="G20" s="7"/>
      <c r="H20" s="7"/>
      <c r="I20" s="19"/>
      <c r="K20" s="114">
        <v>4</v>
      </c>
      <c r="L20" s="113" t="s">
        <v>1089</v>
      </c>
      <c r="M20" s="113" t="s">
        <v>274</v>
      </c>
      <c r="N20" s="7"/>
      <c r="O20" s="7"/>
      <c r="P20" s="7">
        <f t="shared" si="3"/>
        <v>0</v>
      </c>
      <c r="Q20" s="7"/>
      <c r="R20" s="7"/>
      <c r="S20" s="19"/>
    </row>
    <row r="21" spans="1:19" ht="15.75" customHeight="1" x14ac:dyDescent="0.3">
      <c r="A21" s="114">
        <v>5</v>
      </c>
      <c r="B21" s="113" t="s">
        <v>778</v>
      </c>
      <c r="C21" s="113" t="s">
        <v>161</v>
      </c>
      <c r="D21" s="7"/>
      <c r="E21" s="7"/>
      <c r="F21" s="7">
        <f t="shared" si="2"/>
        <v>0</v>
      </c>
      <c r="G21" s="7"/>
      <c r="H21" s="7"/>
      <c r="I21" s="19"/>
      <c r="K21" s="114">
        <v>5</v>
      </c>
      <c r="L21" s="113" t="s">
        <v>1087</v>
      </c>
      <c r="M21" s="113" t="s">
        <v>1051</v>
      </c>
      <c r="N21" s="7"/>
      <c r="O21" s="7"/>
      <c r="P21" s="7">
        <f t="shared" si="3"/>
        <v>0</v>
      </c>
      <c r="Q21" s="7"/>
      <c r="R21" s="7"/>
      <c r="S21" s="19"/>
    </row>
    <row r="22" spans="1:19" ht="15.75" customHeight="1" x14ac:dyDescent="0.3">
      <c r="A22" s="114">
        <v>6</v>
      </c>
      <c r="B22" s="113" t="s">
        <v>1077</v>
      </c>
      <c r="C22" s="113" t="s">
        <v>1078</v>
      </c>
      <c r="D22" s="7"/>
      <c r="E22" s="7"/>
      <c r="F22" s="7">
        <f t="shared" si="2"/>
        <v>0</v>
      </c>
      <c r="G22" s="7"/>
      <c r="H22" s="7"/>
      <c r="I22" s="19"/>
      <c r="K22" s="114">
        <v>6</v>
      </c>
      <c r="L22" s="113" t="s">
        <v>805</v>
      </c>
      <c r="M22" s="113" t="s">
        <v>154</v>
      </c>
      <c r="N22" s="7"/>
      <c r="O22" s="7"/>
      <c r="P22" s="7">
        <f t="shared" si="3"/>
        <v>0</v>
      </c>
      <c r="Q22" s="7"/>
      <c r="R22" s="7"/>
      <c r="S22" s="19"/>
    </row>
    <row r="23" spans="1:19" ht="15.75" customHeight="1" x14ac:dyDescent="0.3">
      <c r="A23" s="114">
        <v>7</v>
      </c>
      <c r="B23" s="113" t="s">
        <v>1079</v>
      </c>
      <c r="C23" s="113" t="s">
        <v>157</v>
      </c>
      <c r="D23" s="7"/>
      <c r="E23" s="7"/>
      <c r="F23" s="7">
        <f t="shared" si="2"/>
        <v>0</v>
      </c>
      <c r="G23" s="7"/>
      <c r="H23" s="7"/>
      <c r="I23" s="19"/>
      <c r="K23" s="114">
        <v>7</v>
      </c>
      <c r="L23" s="113" t="s">
        <v>437</v>
      </c>
      <c r="M23" s="113" t="s">
        <v>274</v>
      </c>
      <c r="N23" s="7"/>
      <c r="O23" s="7"/>
      <c r="P23" s="7">
        <f t="shared" si="3"/>
        <v>0</v>
      </c>
      <c r="Q23" s="7"/>
      <c r="R23" s="7"/>
      <c r="S23" s="19"/>
    </row>
    <row r="24" spans="1:19" ht="15.75" customHeight="1" x14ac:dyDescent="0.3">
      <c r="A24" s="114">
        <v>8</v>
      </c>
      <c r="B24" s="113" t="s">
        <v>439</v>
      </c>
      <c r="C24" s="113" t="s">
        <v>178</v>
      </c>
      <c r="D24" s="7"/>
      <c r="E24" s="7"/>
      <c r="F24" s="7">
        <f t="shared" si="2"/>
        <v>0</v>
      </c>
      <c r="G24" s="7"/>
      <c r="H24" s="7"/>
      <c r="I24" s="19"/>
      <c r="K24" s="114">
        <v>8</v>
      </c>
      <c r="L24" s="113" t="s">
        <v>1088</v>
      </c>
      <c r="M24" s="113" t="s">
        <v>178</v>
      </c>
      <c r="N24" s="7"/>
      <c r="O24" s="7"/>
      <c r="P24" s="7">
        <f t="shared" si="3"/>
        <v>0</v>
      </c>
      <c r="Q24" s="7"/>
      <c r="R24" s="7"/>
      <c r="S24" s="19"/>
    </row>
    <row r="25" spans="1:19" ht="15.75" customHeight="1" x14ac:dyDescent="0.3">
      <c r="A25" s="116">
        <v>9</v>
      </c>
      <c r="B25" s="117" t="s">
        <v>1080</v>
      </c>
      <c r="C25" s="117" t="s">
        <v>76</v>
      </c>
      <c r="D25" s="21"/>
      <c r="E25" s="21"/>
      <c r="F25" s="21">
        <f t="shared" si="2"/>
        <v>0</v>
      </c>
      <c r="G25" s="21"/>
      <c r="H25" s="21"/>
      <c r="I25" s="22"/>
      <c r="K25" s="116">
        <v>9</v>
      </c>
      <c r="L25" s="117" t="s">
        <v>529</v>
      </c>
      <c r="M25" s="117" t="s">
        <v>1051</v>
      </c>
      <c r="N25" s="21"/>
      <c r="O25" s="21"/>
      <c r="P25" s="21">
        <f t="shared" si="3"/>
        <v>0</v>
      </c>
      <c r="Q25" s="21"/>
      <c r="R25" s="21"/>
      <c r="S25" s="22"/>
    </row>
    <row r="26" spans="1:19" ht="15.75" customHeight="1" x14ac:dyDescent="0.3"/>
    <row r="27" spans="1:19" ht="15.75" customHeight="1" x14ac:dyDescent="0.3">
      <c r="A27" s="1"/>
      <c r="B27" s="2" t="s">
        <v>123</v>
      </c>
      <c r="C27" s="111" t="s">
        <v>1097</v>
      </c>
      <c r="D27" s="111"/>
      <c r="E27" s="111"/>
      <c r="F27" s="2"/>
      <c r="G27" s="2"/>
      <c r="H27" s="2"/>
      <c r="I27" s="2"/>
      <c r="K27" s="1"/>
      <c r="L27" s="2" t="s">
        <v>136</v>
      </c>
      <c r="M27" s="111" t="s">
        <v>1105</v>
      </c>
      <c r="N27" s="111"/>
      <c r="O27" s="111"/>
      <c r="P27" s="2"/>
      <c r="Q27" s="2"/>
      <c r="R27" s="2"/>
      <c r="S27" s="2"/>
    </row>
    <row r="28" spans="1:19" ht="15.75" customHeight="1" x14ac:dyDescent="0.3">
      <c r="A28" s="120">
        <v>2</v>
      </c>
      <c r="B28" s="121" t="s">
        <v>1</v>
      </c>
      <c r="C28" s="146" t="s">
        <v>2</v>
      </c>
      <c r="D28" s="12"/>
      <c r="E28" s="48"/>
      <c r="F28" s="49" t="s">
        <v>3</v>
      </c>
      <c r="G28" s="49" t="s">
        <v>4</v>
      </c>
      <c r="H28" s="49" t="s">
        <v>5</v>
      </c>
      <c r="I28" s="50" t="s">
        <v>6</v>
      </c>
      <c r="K28" s="120">
        <v>2</v>
      </c>
      <c r="L28" s="121" t="s">
        <v>1</v>
      </c>
      <c r="M28" s="146" t="s">
        <v>2</v>
      </c>
      <c r="N28" s="12"/>
      <c r="O28" s="48"/>
      <c r="P28" s="49" t="s">
        <v>3</v>
      </c>
      <c r="Q28" s="49" t="s">
        <v>4</v>
      </c>
      <c r="R28" s="49" t="s">
        <v>5</v>
      </c>
      <c r="S28" s="50" t="s">
        <v>6</v>
      </c>
    </row>
    <row r="29" spans="1:19" ht="15.75" customHeight="1" x14ac:dyDescent="0.3">
      <c r="A29" s="118">
        <v>1</v>
      </c>
      <c r="B29" s="102" t="s">
        <v>184</v>
      </c>
      <c r="C29" s="102" t="s">
        <v>141</v>
      </c>
      <c r="D29" s="16"/>
      <c r="E29" s="16"/>
      <c r="F29" s="16">
        <f>SUM(D29:E29)</f>
        <v>0</v>
      </c>
      <c r="G29" s="16"/>
      <c r="H29" s="47"/>
      <c r="I29" s="55"/>
      <c r="K29" s="118">
        <v>1</v>
      </c>
      <c r="L29" s="102" t="s">
        <v>1061</v>
      </c>
      <c r="M29" s="102" t="s">
        <v>274</v>
      </c>
      <c r="N29" s="16"/>
      <c r="O29" s="16"/>
      <c r="P29" s="16">
        <f>SUM(N29:O29)</f>
        <v>0</v>
      </c>
      <c r="Q29" s="16"/>
      <c r="R29" s="47"/>
      <c r="S29" s="55"/>
    </row>
    <row r="30" spans="1:19" ht="15.75" customHeight="1" x14ac:dyDescent="0.3">
      <c r="A30" s="114">
        <v>2</v>
      </c>
      <c r="B30" s="113" t="s">
        <v>1096</v>
      </c>
      <c r="C30" s="113" t="s">
        <v>157</v>
      </c>
      <c r="D30" s="7"/>
      <c r="E30" s="7"/>
      <c r="F30" s="7">
        <f t="shared" ref="F30:F37" si="4">SUM(D30:E30)</f>
        <v>0</v>
      </c>
      <c r="G30" s="7"/>
      <c r="H30" s="7"/>
      <c r="I30" s="19"/>
      <c r="K30" s="114">
        <v>2</v>
      </c>
      <c r="L30" s="113" t="s">
        <v>1104</v>
      </c>
      <c r="M30" s="113" t="s">
        <v>1051</v>
      </c>
      <c r="N30" s="7"/>
      <c r="O30" s="7"/>
      <c r="P30" s="7">
        <f t="shared" ref="P30:P37" si="5">SUM(N30:O30)</f>
        <v>0</v>
      </c>
      <c r="Q30" s="7"/>
      <c r="R30" s="7"/>
      <c r="S30" s="19"/>
    </row>
    <row r="31" spans="1:19" ht="15.75" customHeight="1" x14ac:dyDescent="0.3">
      <c r="A31" s="114">
        <v>3</v>
      </c>
      <c r="B31" s="113" t="s">
        <v>532</v>
      </c>
      <c r="C31" s="113" t="s">
        <v>161</v>
      </c>
      <c r="D31" s="7"/>
      <c r="E31" s="7"/>
      <c r="F31" s="7">
        <f t="shared" si="4"/>
        <v>0</v>
      </c>
      <c r="G31" s="7"/>
      <c r="H31" s="7"/>
      <c r="I31" s="19"/>
      <c r="K31" s="114">
        <v>3</v>
      </c>
      <c r="L31" s="113" t="s">
        <v>1100</v>
      </c>
      <c r="M31" s="113" t="s">
        <v>274</v>
      </c>
      <c r="N31" s="7"/>
      <c r="O31" s="7"/>
      <c r="P31" s="7">
        <f t="shared" si="5"/>
        <v>0</v>
      </c>
      <c r="Q31" s="7"/>
      <c r="R31" s="7"/>
      <c r="S31" s="19"/>
    </row>
    <row r="32" spans="1:19" ht="15.75" customHeight="1" x14ac:dyDescent="0.3">
      <c r="A32" s="114">
        <v>4</v>
      </c>
      <c r="B32" s="113" t="s">
        <v>1095</v>
      </c>
      <c r="C32" s="113" t="s">
        <v>157</v>
      </c>
      <c r="D32" s="7"/>
      <c r="E32" s="7"/>
      <c r="F32" s="7">
        <f t="shared" si="4"/>
        <v>0</v>
      </c>
      <c r="G32" s="7"/>
      <c r="H32" s="7"/>
      <c r="I32" s="19"/>
      <c r="K32" s="114">
        <v>4</v>
      </c>
      <c r="L32" s="113" t="s">
        <v>1099</v>
      </c>
      <c r="M32" s="113" t="s">
        <v>178</v>
      </c>
      <c r="N32" s="7"/>
      <c r="O32" s="7"/>
      <c r="P32" s="7">
        <f t="shared" si="5"/>
        <v>0</v>
      </c>
      <c r="Q32" s="7"/>
      <c r="R32" s="7"/>
      <c r="S32" s="19"/>
    </row>
    <row r="33" spans="1:19" ht="15.75" customHeight="1" x14ac:dyDescent="0.3">
      <c r="A33" s="114">
        <v>5</v>
      </c>
      <c r="B33" s="113" t="s">
        <v>1094</v>
      </c>
      <c r="C33" s="113" t="s">
        <v>1051</v>
      </c>
      <c r="D33" s="7"/>
      <c r="E33" s="7"/>
      <c r="F33" s="7">
        <f t="shared" si="4"/>
        <v>0</v>
      </c>
      <c r="G33" s="7"/>
      <c r="H33" s="7"/>
      <c r="I33" s="19"/>
      <c r="K33" s="114">
        <v>5</v>
      </c>
      <c r="L33" s="113" t="s">
        <v>1103</v>
      </c>
      <c r="M33" s="113" t="s">
        <v>178</v>
      </c>
      <c r="N33" s="7"/>
      <c r="O33" s="7"/>
      <c r="P33" s="7">
        <f t="shared" si="5"/>
        <v>0</v>
      </c>
      <c r="Q33" s="7"/>
      <c r="R33" s="7"/>
      <c r="S33" s="19"/>
    </row>
    <row r="34" spans="1:19" ht="15.75" customHeight="1" x14ac:dyDescent="0.3">
      <c r="A34" s="114">
        <v>6</v>
      </c>
      <c r="B34" s="113" t="s">
        <v>1093</v>
      </c>
      <c r="C34" s="113" t="s">
        <v>1051</v>
      </c>
      <c r="D34" s="7"/>
      <c r="E34" s="7"/>
      <c r="F34" s="7">
        <f t="shared" si="4"/>
        <v>0</v>
      </c>
      <c r="G34" s="7"/>
      <c r="H34" s="7"/>
      <c r="I34" s="19"/>
      <c r="K34" s="114">
        <v>6</v>
      </c>
      <c r="L34" s="113" t="s">
        <v>478</v>
      </c>
      <c r="M34" s="113" t="s">
        <v>274</v>
      </c>
      <c r="N34" s="7"/>
      <c r="O34" s="7"/>
      <c r="P34" s="7">
        <f t="shared" si="5"/>
        <v>0</v>
      </c>
      <c r="Q34" s="7"/>
      <c r="R34" s="7"/>
      <c r="S34" s="19"/>
    </row>
    <row r="35" spans="1:19" ht="15.75" customHeight="1" x14ac:dyDescent="0.3">
      <c r="A35" s="114">
        <v>7</v>
      </c>
      <c r="B35" s="113" t="s">
        <v>1025</v>
      </c>
      <c r="C35" s="113" t="s">
        <v>1022</v>
      </c>
      <c r="D35" s="7"/>
      <c r="E35" s="7"/>
      <c r="F35" s="7">
        <f t="shared" si="4"/>
        <v>0</v>
      </c>
      <c r="G35" s="7"/>
      <c r="H35" s="7"/>
      <c r="I35" s="19"/>
      <c r="K35" s="114">
        <v>7</v>
      </c>
      <c r="L35" s="113" t="s">
        <v>1098</v>
      </c>
      <c r="M35" s="113" t="s">
        <v>1078</v>
      </c>
      <c r="N35" s="7"/>
      <c r="O35" s="7"/>
      <c r="P35" s="7">
        <f t="shared" si="5"/>
        <v>0</v>
      </c>
      <c r="Q35" s="7"/>
      <c r="R35" s="7"/>
      <c r="S35" s="19"/>
    </row>
    <row r="36" spans="1:19" ht="15.75" customHeight="1" x14ac:dyDescent="0.3">
      <c r="A36" s="114">
        <v>8</v>
      </c>
      <c r="B36" s="113" t="s">
        <v>1091</v>
      </c>
      <c r="C36" s="113" t="s">
        <v>482</v>
      </c>
      <c r="D36" s="7"/>
      <c r="E36" s="7"/>
      <c r="F36" s="7">
        <f t="shared" si="4"/>
        <v>0</v>
      </c>
      <c r="G36" s="7"/>
      <c r="H36" s="7"/>
      <c r="I36" s="19"/>
      <c r="K36" s="114">
        <v>8</v>
      </c>
      <c r="L36" s="113" t="s">
        <v>1102</v>
      </c>
      <c r="M36" s="113" t="s">
        <v>157</v>
      </c>
      <c r="N36" s="7"/>
      <c r="O36" s="7"/>
      <c r="P36" s="7">
        <f t="shared" si="5"/>
        <v>0</v>
      </c>
      <c r="Q36" s="7"/>
      <c r="R36" s="7"/>
      <c r="S36" s="19"/>
    </row>
    <row r="37" spans="1:19" ht="15.75" customHeight="1" x14ac:dyDescent="0.3">
      <c r="A37" s="116">
        <v>9</v>
      </c>
      <c r="B37" s="117" t="s">
        <v>1092</v>
      </c>
      <c r="C37" s="117" t="s">
        <v>466</v>
      </c>
      <c r="D37" s="21"/>
      <c r="E37" s="21"/>
      <c r="F37" s="21">
        <f t="shared" si="4"/>
        <v>0</v>
      </c>
      <c r="G37" s="21"/>
      <c r="H37" s="21"/>
      <c r="I37" s="22"/>
      <c r="K37" s="116">
        <v>9</v>
      </c>
      <c r="L37" s="117" t="s">
        <v>1101</v>
      </c>
      <c r="M37" s="117" t="s">
        <v>79</v>
      </c>
      <c r="N37" s="21"/>
      <c r="O37" s="21"/>
      <c r="P37" s="21">
        <f t="shared" si="5"/>
        <v>0</v>
      </c>
      <c r="Q37" s="21"/>
      <c r="R37" s="21"/>
      <c r="S37" s="22"/>
    </row>
    <row r="38" spans="1:19" ht="15.75" customHeight="1" x14ac:dyDescent="0.3"/>
    <row r="39" spans="1:19" ht="15.75" customHeight="1" x14ac:dyDescent="0.3">
      <c r="A39" s="1"/>
      <c r="B39" s="2" t="s">
        <v>152</v>
      </c>
      <c r="C39" s="111" t="s">
        <v>1113</v>
      </c>
      <c r="D39" s="111"/>
      <c r="E39" s="111"/>
      <c r="F39" s="2"/>
      <c r="G39" s="2"/>
      <c r="H39" s="2"/>
      <c r="I39" s="2"/>
    </row>
    <row r="40" spans="1:19" ht="15.75" customHeight="1" x14ac:dyDescent="0.3">
      <c r="A40" s="120">
        <v>2</v>
      </c>
      <c r="B40" s="121" t="s">
        <v>1</v>
      </c>
      <c r="C40" s="146" t="s">
        <v>2</v>
      </c>
      <c r="D40" s="12"/>
      <c r="E40" s="48"/>
      <c r="F40" s="49" t="s">
        <v>3</v>
      </c>
      <c r="G40" s="49" t="s">
        <v>4</v>
      </c>
      <c r="H40" s="49" t="s">
        <v>5</v>
      </c>
      <c r="I40" s="50" t="s">
        <v>6</v>
      </c>
    </row>
    <row r="41" spans="1:19" ht="15.75" customHeight="1" x14ac:dyDescent="0.3">
      <c r="A41" s="118">
        <v>1</v>
      </c>
      <c r="B41" s="102" t="s">
        <v>1111</v>
      </c>
      <c r="C41" s="102" t="s">
        <v>141</v>
      </c>
      <c r="D41" s="16"/>
      <c r="E41" s="16"/>
      <c r="F41" s="16">
        <f>SUM(D41:E41)</f>
        <v>0</v>
      </c>
      <c r="G41" s="16"/>
      <c r="H41" s="47"/>
      <c r="I41" s="55"/>
    </row>
    <row r="42" spans="1:19" ht="15.75" customHeight="1" x14ac:dyDescent="0.3">
      <c r="A42" s="114">
        <v>2</v>
      </c>
      <c r="B42" s="113" t="s">
        <v>722</v>
      </c>
      <c r="C42" s="113" t="s">
        <v>274</v>
      </c>
      <c r="D42" s="7"/>
      <c r="E42" s="7"/>
      <c r="F42" s="7">
        <f t="shared" ref="F42:F49" si="6">SUM(D42:E42)</f>
        <v>0</v>
      </c>
      <c r="G42" s="7"/>
      <c r="H42" s="7"/>
      <c r="I42" s="19"/>
    </row>
    <row r="43" spans="1:19" ht="15.75" customHeight="1" x14ac:dyDescent="0.3">
      <c r="A43" s="114">
        <v>3</v>
      </c>
      <c r="B43" s="113" t="s">
        <v>1112</v>
      </c>
      <c r="C43" s="113" t="s">
        <v>274</v>
      </c>
      <c r="D43" s="7"/>
      <c r="E43" s="7"/>
      <c r="F43" s="7">
        <f t="shared" si="6"/>
        <v>0</v>
      </c>
      <c r="G43" s="7"/>
      <c r="H43" s="7"/>
      <c r="I43" s="19"/>
    </row>
    <row r="44" spans="1:19" ht="15.75" customHeight="1" x14ac:dyDescent="0.3">
      <c r="A44" s="114">
        <v>4</v>
      </c>
      <c r="B44" s="113" t="s">
        <v>1109</v>
      </c>
      <c r="C44" s="113" t="s">
        <v>1060</v>
      </c>
      <c r="D44" s="7"/>
      <c r="E44" s="7"/>
      <c r="F44" s="7">
        <f t="shared" si="6"/>
        <v>0</v>
      </c>
      <c r="G44" s="7"/>
      <c r="H44" s="7"/>
      <c r="I44" s="19"/>
    </row>
    <row r="45" spans="1:19" ht="15.75" customHeight="1" x14ac:dyDescent="0.3">
      <c r="A45" s="114">
        <v>5</v>
      </c>
      <c r="B45" s="113" t="s">
        <v>1107</v>
      </c>
      <c r="C45" s="113" t="s">
        <v>1051</v>
      </c>
      <c r="D45" s="7"/>
      <c r="E45" s="7"/>
      <c r="F45" s="7">
        <f t="shared" si="6"/>
        <v>0</v>
      </c>
      <c r="G45" s="7"/>
      <c r="H45" s="7"/>
      <c r="I45" s="19"/>
    </row>
    <row r="46" spans="1:19" ht="15.75" customHeight="1" x14ac:dyDescent="0.3">
      <c r="A46" s="114">
        <v>6</v>
      </c>
      <c r="B46" s="113" t="s">
        <v>1110</v>
      </c>
      <c r="C46" s="113" t="s">
        <v>141</v>
      </c>
      <c r="D46" s="7"/>
      <c r="E46" s="7"/>
      <c r="F46" s="7">
        <f t="shared" si="6"/>
        <v>0</v>
      </c>
      <c r="G46" s="7"/>
      <c r="H46" s="7"/>
      <c r="I46" s="19"/>
    </row>
    <row r="47" spans="1:19" ht="15.75" customHeight="1" x14ac:dyDescent="0.3">
      <c r="A47" s="114">
        <v>7</v>
      </c>
      <c r="B47" s="113" t="s">
        <v>1106</v>
      </c>
      <c r="C47" s="113" t="s">
        <v>79</v>
      </c>
      <c r="D47" s="7"/>
      <c r="E47" s="7"/>
      <c r="F47" s="7">
        <f t="shared" si="6"/>
        <v>0</v>
      </c>
      <c r="G47" s="7"/>
      <c r="H47" s="7"/>
      <c r="I47" s="19"/>
    </row>
    <row r="48" spans="1:19" ht="15.75" customHeight="1" x14ac:dyDescent="0.3">
      <c r="A48" s="114">
        <v>8</v>
      </c>
      <c r="B48" s="113" t="s">
        <v>1108</v>
      </c>
      <c r="C48" s="113" t="s">
        <v>1051</v>
      </c>
      <c r="D48" s="7"/>
      <c r="E48" s="7"/>
      <c r="F48" s="7">
        <f t="shared" si="6"/>
        <v>0</v>
      </c>
      <c r="G48" s="7"/>
      <c r="H48" s="7"/>
      <c r="I48" s="19"/>
    </row>
    <row r="49" spans="1:9" ht="15.75" customHeight="1" x14ac:dyDescent="0.3">
      <c r="A49" s="116">
        <v>9</v>
      </c>
      <c r="B49" s="117" t="s">
        <v>450</v>
      </c>
      <c r="C49" s="117" t="s">
        <v>451</v>
      </c>
      <c r="D49" s="21"/>
      <c r="E49" s="21"/>
      <c r="F49" s="21">
        <f t="shared" si="6"/>
        <v>0</v>
      </c>
      <c r="G49" s="21"/>
      <c r="H49" s="21"/>
      <c r="I49" s="22"/>
    </row>
    <row r="50" spans="1:9" ht="15.75" customHeight="1" x14ac:dyDescent="0.3"/>
    <row r="51" spans="1:9" ht="15.75" customHeight="1" x14ac:dyDescent="0.3">
      <c r="B51" s="2" t="s">
        <v>1065</v>
      </c>
    </row>
    <row r="52" spans="1:9" ht="15.75" customHeight="1" x14ac:dyDescent="0.35">
      <c r="B52" s="161" t="s">
        <v>1066</v>
      </c>
    </row>
    <row r="53" spans="1:9" ht="15.75" customHeight="1" x14ac:dyDescent="0.3"/>
    <row r="54" spans="1:9" ht="15.75" customHeight="1" x14ac:dyDescent="0.3">
      <c r="B54" s="4" t="s">
        <v>37</v>
      </c>
      <c r="F54" s="97" t="s">
        <v>25</v>
      </c>
    </row>
    <row r="55" spans="1:9" ht="15.75" customHeight="1" x14ac:dyDescent="0.3">
      <c r="B55" s="4" t="s">
        <v>38</v>
      </c>
    </row>
    <row r="56" spans="1:9" ht="15.75" customHeight="1" x14ac:dyDescent="0.3"/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V41:W49">
    <sortCondition ref="V41"/>
  </sortState>
  <mergeCells count="1">
    <mergeCell ref="N2:S2"/>
  </mergeCells>
  <hyperlinks>
    <hyperlink ref="B2" location="'Index'!A3" tooltip="Go to the Index sheet" display="á" xr:uid="{52394AE8-0356-492D-A382-D172A1849F9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D722A-F8FB-4E7D-939C-3CED5FDD6DB4}">
  <sheetPr>
    <tabColor theme="4" tint="0.79998168889431442"/>
    <pageSetUpPr fitToPage="1"/>
  </sheetPr>
  <dimension ref="A1:AH69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16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0</v>
      </c>
      <c r="C3" s="111" t="s">
        <v>591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"!$B$5"),"")</f>
        <v>A. Berner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"!$C$5"),"")</f>
        <v>Rotherham Chantry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"!$D$5"),"")</f>
        <v/>
      </c>
      <c r="E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"!$E$5"),"")</f>
        <v/>
      </c>
      <c r="F5" s="16">
        <f ca="1">SUM(D5:E5)</f>
        <v>0</v>
      </c>
      <c r="G5" s="16"/>
      <c r="H5" s="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"!$B$7"),"")</f>
        <v>D. Ingham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"!$C$7"),"")</f>
        <v>Wellington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"!$D$7"),"")</f>
        <v/>
      </c>
      <c r="E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"!$E$7"),"")</f>
        <v/>
      </c>
      <c r="F6" s="7">
        <f t="shared" ref="F6:F12" ca="1" si="0">SUM(D6:E6)</f>
        <v>0</v>
      </c>
      <c r="G6" s="126"/>
      <c r="H6" s="126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"!$B$8")&lt;&gt;"",INDIRECT("'"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"!$B$8"),"")</f>
        <v>R. Marchall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"!$C$8")&lt;&gt;"",INDIRECT("'"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"!$C$8"),"")</f>
        <v>Rotherham Chantry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"!$D$8")&lt;&gt;"",INDIRECT("'"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"!$D$8"),"")</f>
        <v/>
      </c>
      <c r="E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"!$E$8")&lt;&gt;"",INDIRECT("'"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"!$E$8"),"")</f>
        <v/>
      </c>
      <c r="F7" s="7">
        <f t="shared" ca="1" si="0"/>
        <v>0</v>
      </c>
      <c r="G7" s="126"/>
      <c r="H7" s="126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"!$B$11"),"")</f>
        <v>J. Shine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"!$C$11"),"")</f>
        <v>Derby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"!$D$11"),"")</f>
        <v/>
      </c>
      <c r="E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"!$E$11"),"")</f>
        <v/>
      </c>
      <c r="F8" s="7">
        <f t="shared" ca="1" si="0"/>
        <v>0</v>
      </c>
      <c r="G8" s="126"/>
      <c r="H8" s="126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"!$L$11"),"")</f>
        <v>G. Standley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"!$M$11"),"")</f>
        <v>Wellington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"!$N$11"),"")</f>
        <v/>
      </c>
      <c r="E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"!$O$11")&lt;&gt;"",INDIRECT("'"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"!$O$11"),"")</f>
        <v/>
      </c>
      <c r="F9" s="7">
        <f t="shared" ca="1" si="0"/>
        <v>0</v>
      </c>
      <c r="G9" s="126"/>
      <c r="H9" s="126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"!$B$12"),"")</f>
        <v>C. Thompson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"!$C$12"),"")</f>
        <v>York RI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"!$D$12"),"")</f>
        <v/>
      </c>
      <c r="E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"!$E$12"),"")</f>
        <v/>
      </c>
      <c r="F10" s="7">
        <f t="shared" ca="1" si="0"/>
        <v>0</v>
      </c>
      <c r="G10" s="126"/>
      <c r="H10" s="126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"!$L$12"),"")</f>
        <v>R. Ward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"!$M$12"),"")</f>
        <v>York RI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"!$N$12"),"")</f>
        <v/>
      </c>
      <c r="E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"!$O$12"),"")</f>
        <v/>
      </c>
      <c r="F11" s="7">
        <f t="shared" ca="1" si="0"/>
        <v>0</v>
      </c>
      <c r="G11" s="126"/>
      <c r="H11" s="126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"!$B$13"),"")</f>
        <v>C. Williams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"!$C$13"),"")</f>
        <v>York RI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"!$D$13"),"")</f>
        <v/>
      </c>
      <c r="E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"!$E$13")&lt;&gt;"",INDIRECT("'"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"!$E$13"),"")</f>
        <v/>
      </c>
      <c r="F12" s="21">
        <f t="shared" ca="1" si="0"/>
        <v>0</v>
      </c>
      <c r="G12" s="131"/>
      <c r="H12" s="131"/>
      <c r="I12" s="132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"/>
      <c r="B14" s="2" t="s">
        <v>74</v>
      </c>
      <c r="C14" s="111" t="s">
        <v>1114</v>
      </c>
      <c r="D14" s="111"/>
      <c r="E14" s="111"/>
      <c r="F14" s="2"/>
      <c r="G14" s="2"/>
      <c r="H14" s="2"/>
      <c r="I14" s="2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0">
        <v>2</v>
      </c>
      <c r="B15" s="121" t="s">
        <v>1</v>
      </c>
      <c r="C15" s="146" t="s">
        <v>2</v>
      </c>
      <c r="D15" s="12"/>
      <c r="E15" s="48"/>
      <c r="F15" s="49" t="s">
        <v>3</v>
      </c>
      <c r="G15" s="49" t="s">
        <v>4</v>
      </c>
      <c r="H15" s="49" t="s">
        <v>5</v>
      </c>
      <c r="I15" s="50" t="s">
        <v>6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18">
        <v>1</v>
      </c>
      <c r="B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"!$L$17"),"")</f>
        <v>N. Andrews</v>
      </c>
      <c r="C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"!$M$17"),"")</f>
        <v>Deddington</v>
      </c>
      <c r="D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"!$N$17"),"")</f>
        <v/>
      </c>
      <c r="E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"!$O$17"),"")</f>
        <v/>
      </c>
      <c r="F16" s="16">
        <f ca="1">SUM(D16:E16)</f>
        <v>0</v>
      </c>
      <c r="G16" s="16"/>
      <c r="H16" s="47"/>
      <c r="I16" s="55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7">
        <v>2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"!$B$30"),"")</f>
        <v>K. Davidson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"!$C$30"),"")</f>
        <v>Wellington</v>
      </c>
      <c r="D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"!$D$30"),"")</f>
        <v/>
      </c>
      <c r="E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"!$E$30"),"")</f>
        <v/>
      </c>
      <c r="F17" s="7">
        <f t="shared" ref="F17:F22" ca="1" si="1">SUM(D17:E17)</f>
        <v>0</v>
      </c>
      <c r="G17" s="126"/>
      <c r="H17" s="126"/>
      <c r="I17" s="128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4">
        <v>3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"!$B$32"),"")</f>
        <v>A. Dodd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"!$C$32"),"")</f>
        <v>Wellington</v>
      </c>
      <c r="D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"!$D$32"),"")</f>
        <v/>
      </c>
      <c r="E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"!$E$32")&lt;&gt;"",INDIRECT("'"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"!$E$32"),"")</f>
        <v/>
      </c>
      <c r="F18" s="7">
        <f t="shared" ca="1" si="1"/>
        <v>0</v>
      </c>
      <c r="G18" s="126"/>
      <c r="H18" s="126"/>
      <c r="I18" s="128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4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"!$B$20"),"")</f>
        <v>R. Ker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"!$C$20"),"")</f>
        <v>Derby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"!$D$20"),"")</f>
        <v/>
      </c>
      <c r="E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"!$E$20")&lt;&gt;"",INDIRECT("'"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"!$E$20"),"")</f>
        <v/>
      </c>
      <c r="F19" s="7">
        <f t="shared" ca="1" si="1"/>
        <v>0</v>
      </c>
      <c r="G19" s="126"/>
      <c r="H19" s="126"/>
      <c r="I19" s="128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5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"!$B$35"),"")</f>
        <v>A. Michalski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"!$C$35"),"")</f>
        <v>Rotherham Chantry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"!$D$35"),"")</f>
        <v/>
      </c>
      <c r="E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"!$E$35")&lt;&gt;"",INDIRECT("'"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"!$E$35"),"")</f>
        <v/>
      </c>
      <c r="F20" s="7">
        <f t="shared" ca="1" si="1"/>
        <v>0</v>
      </c>
      <c r="G20" s="126"/>
      <c r="H20" s="126"/>
      <c r="I20" s="128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6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"!$B$37"),"")</f>
        <v>K. Upton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"!$C$37"),"")</f>
        <v>Felton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"!$D$37"),"")</f>
        <v/>
      </c>
      <c r="E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"!$E$37")&lt;&gt;"",INDIRECT("'"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"!$E$37"),"")</f>
        <v/>
      </c>
      <c r="F21" s="7">
        <f t="shared" ca="1" si="1"/>
        <v>0</v>
      </c>
      <c r="G21" s="126"/>
      <c r="H21" s="126"/>
      <c r="I21" s="12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6">
        <v>7</v>
      </c>
      <c r="B2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"!$B$49")&lt;&gt;"",INDIRECT("'"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"!$B$49"),"")</f>
        <v>D. Wells</v>
      </c>
      <c r="C2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"!$C$49")&lt;&gt;"",INDIRECT("'"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"!$C$49"),"")</f>
        <v>Morecambe</v>
      </c>
      <c r="D2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"!$D$49")&lt;&gt;"",INDIRECT("'"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"!$D$49"),"")</f>
        <v/>
      </c>
      <c r="E2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"!$E$49")&lt;&gt;"",INDIRECT("'" &amp; LEFT(CELL("filename",$A$1),FIND("[",CELL("filename",$A$1)) -1) &amp; "[" &amp; MID(CELL("filename",$A$1),FIND("[",CELL("filename",$A$1))+1,FIND("]",CELL("filename",$A$1))-FIND("[",CELL("filename",$A$1))-1) &amp; "]" &amp; "Gallery Rifle Iron" &amp; "'" &amp; "!$E$49"),"")</f>
        <v/>
      </c>
      <c r="F22" s="21">
        <f t="shared" ca="1" si="1"/>
        <v>0</v>
      </c>
      <c r="G22" s="131"/>
      <c r="H22" s="131"/>
      <c r="I22" s="132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62" t="s">
        <v>1065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5">
      <c r="A25" s="124"/>
      <c r="B25" s="163" t="s">
        <v>1066</v>
      </c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4" t="s">
        <v>37</v>
      </c>
      <c r="F27" s="97" t="s">
        <v>25</v>
      </c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4" t="s">
        <v>38</v>
      </c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/>
    <row r="61" spans="1:26" ht="15.75" customHeight="1" x14ac:dyDescent="0.3"/>
    <row r="62" spans="1:26" ht="15.75" customHeight="1" x14ac:dyDescent="0.3"/>
    <row r="63" spans="1:26" ht="15.75" customHeight="1" x14ac:dyDescent="0.3"/>
    <row r="64" spans="1:2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heet="1" objects="1" scenarios="1" selectLockedCells="1"/>
  <sortState xmlns:xlrd2="http://schemas.microsoft.com/office/spreadsheetml/2017/richdata2" ref="V16:W22">
    <sortCondition ref="V16"/>
  </sortState>
  <mergeCells count="1">
    <mergeCell ref="D2:I2"/>
  </mergeCells>
  <hyperlinks>
    <hyperlink ref="B2" location="'Index'!A3" tooltip="Go to the Index sheet" display="á" xr:uid="{2FDCE742-8655-47E1-9536-E9FE2AAD510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">
    <tabColor theme="5" tint="0.79998168889431442"/>
    <pageSetUpPr fitToPage="1"/>
  </sheetPr>
  <dimension ref="A1:AH69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110"/>
      <c r="B1" s="89" t="s">
        <v>31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  <c r="AH2" s="3"/>
    </row>
    <row r="3" spans="1:34" s="2" customFormat="1" ht="15.75" customHeight="1" x14ac:dyDescent="0.3">
      <c r="A3" s="1"/>
      <c r="B3" s="2" t="s">
        <v>0</v>
      </c>
      <c r="C3" s="111" t="s">
        <v>1143</v>
      </c>
      <c r="D3" s="111"/>
      <c r="E3" s="111"/>
      <c r="K3" s="4"/>
      <c r="L3" s="4"/>
      <c r="M3" s="4"/>
      <c r="N3" s="4"/>
      <c r="O3" s="4"/>
      <c r="P3" s="4"/>
      <c r="Q3" s="4"/>
      <c r="R3" s="4"/>
      <c r="S3" s="4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1129</v>
      </c>
      <c r="C5" s="102" t="s">
        <v>141</v>
      </c>
      <c r="D5" s="16"/>
      <c r="E5" s="16"/>
      <c r="F5" s="16">
        <f>SUM(D5:E5)</f>
        <v>0</v>
      </c>
      <c r="G5" s="16"/>
      <c r="H5" s="47"/>
      <c r="I5" s="55"/>
      <c r="K5" s="4"/>
    </row>
    <row r="6" spans="1:34" ht="15.75" customHeight="1" x14ac:dyDescent="0.3">
      <c r="A6" s="114">
        <v>2</v>
      </c>
      <c r="B6" s="113" t="s">
        <v>772</v>
      </c>
      <c r="C6" s="113" t="s">
        <v>76</v>
      </c>
      <c r="D6" s="7"/>
      <c r="E6" s="7"/>
      <c r="F6" s="7">
        <f t="shared" ref="F6:F13" si="0">SUM(D6:E6)</f>
        <v>0</v>
      </c>
      <c r="G6" s="7"/>
      <c r="H6" s="8"/>
      <c r="I6" s="115"/>
      <c r="K6" s="4"/>
    </row>
    <row r="7" spans="1:34" ht="15.75" customHeight="1" x14ac:dyDescent="0.3">
      <c r="A7" s="114">
        <v>3</v>
      </c>
      <c r="B7" s="113" t="s">
        <v>192</v>
      </c>
      <c r="C7" s="113" t="s">
        <v>204</v>
      </c>
      <c r="D7" s="7"/>
      <c r="E7" s="7"/>
      <c r="F7" s="7">
        <f t="shared" si="0"/>
        <v>0</v>
      </c>
      <c r="G7" s="7"/>
      <c r="H7" s="7"/>
      <c r="I7" s="19"/>
      <c r="J7" s="10"/>
      <c r="K7" s="4"/>
    </row>
    <row r="8" spans="1:34" ht="15.75" customHeight="1" x14ac:dyDescent="0.3">
      <c r="A8" s="114">
        <v>4</v>
      </c>
      <c r="B8" s="113" t="s">
        <v>1019</v>
      </c>
      <c r="C8" s="113" t="s">
        <v>780</v>
      </c>
      <c r="D8" s="7"/>
      <c r="E8" s="7"/>
      <c r="F8" s="7">
        <f t="shared" si="0"/>
        <v>0</v>
      </c>
      <c r="G8" s="7"/>
      <c r="H8" s="7"/>
      <c r="I8" s="19"/>
      <c r="K8" s="4"/>
    </row>
    <row r="9" spans="1:34" ht="15.75" customHeight="1" x14ac:dyDescent="0.3">
      <c r="A9" s="114">
        <v>5</v>
      </c>
      <c r="B9" s="113" t="s">
        <v>101</v>
      </c>
      <c r="C9" s="113" t="s">
        <v>274</v>
      </c>
      <c r="D9" s="7"/>
      <c r="E9" s="7"/>
      <c r="F9" s="7">
        <f t="shared" si="0"/>
        <v>0</v>
      </c>
      <c r="G9" s="7"/>
      <c r="H9" s="7"/>
      <c r="I9" s="19"/>
    </row>
    <row r="10" spans="1:34" ht="15.75" customHeight="1" x14ac:dyDescent="0.3">
      <c r="A10" s="114">
        <v>6</v>
      </c>
      <c r="B10" s="113" t="s">
        <v>1071</v>
      </c>
      <c r="C10" s="113" t="s">
        <v>323</v>
      </c>
      <c r="D10" s="7"/>
      <c r="E10" s="7"/>
      <c r="F10" s="7">
        <f t="shared" si="0"/>
        <v>0</v>
      </c>
      <c r="G10" s="7"/>
      <c r="H10" s="7"/>
      <c r="I10" s="19"/>
    </row>
    <row r="11" spans="1:34" ht="15.75" customHeight="1" x14ac:dyDescent="0.3">
      <c r="A11" s="114">
        <v>7</v>
      </c>
      <c r="B11" s="113" t="s">
        <v>911</v>
      </c>
      <c r="C11" s="113" t="s">
        <v>456</v>
      </c>
      <c r="D11" s="7"/>
      <c r="E11" s="7"/>
      <c r="F11" s="7">
        <f t="shared" si="0"/>
        <v>0</v>
      </c>
      <c r="G11" s="7"/>
      <c r="H11" s="7"/>
      <c r="I11" s="19"/>
    </row>
    <row r="12" spans="1:34" ht="15.75" customHeight="1" x14ac:dyDescent="0.3">
      <c r="A12" s="114">
        <v>8</v>
      </c>
      <c r="B12" s="113" t="s">
        <v>437</v>
      </c>
      <c r="C12" s="113" t="s">
        <v>274</v>
      </c>
      <c r="D12" s="7"/>
      <c r="E12" s="7"/>
      <c r="F12" s="7">
        <f t="shared" si="0"/>
        <v>0</v>
      </c>
      <c r="G12" s="7"/>
      <c r="H12" s="7"/>
      <c r="I12" s="19"/>
    </row>
    <row r="13" spans="1:34" ht="15.75" customHeight="1" x14ac:dyDescent="0.3">
      <c r="A13" s="116">
        <v>9</v>
      </c>
      <c r="B13" s="117" t="s">
        <v>59</v>
      </c>
      <c r="C13" s="117" t="s">
        <v>154</v>
      </c>
      <c r="D13" s="21"/>
      <c r="E13" s="21"/>
      <c r="F13" s="21">
        <f t="shared" si="0"/>
        <v>0</v>
      </c>
      <c r="G13" s="21"/>
      <c r="H13" s="21"/>
      <c r="I13" s="22"/>
    </row>
    <row r="14" spans="1:34" ht="15.75" customHeight="1" x14ac:dyDescent="0.3"/>
    <row r="15" spans="1:34" ht="15.75" customHeight="1" x14ac:dyDescent="0.3">
      <c r="A15" s="1"/>
      <c r="B15" s="2" t="s">
        <v>74</v>
      </c>
      <c r="C15" s="111" t="s">
        <v>1097</v>
      </c>
      <c r="D15" s="111"/>
      <c r="E15" s="111"/>
      <c r="F15" s="2"/>
      <c r="G15" s="2"/>
      <c r="H15" s="2"/>
      <c r="I15" s="2"/>
    </row>
    <row r="16" spans="1:34" ht="15.75" customHeight="1" x14ac:dyDescent="0.3">
      <c r="A16" s="120">
        <v>2</v>
      </c>
      <c r="B16" s="121" t="s">
        <v>1</v>
      </c>
      <c r="C16" s="146" t="s">
        <v>2</v>
      </c>
      <c r="D16" s="12"/>
      <c r="E16" s="48"/>
      <c r="F16" s="49" t="s">
        <v>3</v>
      </c>
      <c r="G16" s="49" t="s">
        <v>4</v>
      </c>
      <c r="H16" s="49" t="s">
        <v>5</v>
      </c>
      <c r="I16" s="50" t="s">
        <v>6</v>
      </c>
    </row>
    <row r="17" spans="1:9" ht="15.75" customHeight="1" x14ac:dyDescent="0.3">
      <c r="A17" s="118">
        <v>1</v>
      </c>
      <c r="B17" s="102" t="s">
        <v>536</v>
      </c>
      <c r="C17" s="102" t="s">
        <v>482</v>
      </c>
      <c r="D17" s="16"/>
      <c r="E17" s="16"/>
      <c r="F17" s="16">
        <f>SUM(D17:E17)</f>
        <v>0</v>
      </c>
      <c r="G17" s="16"/>
      <c r="H17" s="47"/>
      <c r="I17" s="55"/>
    </row>
    <row r="18" spans="1:9" ht="15.75" customHeight="1" x14ac:dyDescent="0.3">
      <c r="A18" s="114">
        <v>2</v>
      </c>
      <c r="B18" s="113" t="s">
        <v>230</v>
      </c>
      <c r="C18" s="113" t="s">
        <v>1078</v>
      </c>
      <c r="D18" s="7"/>
      <c r="E18" s="7"/>
      <c r="F18" s="7">
        <f t="shared" ref="F18:F24" si="1">SUM(D18:E18)</f>
        <v>0</v>
      </c>
      <c r="G18" s="7"/>
      <c r="H18" s="7"/>
      <c r="I18" s="19"/>
    </row>
    <row r="19" spans="1:9" ht="15.75" customHeight="1" x14ac:dyDescent="0.3">
      <c r="A19" s="114">
        <v>3</v>
      </c>
      <c r="B19" s="113" t="s">
        <v>1035</v>
      </c>
      <c r="C19" s="113" t="s">
        <v>1022</v>
      </c>
      <c r="D19" s="7"/>
      <c r="E19" s="7"/>
      <c r="F19" s="7">
        <f t="shared" si="1"/>
        <v>0</v>
      </c>
      <c r="G19" s="7"/>
      <c r="H19" s="7"/>
      <c r="I19" s="19"/>
    </row>
    <row r="20" spans="1:9" ht="15.75" customHeight="1" x14ac:dyDescent="0.3">
      <c r="A20" s="114">
        <v>4</v>
      </c>
      <c r="B20" s="113" t="s">
        <v>140</v>
      </c>
      <c r="C20" s="113" t="s">
        <v>141</v>
      </c>
      <c r="D20" s="7"/>
      <c r="E20" s="7"/>
      <c r="F20" s="7">
        <f t="shared" si="1"/>
        <v>0</v>
      </c>
      <c r="G20" s="7"/>
      <c r="H20" s="7"/>
      <c r="I20" s="19"/>
    </row>
    <row r="21" spans="1:9" ht="15.75" customHeight="1" x14ac:dyDescent="0.3">
      <c r="A21" s="114">
        <v>5</v>
      </c>
      <c r="B21" s="113" t="s">
        <v>1145</v>
      </c>
      <c r="C21" s="113" t="s">
        <v>76</v>
      </c>
      <c r="D21" s="7"/>
      <c r="E21" s="7"/>
      <c r="F21" s="7">
        <f t="shared" si="1"/>
        <v>0</v>
      </c>
      <c r="G21" s="7"/>
      <c r="H21" s="7"/>
      <c r="I21" s="19"/>
    </row>
    <row r="22" spans="1:9" ht="15.75" customHeight="1" x14ac:dyDescent="0.3">
      <c r="A22" s="114">
        <v>6</v>
      </c>
      <c r="B22" s="113" t="s">
        <v>1144</v>
      </c>
      <c r="C22" s="113" t="s">
        <v>456</v>
      </c>
      <c r="D22" s="7"/>
      <c r="E22" s="7"/>
      <c r="F22" s="7">
        <f t="shared" si="1"/>
        <v>0</v>
      </c>
      <c r="G22" s="7"/>
      <c r="H22" s="7"/>
      <c r="I22" s="19"/>
    </row>
    <row r="23" spans="1:9" ht="15.75" customHeight="1" x14ac:dyDescent="0.3">
      <c r="A23" s="114">
        <v>7</v>
      </c>
      <c r="B23" s="113" t="s">
        <v>1146</v>
      </c>
      <c r="C23" s="113" t="s">
        <v>323</v>
      </c>
      <c r="D23" s="7"/>
      <c r="E23" s="7"/>
      <c r="F23" s="7">
        <f t="shared" si="1"/>
        <v>0</v>
      </c>
      <c r="G23" s="7"/>
      <c r="H23" s="7"/>
      <c r="I23" s="19"/>
    </row>
    <row r="24" spans="1:9" ht="15.75" customHeight="1" x14ac:dyDescent="0.3">
      <c r="A24" s="116">
        <v>8</v>
      </c>
      <c r="B24" s="117" t="s">
        <v>849</v>
      </c>
      <c r="C24" s="117" t="s">
        <v>323</v>
      </c>
      <c r="D24" s="21"/>
      <c r="E24" s="21"/>
      <c r="F24" s="21">
        <f t="shared" si="1"/>
        <v>0</v>
      </c>
      <c r="G24" s="21"/>
      <c r="H24" s="21"/>
      <c r="I24" s="22"/>
    </row>
    <row r="25" spans="1:9" ht="15.75" customHeight="1" x14ac:dyDescent="0.3"/>
    <row r="26" spans="1:9" ht="15.75" customHeight="1" x14ac:dyDescent="0.3">
      <c r="A26" s="1"/>
      <c r="B26" s="2" t="s">
        <v>92</v>
      </c>
      <c r="C26" s="111" t="s">
        <v>1150</v>
      </c>
      <c r="D26" s="111"/>
      <c r="E26" s="111"/>
      <c r="F26" s="2"/>
      <c r="G26" s="2"/>
      <c r="H26" s="2"/>
      <c r="I26" s="2"/>
    </row>
    <row r="27" spans="1:9" ht="15.75" customHeight="1" x14ac:dyDescent="0.3">
      <c r="A27" s="120">
        <v>2</v>
      </c>
      <c r="B27" s="121" t="s">
        <v>1</v>
      </c>
      <c r="C27" s="146" t="s">
        <v>2</v>
      </c>
      <c r="D27" s="12"/>
      <c r="E27" s="48"/>
      <c r="F27" s="49" t="s">
        <v>3</v>
      </c>
      <c r="G27" s="49" t="s">
        <v>4</v>
      </c>
      <c r="H27" s="49" t="s">
        <v>5</v>
      </c>
      <c r="I27" s="50" t="s">
        <v>6</v>
      </c>
    </row>
    <row r="28" spans="1:9" ht="15.75" customHeight="1" x14ac:dyDescent="0.3">
      <c r="A28" s="118">
        <v>1</v>
      </c>
      <c r="B28" s="102" t="s">
        <v>1049</v>
      </c>
      <c r="C28" s="102" t="s">
        <v>725</v>
      </c>
      <c r="D28" s="16"/>
      <c r="E28" s="16"/>
      <c r="F28" s="16">
        <f>SUM(D28:E28)</f>
        <v>0</v>
      </c>
      <c r="G28" s="16"/>
      <c r="H28" s="47"/>
      <c r="I28" s="55"/>
    </row>
    <row r="29" spans="1:9" ht="15.75" customHeight="1" x14ac:dyDescent="0.3">
      <c r="A29" s="114">
        <v>2</v>
      </c>
      <c r="B29" s="113" t="s">
        <v>1147</v>
      </c>
      <c r="C29" s="113" t="s">
        <v>107</v>
      </c>
      <c r="D29" s="7"/>
      <c r="E29" s="7"/>
      <c r="F29" s="7">
        <f t="shared" ref="F29:F35" si="2">SUM(D29:E29)</f>
        <v>0</v>
      </c>
      <c r="G29" s="7"/>
      <c r="H29" s="7"/>
      <c r="I29" s="19"/>
    </row>
    <row r="30" spans="1:9" ht="15.75" customHeight="1" x14ac:dyDescent="0.3">
      <c r="A30" s="114">
        <v>3</v>
      </c>
      <c r="B30" s="113" t="s">
        <v>1024</v>
      </c>
      <c r="C30" s="113" t="s">
        <v>323</v>
      </c>
      <c r="D30" s="7"/>
      <c r="E30" s="7"/>
      <c r="F30" s="7">
        <f t="shared" si="2"/>
        <v>0</v>
      </c>
      <c r="G30" s="7"/>
      <c r="H30" s="7"/>
      <c r="I30" s="19"/>
    </row>
    <row r="31" spans="1:9" ht="15.75" customHeight="1" x14ac:dyDescent="0.3">
      <c r="A31" s="114">
        <v>4</v>
      </c>
      <c r="B31" s="113" t="s">
        <v>1148</v>
      </c>
      <c r="C31" s="113" t="s">
        <v>274</v>
      </c>
      <c r="D31" s="7"/>
      <c r="E31" s="7"/>
      <c r="F31" s="7">
        <f t="shared" si="2"/>
        <v>0</v>
      </c>
      <c r="G31" s="7"/>
      <c r="H31" s="7"/>
      <c r="I31" s="19"/>
    </row>
    <row r="32" spans="1:9" ht="15.75" customHeight="1" x14ac:dyDescent="0.3">
      <c r="A32" s="114">
        <v>5</v>
      </c>
      <c r="B32" s="113" t="s">
        <v>1098</v>
      </c>
      <c r="C32" s="113" t="s">
        <v>1078</v>
      </c>
      <c r="D32" s="7"/>
      <c r="E32" s="7"/>
      <c r="F32" s="7">
        <f t="shared" si="2"/>
        <v>0</v>
      </c>
      <c r="G32" s="7"/>
      <c r="H32" s="7"/>
      <c r="I32" s="19"/>
    </row>
    <row r="33" spans="1:9" ht="15.75" customHeight="1" x14ac:dyDescent="0.3">
      <c r="A33" s="114">
        <v>6</v>
      </c>
      <c r="B33" s="113" t="s">
        <v>1033</v>
      </c>
      <c r="C33" s="113" t="s">
        <v>274</v>
      </c>
      <c r="D33" s="7"/>
      <c r="E33" s="7"/>
      <c r="F33" s="7">
        <f t="shared" si="2"/>
        <v>0</v>
      </c>
      <c r="G33" s="7"/>
      <c r="H33" s="7"/>
      <c r="I33" s="19"/>
    </row>
    <row r="34" spans="1:9" ht="15.75" customHeight="1" x14ac:dyDescent="0.3">
      <c r="A34" s="114">
        <v>7</v>
      </c>
      <c r="B34" s="113" t="s">
        <v>1149</v>
      </c>
      <c r="C34" s="113" t="s">
        <v>456</v>
      </c>
      <c r="D34" s="7"/>
      <c r="E34" s="7"/>
      <c r="F34" s="7">
        <f t="shared" si="2"/>
        <v>0</v>
      </c>
      <c r="G34" s="7"/>
      <c r="H34" s="7"/>
      <c r="I34" s="19"/>
    </row>
    <row r="35" spans="1:9" ht="15.75" customHeight="1" x14ac:dyDescent="0.3">
      <c r="A35" s="116">
        <v>8</v>
      </c>
      <c r="B35" s="117" t="s">
        <v>170</v>
      </c>
      <c r="C35" s="117" t="s">
        <v>79</v>
      </c>
      <c r="D35" s="21"/>
      <c r="E35" s="21"/>
      <c r="F35" s="21">
        <f t="shared" si="2"/>
        <v>0</v>
      </c>
      <c r="G35" s="21"/>
      <c r="H35" s="21"/>
      <c r="I35" s="22"/>
    </row>
    <row r="36" spans="1:9" ht="15.75" customHeight="1" x14ac:dyDescent="0.3"/>
    <row r="37" spans="1:9" ht="15.75" customHeight="1" x14ac:dyDescent="0.3">
      <c r="A37" s="1"/>
      <c r="B37" s="2" t="s">
        <v>109</v>
      </c>
      <c r="C37" s="111" t="s">
        <v>1153</v>
      </c>
      <c r="D37" s="111"/>
      <c r="E37" s="111"/>
      <c r="F37" s="2"/>
      <c r="G37" s="2"/>
      <c r="H37" s="2"/>
      <c r="I37" s="2"/>
    </row>
    <row r="38" spans="1:9" ht="15.75" customHeight="1" x14ac:dyDescent="0.3">
      <c r="A38" s="120">
        <v>2</v>
      </c>
      <c r="B38" s="121" t="s">
        <v>1</v>
      </c>
      <c r="C38" s="146" t="s">
        <v>2</v>
      </c>
      <c r="D38" s="12"/>
      <c r="E38" s="48"/>
      <c r="F38" s="49" t="s">
        <v>3</v>
      </c>
      <c r="G38" s="49" t="s">
        <v>4</v>
      </c>
      <c r="H38" s="49" t="s">
        <v>5</v>
      </c>
      <c r="I38" s="50" t="s">
        <v>6</v>
      </c>
    </row>
    <row r="39" spans="1:9" ht="15.75" customHeight="1" x14ac:dyDescent="0.3">
      <c r="A39" s="118">
        <v>1</v>
      </c>
      <c r="B39" s="102" t="s">
        <v>1112</v>
      </c>
      <c r="C39" s="102" t="s">
        <v>274</v>
      </c>
      <c r="D39" s="16"/>
      <c r="E39" s="16"/>
      <c r="F39" s="16">
        <f>SUM(D39:E39)</f>
        <v>0</v>
      </c>
      <c r="G39" s="16"/>
      <c r="H39" s="47"/>
      <c r="I39" s="55"/>
    </row>
    <row r="40" spans="1:9" ht="15.75" customHeight="1" x14ac:dyDescent="0.3">
      <c r="A40" s="114">
        <v>2</v>
      </c>
      <c r="B40" s="113" t="s">
        <v>272</v>
      </c>
      <c r="C40" s="113" t="s">
        <v>76</v>
      </c>
      <c r="D40" s="7"/>
      <c r="E40" s="7"/>
      <c r="F40" s="7">
        <f t="shared" ref="F40:F46" si="3">SUM(D40:E40)</f>
        <v>0</v>
      </c>
      <c r="G40" s="7"/>
      <c r="H40" s="7"/>
      <c r="I40" s="19"/>
    </row>
    <row r="41" spans="1:9" ht="15.75" customHeight="1" x14ac:dyDescent="0.3">
      <c r="A41" s="114">
        <v>3</v>
      </c>
      <c r="B41" s="113" t="s">
        <v>561</v>
      </c>
      <c r="C41" s="113" t="s">
        <v>482</v>
      </c>
      <c r="D41" s="7"/>
      <c r="E41" s="7"/>
      <c r="F41" s="7">
        <f t="shared" si="3"/>
        <v>0</v>
      </c>
      <c r="G41" s="7"/>
      <c r="H41" s="7"/>
      <c r="I41" s="19"/>
    </row>
    <row r="42" spans="1:9" ht="15.75" customHeight="1" x14ac:dyDescent="0.3">
      <c r="A42" s="114">
        <v>4</v>
      </c>
      <c r="B42" s="113" t="s">
        <v>1151</v>
      </c>
      <c r="C42" s="113" t="s">
        <v>1022</v>
      </c>
      <c r="D42" s="7"/>
      <c r="E42" s="7"/>
      <c r="F42" s="7">
        <f t="shared" si="3"/>
        <v>0</v>
      </c>
      <c r="G42" s="7"/>
      <c r="H42" s="7"/>
      <c r="I42" s="19"/>
    </row>
    <row r="43" spans="1:9" ht="15.75" customHeight="1" x14ac:dyDescent="0.3">
      <c r="A43" s="114">
        <v>5</v>
      </c>
      <c r="B43" s="113" t="s">
        <v>1061</v>
      </c>
      <c r="C43" s="113" t="s">
        <v>274</v>
      </c>
      <c r="D43" s="7"/>
      <c r="E43" s="7"/>
      <c r="F43" s="7">
        <f t="shared" si="3"/>
        <v>0</v>
      </c>
      <c r="G43" s="7"/>
      <c r="H43" s="7"/>
      <c r="I43" s="19"/>
    </row>
    <row r="44" spans="1:9" ht="15.75" customHeight="1" x14ac:dyDescent="0.3">
      <c r="A44" s="114">
        <v>6</v>
      </c>
      <c r="B44" s="113" t="s">
        <v>1152</v>
      </c>
      <c r="C44" s="113" t="s">
        <v>274</v>
      </c>
      <c r="D44" s="7"/>
      <c r="E44" s="7"/>
      <c r="F44" s="7">
        <f t="shared" si="3"/>
        <v>0</v>
      </c>
      <c r="G44" s="7"/>
      <c r="H44" s="7"/>
      <c r="I44" s="19"/>
    </row>
    <row r="45" spans="1:9" ht="15.75" customHeight="1" x14ac:dyDescent="0.3">
      <c r="A45" s="114">
        <v>7</v>
      </c>
      <c r="B45" s="113" t="s">
        <v>1056</v>
      </c>
      <c r="C45" s="113" t="s">
        <v>154</v>
      </c>
      <c r="D45" s="7"/>
      <c r="E45" s="7"/>
      <c r="F45" s="7">
        <f t="shared" si="3"/>
        <v>0</v>
      </c>
      <c r="G45" s="7"/>
      <c r="H45" s="7"/>
      <c r="I45" s="19"/>
    </row>
    <row r="46" spans="1:9" ht="15.75" customHeight="1" x14ac:dyDescent="0.3">
      <c r="A46" s="116">
        <v>8</v>
      </c>
      <c r="B46" s="117" t="s">
        <v>1025</v>
      </c>
      <c r="C46" s="117" t="s">
        <v>1022</v>
      </c>
      <c r="D46" s="21"/>
      <c r="E46" s="21"/>
      <c r="F46" s="21">
        <f t="shared" si="3"/>
        <v>0</v>
      </c>
      <c r="G46" s="21"/>
      <c r="H46" s="21"/>
      <c r="I46" s="22"/>
    </row>
    <row r="47" spans="1:9" ht="15.75" customHeight="1" x14ac:dyDescent="0.3"/>
    <row r="48" spans="1:9" ht="15.75" customHeight="1" x14ac:dyDescent="0.3">
      <c r="B48" s="4" t="s">
        <v>37</v>
      </c>
      <c r="F48" s="97" t="s">
        <v>25</v>
      </c>
    </row>
    <row r="49" spans="2:2" ht="15.75" customHeight="1" x14ac:dyDescent="0.3">
      <c r="B49" s="4" t="s">
        <v>38</v>
      </c>
    </row>
    <row r="50" spans="2:2" ht="15.75" customHeight="1" x14ac:dyDescent="0.3"/>
    <row r="51" spans="2:2" ht="15.75" customHeight="1" x14ac:dyDescent="0.3"/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V39:W46">
    <sortCondition ref="V39"/>
  </sortState>
  <mergeCells count="1">
    <mergeCell ref="D2:I2"/>
  </mergeCells>
  <hyperlinks>
    <hyperlink ref="B2" location="'Index'!A3" tooltip="Go to the Index sheet" display="á" xr:uid="{90730A83-33BB-40E8-90A0-28B2BB260B8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5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379B-1616-4978-A5DA-5811D0883739}">
  <sheetPr>
    <tabColor theme="5" tint="0.79998168889431442"/>
    <pageSetUpPr fitToPage="1"/>
  </sheetPr>
  <dimension ref="A1:AH69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110"/>
      <c r="B1" s="89" t="s">
        <v>31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4"/>
    </row>
    <row r="2" spans="1:34" ht="20.100000000000001" customHeight="1" x14ac:dyDescent="0.35">
      <c r="B2" s="202" t="s">
        <v>1464</v>
      </c>
      <c r="C2" s="123"/>
      <c r="D2" s="211" t="s">
        <v>208</v>
      </c>
      <c r="E2" s="211"/>
      <c r="F2" s="211"/>
      <c r="G2" s="211"/>
      <c r="H2" s="211"/>
      <c r="I2" s="211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2" customFormat="1" ht="15.75" customHeight="1" x14ac:dyDescent="0.3">
      <c r="A3" s="1"/>
      <c r="B3" s="2" t="s">
        <v>0</v>
      </c>
      <c r="C3" s="111" t="s">
        <v>1154</v>
      </c>
      <c r="D3" s="111"/>
      <c r="E3" s="111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"!$B$5"),"")</f>
        <v>R. Cornthwaite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"!$C$5"),"")</f>
        <v>Preston Grasshoppers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"!$D$5"),"")</f>
        <v/>
      </c>
      <c r="E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"!$E$5"),"")</f>
        <v/>
      </c>
      <c r="F5" s="16">
        <f ca="1">SUM(D5:E5)</f>
        <v>0</v>
      </c>
      <c r="G5" s="16"/>
      <c r="H5" s="47"/>
      <c r="I5" s="55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"!$B$42")&lt;&gt;"",INDIRECT("'"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"!$B$42"),"")</f>
        <v>G. Dutton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"!$C$42")&lt;&gt;"",INDIRECT("'"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"!$C$42"),"")</f>
        <v>Rotherham Chantry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"!$D$42")&lt;&gt;"",INDIRECT("'"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"!$D$42"),"")</f>
        <v/>
      </c>
      <c r="E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"!$E$42")&lt;&gt;"",INDIRECT("'"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"!$E$42"),"")</f>
        <v/>
      </c>
      <c r="F6" s="7">
        <f t="shared" ref="F6:F13" ca="1" si="0">SUM(D6:E6)</f>
        <v>0</v>
      </c>
      <c r="G6" s="126"/>
      <c r="H6" s="126"/>
      <c r="I6" s="128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"!$B$7")&lt;&gt;"",INDIRECT("'"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"!$B$7"),"")</f>
        <v>A. Hopkins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"!$C$7")&lt;&gt;"",INDIRECT("'"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"!$C$7"),"")</f>
        <v>Blackburn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"!$D$7")&lt;&gt;"",INDIRECT("'"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"!$D$7"),"")</f>
        <v/>
      </c>
      <c r="E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"!$E$7")&lt;&gt;"",INDIRECT("'"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"!$E$7"),"")</f>
        <v/>
      </c>
      <c r="F7" s="7">
        <f t="shared" ca="1" si="0"/>
        <v>0</v>
      </c>
      <c r="G7" s="126"/>
      <c r="H7" s="126"/>
      <c r="I7" s="128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"!$B$20"),"")</f>
        <v>A. Kirkham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"!$C$20"),"")</f>
        <v>Preston Grasshoppers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"!$D$20"),"")</f>
        <v/>
      </c>
      <c r="E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"!$E$20")&lt;&gt;"",INDIRECT("'"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"!$E$20"),"")</f>
        <v/>
      </c>
      <c r="F8" s="7">
        <f t="shared" ca="1" si="0"/>
        <v>0</v>
      </c>
      <c r="G8" s="126"/>
      <c r="H8" s="126"/>
      <c r="I8" s="128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"!$B$46")&lt;&gt;"",INDIRECT("'"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"!$B$46"),"")</f>
        <v>A. Michalski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"!$C$46")&lt;&gt;"",INDIRECT("'"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"!$C$46"),"")</f>
        <v>Rotherham Chantry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"!$D$46")&lt;&gt;"",INDIRECT("'"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"!$D$46"),"")</f>
        <v/>
      </c>
      <c r="E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"!$E$46")&lt;&gt;"",INDIRECT("'"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"!$E$46"),"")</f>
        <v/>
      </c>
      <c r="F9" s="7">
        <f t="shared" ca="1" si="0"/>
        <v>0</v>
      </c>
      <c r="G9" s="126"/>
      <c r="H9" s="126"/>
      <c r="I9" s="128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"!$B$30")&lt;&gt;"",INDIRECT("'"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"!$B$30"),"")</f>
        <v>W. Pow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"!$C$30")&lt;&gt;"",INDIRECT("'"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"!$C$30"),"")</f>
        <v>JSPC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"!$D$30")&lt;&gt;"",INDIRECT("'"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"!$D$30"),"")</f>
        <v/>
      </c>
      <c r="E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"!$E$30")&lt;&gt;"",INDIRECT("'"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"!$E$30"),"")</f>
        <v/>
      </c>
      <c r="F10" s="7">
        <f t="shared" ca="1" si="0"/>
        <v>0</v>
      </c>
      <c r="G10" s="126"/>
      <c r="H10" s="126"/>
      <c r="I10" s="128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"!$B$24"),"")</f>
        <v>S. Russell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"!$C$24"),"")</f>
        <v>JSPC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"!$D$24"),"")</f>
        <v/>
      </c>
      <c r="E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"!$E$24")&lt;&gt;"",INDIRECT("'"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"!$E$24"),"")</f>
        <v/>
      </c>
      <c r="F11" s="7">
        <f t="shared" ca="1" si="0"/>
        <v>0</v>
      </c>
      <c r="G11" s="126"/>
      <c r="H11" s="126"/>
      <c r="I11" s="128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"!$B$11"),"")</f>
        <v>J. Smith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"!$C$11"),"")</f>
        <v>Derby</v>
      </c>
      <c r="D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"!$D$11"),"")</f>
        <v/>
      </c>
      <c r="E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"!$E$11")&lt;&gt;"",INDIRECT("'"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"!$E$11"),"")</f>
        <v/>
      </c>
      <c r="F12" s="7">
        <f t="shared" ca="1" si="0"/>
        <v>0</v>
      </c>
      <c r="G12" s="126"/>
      <c r="H12" s="126"/>
      <c r="I12" s="128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6">
        <v>9</v>
      </c>
      <c r="B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"!$B$35")&lt;&gt;"",INDIRECT("'"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"!$B$35"),"")</f>
        <v>S. Young</v>
      </c>
      <c r="C1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"!$C$35")&lt;&gt;"",INDIRECT("'"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"!$C$35"),"")</f>
        <v>Deddington</v>
      </c>
      <c r="D1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"!$D$35")&lt;&gt;"",INDIRECT("'"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"!$D$35"),"")</f>
        <v/>
      </c>
      <c r="E1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"!$E$35")&lt;&gt;"",INDIRECT("'" &amp; LEFT(CELL("filename",$A$1),FIND("[",CELL("filename",$A$1)) -1) &amp; "[" &amp; MID(CELL("filename",$A$1),FIND("[",CELL("filename",$A$1))+1,FIND("]",CELL("filename",$A$1))-FIND("[",CELL("filename",$A$1))-1) &amp; "]" &amp; "Long Barrelled Pistol" &amp; "'" &amp; "!$E$35"),"")</f>
        <v/>
      </c>
      <c r="F13" s="21">
        <f t="shared" ca="1" si="0"/>
        <v>0</v>
      </c>
      <c r="G13" s="131"/>
      <c r="H13" s="131"/>
      <c r="I13" s="132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4" t="s">
        <v>37</v>
      </c>
      <c r="F15" s="97" t="s">
        <v>25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4" t="s">
        <v>38</v>
      </c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/>
    <row r="58" spans="1:26" ht="15.75" customHeight="1" x14ac:dyDescent="0.3"/>
    <row r="59" spans="1:26" ht="15.75" customHeight="1" x14ac:dyDescent="0.3"/>
    <row r="60" spans="1:26" ht="15.75" customHeight="1" x14ac:dyDescent="0.3"/>
    <row r="61" spans="1:26" ht="15.75" customHeight="1" x14ac:dyDescent="0.3"/>
    <row r="62" spans="1:26" ht="15.75" customHeight="1" x14ac:dyDescent="0.3"/>
    <row r="63" spans="1:26" ht="15.75" customHeight="1" x14ac:dyDescent="0.3"/>
    <row r="64" spans="1:2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heet="1" objects="1" scenarios="1" selectLockedCells="1"/>
  <sortState xmlns:xlrd2="http://schemas.microsoft.com/office/spreadsheetml/2017/richdata2" ref="V5:W13">
    <sortCondition ref="V5"/>
  </sortState>
  <mergeCells count="1">
    <mergeCell ref="D2:I2"/>
  </mergeCells>
  <hyperlinks>
    <hyperlink ref="B2" location="'Index'!A3" tooltip="Go to the Index sheet" display="á" xr:uid="{69BC51C4-F0B4-4B5A-9418-78A156EDAE3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88C2-3E5A-4120-9752-03170B7CC56E}">
  <sheetPr codeName="Sheet34">
    <tabColor theme="4" tint="0.39997558519241921"/>
    <pageSetUpPr fitToPage="1"/>
  </sheetPr>
  <dimension ref="A1:AH62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45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  <c r="AH2" s="3"/>
    </row>
    <row r="3" spans="1:34" s="2" customFormat="1" ht="15.75" customHeight="1" x14ac:dyDescent="0.3">
      <c r="A3" s="1"/>
      <c r="B3" s="2" t="s">
        <v>0</v>
      </c>
      <c r="C3" s="111" t="s">
        <v>1116</v>
      </c>
      <c r="D3" s="111"/>
      <c r="E3" s="111"/>
      <c r="K3" s="4"/>
      <c r="L3" s="4"/>
      <c r="M3" s="4"/>
      <c r="N3" s="4"/>
      <c r="O3" s="4"/>
      <c r="P3" s="4"/>
      <c r="Q3" s="4"/>
      <c r="R3" s="4"/>
      <c r="S3" s="4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196</v>
      </c>
      <c r="C5" s="102" t="s">
        <v>456</v>
      </c>
      <c r="D5" s="16"/>
      <c r="E5" s="16"/>
      <c r="F5" s="16">
        <f>SUM(D5:E5)</f>
        <v>0</v>
      </c>
      <c r="G5" s="16"/>
      <c r="H5" s="47"/>
      <c r="I5" s="55"/>
      <c r="K5" s="4"/>
    </row>
    <row r="6" spans="1:34" ht="15.75" customHeight="1" x14ac:dyDescent="0.3">
      <c r="A6" s="114">
        <v>2</v>
      </c>
      <c r="B6" s="113" t="s">
        <v>1058</v>
      </c>
      <c r="C6" s="113" t="s">
        <v>204</v>
      </c>
      <c r="D6" s="7"/>
      <c r="E6" s="7"/>
      <c r="F6" s="7">
        <f t="shared" ref="F6:F15" si="0">SUM(D6:E6)</f>
        <v>0</v>
      </c>
      <c r="G6" s="7"/>
      <c r="H6" s="8"/>
      <c r="I6" s="115"/>
      <c r="K6" s="4"/>
    </row>
    <row r="7" spans="1:34" ht="15.75" customHeight="1" x14ac:dyDescent="0.3">
      <c r="A7" s="114">
        <v>3</v>
      </c>
      <c r="B7" s="113" t="s">
        <v>1035</v>
      </c>
      <c r="C7" s="113" t="s">
        <v>1022</v>
      </c>
      <c r="D7" s="7"/>
      <c r="E7" s="7"/>
      <c r="F7" s="7">
        <f t="shared" si="0"/>
        <v>0</v>
      </c>
      <c r="G7" s="7"/>
      <c r="H7" s="7"/>
      <c r="I7" s="19"/>
      <c r="J7" s="10"/>
      <c r="K7" s="4"/>
    </row>
    <row r="8" spans="1:34" ht="15.75" customHeight="1" x14ac:dyDescent="0.3">
      <c r="A8" s="114">
        <v>4</v>
      </c>
      <c r="B8" s="113" t="s">
        <v>924</v>
      </c>
      <c r="C8" s="113" t="s">
        <v>456</v>
      </c>
      <c r="D8" s="7"/>
      <c r="E8" s="7"/>
      <c r="F8" s="7">
        <f t="shared" si="0"/>
        <v>0</v>
      </c>
      <c r="G8" s="7"/>
      <c r="H8" s="7"/>
      <c r="I8" s="19"/>
      <c r="K8" s="4"/>
    </row>
    <row r="9" spans="1:34" ht="15.75" customHeight="1" x14ac:dyDescent="0.3">
      <c r="A9" s="114">
        <v>5</v>
      </c>
      <c r="B9" s="113" t="s">
        <v>1115</v>
      </c>
      <c r="C9" s="113" t="s">
        <v>1022</v>
      </c>
      <c r="D9" s="7"/>
      <c r="E9" s="7"/>
      <c r="F9" s="7">
        <f t="shared" si="0"/>
        <v>0</v>
      </c>
      <c r="G9" s="7"/>
      <c r="H9" s="7"/>
      <c r="I9" s="19"/>
    </row>
    <row r="10" spans="1:34" ht="15.75" customHeight="1" x14ac:dyDescent="0.3">
      <c r="A10" s="114">
        <v>6</v>
      </c>
      <c r="B10" s="113" t="s">
        <v>943</v>
      </c>
      <c r="C10" s="113" t="s">
        <v>178</v>
      </c>
      <c r="D10" s="7"/>
      <c r="E10" s="7"/>
      <c r="F10" s="7">
        <f t="shared" si="0"/>
        <v>0</v>
      </c>
      <c r="G10" s="7"/>
      <c r="H10" s="7"/>
      <c r="I10" s="19"/>
    </row>
    <row r="11" spans="1:34" ht="15.75" customHeight="1" x14ac:dyDescent="0.3">
      <c r="A11" s="114">
        <v>7</v>
      </c>
      <c r="B11" s="113" t="s">
        <v>1024</v>
      </c>
      <c r="C11" s="113" t="s">
        <v>323</v>
      </c>
      <c r="D11" s="7"/>
      <c r="E11" s="7"/>
      <c r="F11" s="7">
        <f t="shared" si="0"/>
        <v>0</v>
      </c>
      <c r="G11" s="7"/>
      <c r="H11" s="7"/>
      <c r="I11" s="19"/>
    </row>
    <row r="12" spans="1:34" ht="15.75" customHeight="1" x14ac:dyDescent="0.3">
      <c r="A12" s="114">
        <v>8</v>
      </c>
      <c r="B12" s="113" t="s">
        <v>521</v>
      </c>
      <c r="C12" s="113" t="s">
        <v>178</v>
      </c>
      <c r="D12" s="7"/>
      <c r="E12" s="7"/>
      <c r="F12" s="7">
        <f t="shared" si="0"/>
        <v>0</v>
      </c>
      <c r="G12" s="7"/>
      <c r="H12" s="7"/>
      <c r="I12" s="19"/>
    </row>
    <row r="13" spans="1:34" ht="15.75" customHeight="1" x14ac:dyDescent="0.3">
      <c r="A13" s="114">
        <v>9</v>
      </c>
      <c r="B13" s="113" t="s">
        <v>1023</v>
      </c>
      <c r="C13" s="113" t="s">
        <v>456</v>
      </c>
      <c r="D13" s="7"/>
      <c r="E13" s="7"/>
      <c r="F13" s="7">
        <f t="shared" si="0"/>
        <v>0</v>
      </c>
      <c r="G13" s="7"/>
      <c r="H13" s="7"/>
      <c r="I13" s="19"/>
    </row>
    <row r="14" spans="1:34" ht="15.75" customHeight="1" x14ac:dyDescent="0.3">
      <c r="A14" s="114">
        <v>10</v>
      </c>
      <c r="B14" s="113" t="s">
        <v>911</v>
      </c>
      <c r="C14" s="113" t="s">
        <v>456</v>
      </c>
      <c r="D14" s="7"/>
      <c r="E14" s="7"/>
      <c r="F14" s="7">
        <f t="shared" si="0"/>
        <v>0</v>
      </c>
      <c r="G14" s="7"/>
      <c r="H14" s="7"/>
      <c r="I14" s="19"/>
    </row>
    <row r="15" spans="1:34" ht="15.75" customHeight="1" x14ac:dyDescent="0.3">
      <c r="A15" s="116">
        <v>11</v>
      </c>
      <c r="B15" s="117" t="s">
        <v>477</v>
      </c>
      <c r="C15" s="117" t="s">
        <v>178</v>
      </c>
      <c r="D15" s="21"/>
      <c r="E15" s="21"/>
      <c r="F15" s="21">
        <f t="shared" si="0"/>
        <v>0</v>
      </c>
      <c r="G15" s="21"/>
      <c r="H15" s="21"/>
      <c r="I15" s="22"/>
    </row>
    <row r="16" spans="1:34" ht="15.75" customHeight="1" x14ac:dyDescent="0.3"/>
    <row r="17" spans="2:6" ht="15.75" customHeight="1" x14ac:dyDescent="0.3">
      <c r="B17" s="2" t="s">
        <v>1065</v>
      </c>
    </row>
    <row r="18" spans="2:6" ht="15.75" customHeight="1" x14ac:dyDescent="0.35">
      <c r="B18" s="161" t="s">
        <v>1066</v>
      </c>
    </row>
    <row r="19" spans="2:6" ht="15.75" customHeight="1" x14ac:dyDescent="0.3"/>
    <row r="20" spans="2:6" ht="15.75" customHeight="1" x14ac:dyDescent="0.3">
      <c r="B20" s="4" t="s">
        <v>37</v>
      </c>
      <c r="F20" s="97" t="s">
        <v>25</v>
      </c>
    </row>
    <row r="21" spans="2:6" ht="15.75" customHeight="1" x14ac:dyDescent="0.3">
      <c r="B21" s="4" t="s">
        <v>38</v>
      </c>
    </row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</sheetData>
  <sortState xmlns:xlrd2="http://schemas.microsoft.com/office/spreadsheetml/2017/richdata2" ref="V5:W15">
    <sortCondition ref="V5"/>
  </sortState>
  <mergeCells count="1">
    <mergeCell ref="D2:I2"/>
  </mergeCells>
  <hyperlinks>
    <hyperlink ref="B2" location="'Index'!A3" tooltip="Go to the Index sheet" display="á" xr:uid="{1D0D0923-B0BD-4B61-89FB-E38500CD004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FBBE-8929-4B4B-A9BA-CE22470D9F5A}">
  <sheetPr codeName="Sheet35">
    <tabColor theme="4" tint="0.39997558519241921"/>
    <pageSetUpPr fitToPage="1"/>
  </sheetPr>
  <dimension ref="A1:AH69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3" customWidth="1"/>
    <col min="12" max="13" width="20.7109375" style="4" customWidth="1"/>
    <col min="14" max="19" width="5" style="4" customWidth="1"/>
    <col min="20" max="16384" width="10.28515625" style="4"/>
  </cols>
  <sheetData>
    <row r="1" spans="1:34" s="89" customFormat="1" ht="18" x14ac:dyDescent="0.35">
      <c r="A1" s="94"/>
      <c r="B1" s="89" t="s">
        <v>46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  <c r="AH2" s="3"/>
    </row>
    <row r="3" spans="1:34" s="2" customFormat="1" ht="15.75" customHeight="1" x14ac:dyDescent="0.3">
      <c r="A3" s="1"/>
      <c r="B3" s="2" t="s">
        <v>0</v>
      </c>
      <c r="C3" s="111" t="s">
        <v>1120</v>
      </c>
      <c r="D3" s="111"/>
      <c r="E3" s="111"/>
      <c r="K3" s="4"/>
      <c r="L3" s="4"/>
      <c r="M3" s="4"/>
      <c r="N3" s="4"/>
      <c r="O3" s="4"/>
      <c r="P3" s="4"/>
      <c r="Q3" s="4"/>
      <c r="R3" s="4"/>
      <c r="S3" s="4"/>
      <c r="T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K4" s="4"/>
    </row>
    <row r="5" spans="1:34" ht="15.75" customHeight="1" x14ac:dyDescent="0.3">
      <c r="A5" s="118">
        <v>1</v>
      </c>
      <c r="B5" s="102" t="s">
        <v>1070</v>
      </c>
      <c r="C5" s="102" t="s">
        <v>1022</v>
      </c>
      <c r="D5" s="16"/>
      <c r="E5" s="16"/>
      <c r="F5" s="16">
        <f>SUM(D5:E5)</f>
        <v>0</v>
      </c>
      <c r="G5" s="16"/>
      <c r="H5" s="47"/>
      <c r="I5" s="55"/>
      <c r="K5" s="4"/>
    </row>
    <row r="6" spans="1:34" ht="15.75" customHeight="1" x14ac:dyDescent="0.3">
      <c r="A6" s="114">
        <v>2</v>
      </c>
      <c r="B6" s="113" t="s">
        <v>1118</v>
      </c>
      <c r="C6" s="113" t="s">
        <v>1119</v>
      </c>
      <c r="D6" s="7"/>
      <c r="E6" s="7"/>
      <c r="F6" s="7">
        <f t="shared" ref="F6:F10" si="0">SUM(D6:E6)</f>
        <v>0</v>
      </c>
      <c r="G6" s="7"/>
      <c r="H6" s="8"/>
      <c r="I6" s="115"/>
      <c r="K6" s="4"/>
    </row>
    <row r="7" spans="1:34" ht="15.75" customHeight="1" x14ac:dyDescent="0.3">
      <c r="A7" s="114">
        <v>3</v>
      </c>
      <c r="B7" s="113" t="s">
        <v>1115</v>
      </c>
      <c r="C7" s="113" t="s">
        <v>1022</v>
      </c>
      <c r="D7" s="7"/>
      <c r="E7" s="7"/>
      <c r="F7" s="7">
        <f t="shared" si="0"/>
        <v>0</v>
      </c>
      <c r="G7" s="7"/>
      <c r="H7" s="7"/>
      <c r="I7" s="19"/>
      <c r="J7" s="10"/>
      <c r="K7" s="4"/>
    </row>
    <row r="8" spans="1:34" ht="15.75" customHeight="1" x14ac:dyDescent="0.3">
      <c r="A8" s="114">
        <v>4</v>
      </c>
      <c r="B8" s="113" t="s">
        <v>1117</v>
      </c>
      <c r="C8" s="113" t="s">
        <v>117</v>
      </c>
      <c r="D8" s="7"/>
      <c r="E8" s="7"/>
      <c r="F8" s="7">
        <f t="shared" si="0"/>
        <v>0</v>
      </c>
      <c r="G8" s="7"/>
      <c r="H8" s="7"/>
      <c r="I8" s="19"/>
      <c r="K8" s="4"/>
    </row>
    <row r="9" spans="1:34" ht="15.75" customHeight="1" x14ac:dyDescent="0.3">
      <c r="A9" s="114">
        <v>5</v>
      </c>
      <c r="B9" s="113" t="s">
        <v>1098</v>
      </c>
      <c r="C9" s="113" t="s">
        <v>1078</v>
      </c>
      <c r="D9" s="7"/>
      <c r="E9" s="7"/>
      <c r="F9" s="7">
        <f t="shared" si="0"/>
        <v>0</v>
      </c>
      <c r="G9" s="7"/>
      <c r="H9" s="7"/>
      <c r="I9" s="19"/>
    </row>
    <row r="10" spans="1:34" ht="15.75" customHeight="1" x14ac:dyDescent="0.3">
      <c r="A10" s="116">
        <v>6</v>
      </c>
      <c r="B10" s="117" t="s">
        <v>911</v>
      </c>
      <c r="C10" s="117" t="s">
        <v>456</v>
      </c>
      <c r="D10" s="21"/>
      <c r="E10" s="21"/>
      <c r="F10" s="21">
        <f t="shared" si="0"/>
        <v>0</v>
      </c>
      <c r="G10" s="21"/>
      <c r="H10" s="21"/>
      <c r="I10" s="22"/>
    </row>
    <row r="11" spans="1:34" ht="15.75" customHeight="1" x14ac:dyDescent="0.3"/>
    <row r="12" spans="1:34" ht="15.75" customHeight="1" x14ac:dyDescent="0.3">
      <c r="A12" s="1"/>
      <c r="B12" s="2" t="s">
        <v>74</v>
      </c>
      <c r="C12" s="111" t="s">
        <v>1122</v>
      </c>
      <c r="D12" s="111"/>
      <c r="E12" s="111"/>
      <c r="F12" s="2"/>
      <c r="G12" s="2"/>
      <c r="H12" s="2"/>
      <c r="I12" s="2"/>
    </row>
    <row r="13" spans="1:34" ht="15.75" customHeight="1" x14ac:dyDescent="0.3">
      <c r="A13" s="120">
        <v>2</v>
      </c>
      <c r="B13" s="121" t="s">
        <v>1</v>
      </c>
      <c r="C13" s="146" t="s">
        <v>2</v>
      </c>
      <c r="D13" s="12"/>
      <c r="E13" s="48"/>
      <c r="F13" s="49" t="s">
        <v>3</v>
      </c>
      <c r="G13" s="49" t="s">
        <v>4</v>
      </c>
      <c r="H13" s="49" t="s">
        <v>5</v>
      </c>
      <c r="I13" s="50" t="s">
        <v>6</v>
      </c>
    </row>
    <row r="14" spans="1:34" ht="15.75" customHeight="1" x14ac:dyDescent="0.3">
      <c r="A14" s="118">
        <v>1</v>
      </c>
      <c r="B14" s="102" t="s">
        <v>1035</v>
      </c>
      <c r="C14" s="102" t="s">
        <v>1022</v>
      </c>
      <c r="D14" s="16"/>
      <c r="E14" s="16"/>
      <c r="F14" s="16">
        <f>SUM(D14:E14)</f>
        <v>0</v>
      </c>
      <c r="G14" s="16"/>
      <c r="H14" s="47"/>
      <c r="I14" s="55"/>
    </row>
    <row r="15" spans="1:34" ht="15.75" customHeight="1" x14ac:dyDescent="0.3">
      <c r="A15" s="114">
        <v>2</v>
      </c>
      <c r="B15" s="113" t="s">
        <v>1121</v>
      </c>
      <c r="C15" s="113" t="s">
        <v>456</v>
      </c>
      <c r="D15" s="7"/>
      <c r="E15" s="7"/>
      <c r="F15" s="7">
        <f t="shared" ref="F15:F19" si="1">SUM(D15:E15)</f>
        <v>0</v>
      </c>
      <c r="G15" s="7"/>
      <c r="H15" s="7"/>
      <c r="I15" s="19"/>
    </row>
    <row r="16" spans="1:34" ht="15.75" customHeight="1" x14ac:dyDescent="0.3">
      <c r="A16" s="114">
        <v>3</v>
      </c>
      <c r="B16" s="113" t="s">
        <v>1061</v>
      </c>
      <c r="C16" s="113" t="s">
        <v>274</v>
      </c>
      <c r="D16" s="7"/>
      <c r="E16" s="7"/>
      <c r="F16" s="7">
        <f t="shared" si="1"/>
        <v>0</v>
      </c>
      <c r="G16" s="7"/>
      <c r="H16" s="7"/>
      <c r="I16" s="19"/>
    </row>
    <row r="17" spans="1:9" ht="15.75" customHeight="1" x14ac:dyDescent="0.3">
      <c r="A17" s="114">
        <v>4</v>
      </c>
      <c r="B17" s="113" t="s">
        <v>1100</v>
      </c>
      <c r="C17" s="113" t="s">
        <v>274</v>
      </c>
      <c r="D17" s="7"/>
      <c r="E17" s="7"/>
      <c r="F17" s="7">
        <f t="shared" si="1"/>
        <v>0</v>
      </c>
      <c r="G17" s="7"/>
      <c r="H17" s="7"/>
      <c r="I17" s="19"/>
    </row>
    <row r="18" spans="1:9" ht="15.75" customHeight="1" x14ac:dyDescent="0.3">
      <c r="A18" s="114">
        <v>5</v>
      </c>
      <c r="B18" s="113" t="s">
        <v>1043</v>
      </c>
      <c r="C18" s="113" t="s">
        <v>1022</v>
      </c>
      <c r="D18" s="7"/>
      <c r="E18" s="7"/>
      <c r="F18" s="7">
        <f t="shared" si="1"/>
        <v>0</v>
      </c>
      <c r="G18" s="7"/>
      <c r="H18" s="7"/>
      <c r="I18" s="19"/>
    </row>
    <row r="19" spans="1:9" ht="15.75" customHeight="1" x14ac:dyDescent="0.3">
      <c r="A19" s="116">
        <v>6</v>
      </c>
      <c r="B19" s="117" t="s">
        <v>1092</v>
      </c>
      <c r="C19" s="117" t="s">
        <v>466</v>
      </c>
      <c r="D19" s="21"/>
      <c r="E19" s="21"/>
      <c r="F19" s="21">
        <f t="shared" si="1"/>
        <v>0</v>
      </c>
      <c r="G19" s="21"/>
      <c r="H19" s="21"/>
      <c r="I19" s="22"/>
    </row>
    <row r="20" spans="1:9" ht="15.75" customHeight="1" x14ac:dyDescent="0.3"/>
    <row r="21" spans="1:9" ht="15.75" customHeight="1" x14ac:dyDescent="0.3">
      <c r="B21" s="2" t="s">
        <v>1065</v>
      </c>
    </row>
    <row r="22" spans="1:9" ht="15.75" customHeight="1" x14ac:dyDescent="0.35">
      <c r="B22" s="161" t="s">
        <v>1066</v>
      </c>
    </row>
    <row r="23" spans="1:9" ht="15.75" customHeight="1" x14ac:dyDescent="0.3"/>
    <row r="24" spans="1:9" ht="15.75" customHeight="1" x14ac:dyDescent="0.3">
      <c r="B24" s="4" t="s">
        <v>37</v>
      </c>
      <c r="F24" s="97" t="s">
        <v>25</v>
      </c>
    </row>
    <row r="25" spans="1:9" ht="15.75" customHeight="1" x14ac:dyDescent="0.3">
      <c r="B25" s="4" t="s">
        <v>38</v>
      </c>
    </row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V14:W19">
    <sortCondition ref="V14"/>
  </sortState>
  <mergeCells count="1">
    <mergeCell ref="D2:I2"/>
  </mergeCells>
  <hyperlinks>
    <hyperlink ref="B2" location="'Index'!A3" tooltip="Go to the Index sheet" display="á" xr:uid="{CCB10963-43FF-439D-A2D8-5C6F9A12C7A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0">
    <tabColor rgb="FF00FFCC"/>
    <pageSetUpPr fitToPage="1"/>
  </sheetPr>
  <dimension ref="A1:AH165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4" customWidth="1"/>
    <col min="12" max="13" width="20.7109375" style="4" customWidth="1"/>
    <col min="14" max="19" width="5" style="4" customWidth="1"/>
    <col min="20" max="27" width="4.140625" style="4" customWidth="1"/>
    <col min="28" max="16384" width="10.28515625" style="4"/>
  </cols>
  <sheetData>
    <row r="1" spans="1:34" s="95" customFormat="1" ht="18" x14ac:dyDescent="0.35">
      <c r="A1" s="94"/>
      <c r="B1" s="89" t="s">
        <v>27</v>
      </c>
      <c r="C1" s="86"/>
      <c r="D1" s="86"/>
      <c r="E1" s="86"/>
      <c r="F1" s="86"/>
      <c r="G1" s="86"/>
      <c r="H1" s="86"/>
      <c r="I1" s="86"/>
      <c r="J1" s="89"/>
      <c r="K1" s="86"/>
      <c r="L1" s="86"/>
      <c r="M1" s="89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93"/>
      <c r="Z1" s="93"/>
      <c r="AG1" s="4"/>
      <c r="AH1" s="3"/>
    </row>
    <row r="2" spans="1:34" ht="20.100000000000001" customHeight="1" x14ac:dyDescent="0.35">
      <c r="A2" s="1"/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  <c r="J2" s="2"/>
    </row>
    <row r="3" spans="1:34" s="38" customFormat="1" ht="15.75" customHeight="1" x14ac:dyDescent="0.3">
      <c r="A3" s="37"/>
      <c r="B3" s="38" t="s">
        <v>0</v>
      </c>
      <c r="C3" s="164" t="s">
        <v>1168</v>
      </c>
      <c r="D3" s="164"/>
      <c r="E3" s="164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5.75" customHeight="1" x14ac:dyDescent="0.3">
      <c r="A5" s="118">
        <v>1</v>
      </c>
      <c r="B5" s="102" t="s">
        <v>1136</v>
      </c>
      <c r="C5" s="102" t="s">
        <v>321</v>
      </c>
      <c r="D5" s="16"/>
      <c r="E5" s="16"/>
      <c r="F5" s="16">
        <f>SUM(D5:E5)</f>
        <v>0</v>
      </c>
      <c r="G5" s="16"/>
      <c r="H5" s="47"/>
      <c r="I5" s="55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34" ht="15.75" customHeight="1" x14ac:dyDescent="0.3">
      <c r="A6" s="114">
        <v>2</v>
      </c>
      <c r="B6" s="113" t="s">
        <v>1139</v>
      </c>
      <c r="C6" s="113" t="s">
        <v>321</v>
      </c>
      <c r="D6" s="7"/>
      <c r="E6" s="7"/>
      <c r="F6" s="7">
        <f t="shared" ref="F6:F11" si="0">SUM(D6:E6)</f>
        <v>0</v>
      </c>
      <c r="G6" s="7"/>
      <c r="H6" s="7"/>
      <c r="I6" s="19"/>
    </row>
    <row r="7" spans="1:34" ht="15.75" customHeight="1" x14ac:dyDescent="0.3">
      <c r="A7" s="114">
        <v>3</v>
      </c>
      <c r="B7" s="113" t="s">
        <v>511</v>
      </c>
      <c r="C7" s="113" t="s">
        <v>321</v>
      </c>
      <c r="D7" s="7"/>
      <c r="E7" s="7"/>
      <c r="F7" s="7">
        <f t="shared" si="0"/>
        <v>0</v>
      </c>
      <c r="G7" s="7"/>
      <c r="H7" s="7"/>
      <c r="I7" s="19"/>
      <c r="J7" s="10"/>
    </row>
    <row r="8" spans="1:34" ht="15.75" customHeight="1" x14ac:dyDescent="0.3">
      <c r="A8" s="114">
        <v>4</v>
      </c>
      <c r="B8" s="113" t="s">
        <v>1167</v>
      </c>
      <c r="C8" s="113" t="s">
        <v>321</v>
      </c>
      <c r="D8" s="7"/>
      <c r="E8" s="7"/>
      <c r="F8" s="7">
        <f t="shared" si="0"/>
        <v>0</v>
      </c>
      <c r="G8" s="7"/>
      <c r="H8" s="7"/>
      <c r="I8" s="19"/>
      <c r="K8" s="3"/>
    </row>
    <row r="9" spans="1:34" ht="15.75" customHeight="1" x14ac:dyDescent="0.3">
      <c r="A9" s="114">
        <v>5</v>
      </c>
      <c r="B9" s="113" t="s">
        <v>487</v>
      </c>
      <c r="C9" s="113" t="s">
        <v>488</v>
      </c>
      <c r="D9" s="7"/>
      <c r="E9" s="7"/>
      <c r="F9" s="7">
        <f t="shared" si="0"/>
        <v>0</v>
      </c>
      <c r="G9" s="7"/>
      <c r="H9" s="7"/>
      <c r="I9" s="19"/>
    </row>
    <row r="10" spans="1:34" ht="15.75" customHeight="1" x14ac:dyDescent="0.3">
      <c r="A10" s="114">
        <v>6</v>
      </c>
      <c r="B10" s="113" t="s">
        <v>1165</v>
      </c>
      <c r="C10" s="113" t="s">
        <v>321</v>
      </c>
      <c r="D10" s="7"/>
      <c r="E10" s="7"/>
      <c r="F10" s="7">
        <f t="shared" si="0"/>
        <v>0</v>
      </c>
      <c r="G10" s="7"/>
      <c r="H10" s="7"/>
      <c r="I10" s="19"/>
    </row>
    <row r="11" spans="1:34" ht="15.75" customHeight="1" x14ac:dyDescent="0.3">
      <c r="A11" s="116">
        <v>7</v>
      </c>
      <c r="B11" s="117" t="s">
        <v>1166</v>
      </c>
      <c r="C11" s="117" t="s">
        <v>321</v>
      </c>
      <c r="D11" s="21"/>
      <c r="E11" s="21"/>
      <c r="F11" s="21">
        <f t="shared" si="0"/>
        <v>0</v>
      </c>
      <c r="G11" s="21"/>
      <c r="H11" s="21"/>
      <c r="I11" s="22"/>
    </row>
    <row r="12" spans="1:34" ht="15.75" customHeight="1" x14ac:dyDescent="0.3">
      <c r="A12" s="4"/>
    </row>
    <row r="13" spans="1:34" ht="15.75" customHeight="1" x14ac:dyDescent="0.3">
      <c r="A13" s="4"/>
      <c r="B13" s="4" t="s">
        <v>37</v>
      </c>
      <c r="F13" s="97" t="s">
        <v>25</v>
      </c>
    </row>
    <row r="14" spans="1:34" ht="15.75" customHeight="1" x14ac:dyDescent="0.3">
      <c r="A14" s="4"/>
      <c r="B14" s="4" t="s">
        <v>38</v>
      </c>
    </row>
    <row r="15" spans="1:34" ht="15.75" customHeight="1" x14ac:dyDescent="0.3">
      <c r="A15" s="4"/>
    </row>
    <row r="16" spans="1:34" ht="15.75" customHeight="1" x14ac:dyDescent="0.3">
      <c r="A16" s="4"/>
    </row>
    <row r="17" spans="1:1" ht="15.75" customHeight="1" x14ac:dyDescent="0.3">
      <c r="A17" s="4"/>
    </row>
    <row r="18" spans="1:1" ht="15.75" customHeight="1" x14ac:dyDescent="0.3">
      <c r="A18" s="4"/>
    </row>
    <row r="19" spans="1:1" ht="15.75" customHeight="1" x14ac:dyDescent="0.3">
      <c r="A19" s="4"/>
    </row>
    <row r="20" spans="1:1" ht="15.75" customHeight="1" x14ac:dyDescent="0.3">
      <c r="A20" s="4"/>
    </row>
    <row r="21" spans="1:1" ht="15.75" customHeight="1" x14ac:dyDescent="0.3">
      <c r="A21" s="4"/>
    </row>
    <row r="22" spans="1:1" ht="15.75" customHeight="1" x14ac:dyDescent="0.3">
      <c r="A22" s="4"/>
    </row>
    <row r="23" spans="1:1" ht="15.75" customHeight="1" x14ac:dyDescent="0.3">
      <c r="A23" s="4"/>
    </row>
    <row r="24" spans="1:1" ht="15.75" customHeight="1" x14ac:dyDescent="0.3"/>
    <row r="25" spans="1:1" ht="15.75" customHeight="1" x14ac:dyDescent="0.3"/>
    <row r="26" spans="1:1" ht="15.75" customHeight="1" x14ac:dyDescent="0.3"/>
    <row r="27" spans="1:1" ht="15.75" customHeight="1" x14ac:dyDescent="0.3"/>
    <row r="28" spans="1:1" ht="15.75" customHeight="1" x14ac:dyDescent="0.3"/>
    <row r="29" spans="1:1" ht="15.75" customHeight="1" x14ac:dyDescent="0.3"/>
    <row r="30" spans="1:1" ht="15.75" customHeight="1" x14ac:dyDescent="0.3"/>
    <row r="31" spans="1:1" ht="15.75" customHeight="1" x14ac:dyDescent="0.3"/>
    <row r="32" spans="1: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ortState xmlns:xlrd2="http://schemas.microsoft.com/office/spreadsheetml/2017/richdata2" ref="V5:W11">
    <sortCondition ref="V5"/>
  </sortState>
  <mergeCells count="1">
    <mergeCell ref="D2:I2"/>
  </mergeCells>
  <hyperlinks>
    <hyperlink ref="B2" location="'Index'!A3" tooltip="Go to the Index sheet" display="á" xr:uid="{E398D00A-28EA-40CB-8950-DB5A8B4B784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D6AF-7A58-45C6-919C-D29AF14BD56F}">
  <sheetPr codeName="Sheet36">
    <tabColor rgb="FF00FFCC"/>
    <pageSetUpPr fitToPage="1"/>
  </sheetPr>
  <dimension ref="A1:Z174"/>
  <sheetViews>
    <sheetView showGridLines="0" zoomScaleNormal="10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3" width="4.7109375" style="4" customWidth="1"/>
    <col min="4" max="4" width="5" style="4" customWidth="1"/>
    <col min="5" max="5" width="5" style="3" customWidth="1"/>
    <col min="6" max="6" width="5" style="4" customWidth="1"/>
    <col min="7" max="7" width="4.7109375" style="3" customWidth="1"/>
    <col min="8" max="8" width="20.7109375" style="4" customWidth="1"/>
    <col min="9" max="10" width="4.7109375" style="4" customWidth="1"/>
    <col min="11" max="14" width="5" style="4" customWidth="1"/>
    <col min="15" max="22" width="4.140625" style="4" customWidth="1"/>
    <col min="23" max="16384" width="10.28515625" style="4"/>
  </cols>
  <sheetData>
    <row r="1" spans="1:26" s="95" customFormat="1" ht="18" x14ac:dyDescent="0.35">
      <c r="A1" s="89" t="s">
        <v>49</v>
      </c>
      <c r="B1" s="89"/>
      <c r="C1" s="86"/>
      <c r="D1" s="86"/>
      <c r="E1" s="86"/>
      <c r="F1" s="86"/>
      <c r="G1" s="96"/>
      <c r="H1" s="86"/>
      <c r="I1" s="86"/>
      <c r="J1" s="100">
        <v>2</v>
      </c>
      <c r="L1" s="86"/>
      <c r="M1" s="86"/>
      <c r="O1" s="86"/>
      <c r="P1" s="86"/>
      <c r="Q1" s="86"/>
      <c r="R1" s="86"/>
      <c r="S1" s="86"/>
      <c r="T1" s="86"/>
      <c r="U1" s="93"/>
      <c r="V1" s="93"/>
      <c r="W1" s="93"/>
      <c r="X1" s="93"/>
      <c r="Y1" s="93"/>
      <c r="Z1" s="93"/>
    </row>
    <row r="2" spans="1:26" ht="20.100000000000001" customHeight="1" x14ac:dyDescent="0.3">
      <c r="A2" s="105"/>
      <c r="C2" s="104"/>
    </row>
    <row r="3" spans="1:26" ht="15.75" customHeight="1" x14ac:dyDescent="0.3">
      <c r="A3" s="2" t="s">
        <v>0</v>
      </c>
      <c r="B3" s="2"/>
      <c r="C3" s="2"/>
      <c r="D3" s="2"/>
      <c r="E3" s="1"/>
      <c r="F3" s="2"/>
      <c r="G3" s="1"/>
      <c r="H3" s="2"/>
      <c r="I3" s="2"/>
      <c r="J3" s="2"/>
      <c r="K3" s="2"/>
      <c r="L3" s="2"/>
      <c r="M3" s="2"/>
      <c r="N3" s="2"/>
    </row>
    <row r="4" spans="1:26" x14ac:dyDescent="0.3">
      <c r="A4" s="11"/>
      <c r="B4" s="12"/>
      <c r="C4" s="13"/>
      <c r="D4" s="12"/>
      <c r="E4" s="67" t="s">
        <v>6</v>
      </c>
      <c r="F4" s="14">
        <f>SUM(F5:F7)</f>
        <v>0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6" ht="15.75" customHeight="1" x14ac:dyDescent="0.3">
      <c r="A5" s="31"/>
      <c r="B5" s="32"/>
      <c r="C5" s="33"/>
      <c r="D5" s="16"/>
      <c r="E5" s="16"/>
      <c r="F5" s="17">
        <f>SUM(D5:E5)</f>
        <v>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6" ht="15.75" customHeight="1" x14ac:dyDescent="0.3">
      <c r="A6" s="34"/>
      <c r="B6" s="27"/>
      <c r="C6" s="5"/>
      <c r="D6" s="7"/>
      <c r="E6" s="7"/>
      <c r="F6" s="19">
        <f>SUM(D6:E6)</f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6" ht="15.75" customHeight="1" x14ac:dyDescent="0.3">
      <c r="A7" s="35"/>
      <c r="B7" s="28"/>
      <c r="C7" s="29"/>
      <c r="D7" s="21"/>
      <c r="E7" s="21"/>
      <c r="F7" s="22">
        <f>SUM(D7:E7)</f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6" ht="15.7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6" s="9" customFormat="1" ht="15.75" customHeight="1" x14ac:dyDescent="0.3"/>
    <row r="10" spans="1:26" s="9" customFormat="1" ht="15.75" customHeight="1" x14ac:dyDescent="0.3"/>
    <row r="11" spans="1:26" s="9" customFormat="1" ht="15.75" customHeight="1" x14ac:dyDescent="0.3"/>
    <row r="12" spans="1:26" s="9" customFormat="1" ht="15.75" customHeight="1" x14ac:dyDescent="0.3"/>
    <row r="13" spans="1:26" s="9" customFormat="1" ht="15.75" customHeight="1" x14ac:dyDescent="0.3"/>
    <row r="14" spans="1:26" s="9" customFormat="1" ht="15.75" customHeight="1" x14ac:dyDescent="0.3"/>
    <row r="15" spans="1:26" s="9" customFormat="1" ht="15.75" customHeight="1" x14ac:dyDescent="0.3"/>
    <row r="16" spans="1:26" s="9" customFormat="1" ht="15.75" customHeight="1" x14ac:dyDescent="0.3"/>
    <row r="17" spans="1:20" s="9" customFormat="1" ht="15.75" customHeight="1" x14ac:dyDescent="0.3"/>
    <row r="18" spans="1:20" ht="15.75" customHeight="1" x14ac:dyDescent="0.3">
      <c r="A18" s="9"/>
      <c r="B18" s="9"/>
      <c r="C18" s="9"/>
      <c r="D18" s="9"/>
      <c r="E18" s="9"/>
      <c r="F18" s="9"/>
      <c r="G18" s="36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">
      <c r="E19" s="4"/>
      <c r="H19" s="7" t="s">
        <v>0</v>
      </c>
      <c r="I19" s="6" t="s">
        <v>7</v>
      </c>
      <c r="J19" s="6" t="s">
        <v>8</v>
      </c>
      <c r="K19" s="6" t="s">
        <v>9</v>
      </c>
      <c r="L19" s="6" t="s">
        <v>10</v>
      </c>
      <c r="M19" s="6" t="s">
        <v>5</v>
      </c>
      <c r="N19" s="6" t="s">
        <v>11</v>
      </c>
    </row>
    <row r="20" spans="1:20" ht="15.75" customHeight="1" x14ac:dyDescent="0.3">
      <c r="E20" s="4"/>
      <c r="H20" s="8"/>
      <c r="I20" s="8"/>
      <c r="J20" s="8"/>
      <c r="K20" s="8"/>
      <c r="L20" s="8"/>
      <c r="M20" s="8"/>
      <c r="N20" s="8"/>
      <c r="O20" s="9"/>
      <c r="P20" s="9"/>
    </row>
    <row r="21" spans="1:20" ht="15.75" customHeight="1" x14ac:dyDescent="0.3">
      <c r="E21" s="4"/>
      <c r="H21" s="9"/>
      <c r="I21" s="9"/>
      <c r="J21" s="9"/>
      <c r="K21" s="9"/>
      <c r="L21" s="9"/>
      <c r="M21" s="9"/>
      <c r="N21" s="9"/>
      <c r="O21" s="9"/>
      <c r="P21" s="9"/>
    </row>
    <row r="22" spans="1:20" ht="15.75" customHeight="1" x14ac:dyDescent="0.3">
      <c r="E22" s="4"/>
      <c r="H22" s="9"/>
      <c r="I22" s="9"/>
      <c r="J22" s="9"/>
      <c r="K22" s="9"/>
      <c r="L22" s="9"/>
      <c r="M22" s="9"/>
      <c r="N22" s="9"/>
      <c r="O22" s="9"/>
      <c r="P22" s="9"/>
    </row>
    <row r="23" spans="1:20" ht="15.75" customHeight="1" x14ac:dyDescent="0.3">
      <c r="E23" s="4"/>
      <c r="H23" s="9"/>
      <c r="I23" s="9"/>
      <c r="J23" s="9"/>
      <c r="K23" s="9"/>
      <c r="L23" s="9"/>
      <c r="M23" s="9"/>
      <c r="N23" s="9"/>
      <c r="O23" s="9"/>
      <c r="P23" s="9"/>
    </row>
    <row r="24" spans="1:20" ht="15.75" customHeight="1" x14ac:dyDescent="0.3"/>
    <row r="25" spans="1:20" ht="15.75" customHeight="1" x14ac:dyDescent="0.3">
      <c r="G25" s="4"/>
      <c r="P25" s="9"/>
    </row>
    <row r="26" spans="1:20" ht="15.75" customHeight="1" x14ac:dyDescent="0.3">
      <c r="G26" s="4"/>
    </row>
    <row r="27" spans="1:20" ht="15.75" customHeight="1" x14ac:dyDescent="0.3">
      <c r="A27" s="4" t="s">
        <v>39</v>
      </c>
      <c r="G27" s="98" t="s">
        <v>25</v>
      </c>
      <c r="P27" s="9"/>
    </row>
    <row r="28" spans="1:20" ht="15.75" customHeight="1" x14ac:dyDescent="0.3">
      <c r="A28" s="4" t="s">
        <v>38</v>
      </c>
      <c r="E28" s="4"/>
    </row>
    <row r="29" spans="1:20" ht="15.75" customHeight="1" x14ac:dyDescent="0.3"/>
    <row r="30" spans="1:20" ht="15.75" customHeight="1" x14ac:dyDescent="0.3"/>
    <row r="31" spans="1:20" ht="15.75" customHeight="1" x14ac:dyDescent="0.3">
      <c r="E31" s="4"/>
    </row>
    <row r="32" spans="1:20" ht="15.75" customHeight="1" x14ac:dyDescent="0.3">
      <c r="E32" s="4"/>
    </row>
    <row r="33" spans="5:5" ht="15.75" customHeight="1" x14ac:dyDescent="0.3">
      <c r="E33" s="4"/>
    </row>
    <row r="34" spans="5:5" ht="15.75" customHeight="1" x14ac:dyDescent="0.3">
      <c r="E34" s="4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scale="97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1">
    <tabColor rgb="FF00FFCC"/>
    <pageSetUpPr fitToPage="1"/>
  </sheetPr>
  <dimension ref="A1:AH142"/>
  <sheetViews>
    <sheetView showGridLines="0" zoomScaleNormal="100" workbookViewId="0">
      <selection activeCell="B2" sqref="B2"/>
    </sheetView>
  </sheetViews>
  <sheetFormatPr defaultColWidth="10.28515625" defaultRowHeight="15" x14ac:dyDescent="0.3"/>
  <cols>
    <col min="1" max="1" width="2.7109375" style="4" customWidth="1"/>
    <col min="2" max="3" width="20.7109375" style="4" customWidth="1"/>
    <col min="4" max="9" width="5" style="4" customWidth="1"/>
    <col min="10" max="10" width="1.7109375" style="4" customWidth="1"/>
    <col min="11" max="11" width="2.7109375" style="4" customWidth="1"/>
    <col min="12" max="13" width="20.7109375" style="4" customWidth="1"/>
    <col min="14" max="19" width="5" style="4" customWidth="1"/>
    <col min="20" max="16384" width="10.28515625" style="4"/>
  </cols>
  <sheetData>
    <row r="1" spans="1:34" s="95" customFormat="1" ht="18" x14ac:dyDescent="0.35">
      <c r="A1" s="89"/>
      <c r="B1" s="89" t="s">
        <v>50</v>
      </c>
      <c r="C1" s="86"/>
      <c r="D1" s="86"/>
      <c r="E1" s="86"/>
      <c r="F1" s="86"/>
      <c r="G1" s="86"/>
      <c r="H1" s="86"/>
      <c r="I1" s="86"/>
      <c r="J1" s="89"/>
      <c r="K1" s="86"/>
      <c r="L1" s="86"/>
      <c r="M1" s="89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93"/>
      <c r="Z1" s="93"/>
      <c r="AG1" s="4"/>
      <c r="AH1" s="3"/>
    </row>
    <row r="2" spans="1:34" ht="20.100000000000001" customHeight="1" x14ac:dyDescent="0.35">
      <c r="B2" s="202" t="s">
        <v>1464</v>
      </c>
      <c r="C2" s="104"/>
      <c r="D2" s="210" t="s">
        <v>208</v>
      </c>
      <c r="E2" s="210"/>
      <c r="F2" s="210"/>
      <c r="G2" s="210"/>
      <c r="H2" s="210"/>
      <c r="I2" s="210"/>
    </row>
    <row r="3" spans="1:34" ht="15.75" customHeight="1" x14ac:dyDescent="0.3">
      <c r="B3" s="2" t="s">
        <v>0</v>
      </c>
      <c r="C3" s="111" t="s">
        <v>1159</v>
      </c>
      <c r="D3" s="111"/>
      <c r="E3" s="111"/>
      <c r="J3" s="9"/>
      <c r="T3" s="9"/>
      <c r="U3" s="9"/>
      <c r="V3" s="9"/>
      <c r="W3" s="9"/>
      <c r="X3" s="9"/>
      <c r="Y3" s="9"/>
      <c r="Z3" s="9"/>
    </row>
    <row r="4" spans="1:34" ht="15.75" customHeight="1" x14ac:dyDescent="0.3">
      <c r="A4" s="120">
        <v>2</v>
      </c>
      <c r="B4" s="121" t="s">
        <v>1</v>
      </c>
      <c r="C4" s="146" t="s">
        <v>2</v>
      </c>
      <c r="D4" s="12"/>
      <c r="E4" s="48"/>
      <c r="F4" s="49" t="s">
        <v>3</v>
      </c>
      <c r="G4" s="49" t="s">
        <v>4</v>
      </c>
      <c r="H4" s="49" t="s">
        <v>5</v>
      </c>
      <c r="I4" s="50" t="s">
        <v>6</v>
      </c>
      <c r="J4" s="9"/>
      <c r="T4" s="9"/>
      <c r="U4" s="9"/>
      <c r="V4" s="9"/>
      <c r="W4" s="9"/>
      <c r="X4" s="9"/>
      <c r="Y4" s="9"/>
      <c r="Z4" s="9"/>
    </row>
    <row r="5" spans="1:34" ht="15.75" customHeight="1" x14ac:dyDescent="0.3">
      <c r="A5" s="118">
        <v>1</v>
      </c>
      <c r="B5" s="102" t="s">
        <v>1155</v>
      </c>
      <c r="C5" s="102" t="s">
        <v>321</v>
      </c>
      <c r="D5" s="16"/>
      <c r="E5" s="16"/>
      <c r="F5" s="16">
        <f>SUM(D5:E5)</f>
        <v>0</v>
      </c>
      <c r="G5" s="16"/>
      <c r="H5" s="47"/>
      <c r="I5" s="55"/>
      <c r="J5" s="9"/>
      <c r="T5" s="9"/>
      <c r="U5" s="9"/>
      <c r="V5" s="9"/>
      <c r="W5" s="9"/>
      <c r="X5" s="9"/>
      <c r="Y5" s="9"/>
      <c r="Z5" s="9"/>
    </row>
    <row r="6" spans="1:34" ht="15.75" customHeight="1" x14ac:dyDescent="0.3">
      <c r="A6" s="114">
        <v>2</v>
      </c>
      <c r="B6" s="113" t="s">
        <v>1136</v>
      </c>
      <c r="C6" s="113" t="s">
        <v>321</v>
      </c>
      <c r="D6" s="7"/>
      <c r="E6" s="7"/>
      <c r="F6" s="7">
        <f t="shared" ref="F6:F10" si="0">SUM(D6:E6)</f>
        <v>0</v>
      </c>
      <c r="G6" s="7"/>
      <c r="H6" s="7"/>
      <c r="I6" s="19"/>
    </row>
    <row r="7" spans="1:34" ht="15.75" customHeight="1" x14ac:dyDescent="0.3">
      <c r="A7" s="114">
        <v>3</v>
      </c>
      <c r="B7" s="113" t="s">
        <v>1156</v>
      </c>
      <c r="C7" s="113" t="s">
        <v>1119</v>
      </c>
      <c r="D7" s="7"/>
      <c r="E7" s="7"/>
      <c r="F7" s="7">
        <f t="shared" si="0"/>
        <v>0</v>
      </c>
      <c r="G7" s="7"/>
      <c r="H7" s="7"/>
      <c r="I7" s="19"/>
      <c r="J7" s="10"/>
    </row>
    <row r="8" spans="1:34" ht="15.75" customHeight="1" x14ac:dyDescent="0.3">
      <c r="A8" s="114">
        <v>4</v>
      </c>
      <c r="B8" s="113" t="s">
        <v>821</v>
      </c>
      <c r="C8" s="113" t="s">
        <v>321</v>
      </c>
      <c r="D8" s="7"/>
      <c r="E8" s="7"/>
      <c r="F8" s="7">
        <f t="shared" si="0"/>
        <v>0</v>
      </c>
      <c r="G8" s="7"/>
      <c r="H8" s="7"/>
      <c r="I8" s="19"/>
      <c r="K8" s="3"/>
    </row>
    <row r="9" spans="1:34" ht="15.75" customHeight="1" x14ac:dyDescent="0.3">
      <c r="A9" s="114">
        <v>5</v>
      </c>
      <c r="B9" s="113" t="s">
        <v>1157</v>
      </c>
      <c r="C9" s="113" t="s">
        <v>321</v>
      </c>
      <c r="D9" s="7"/>
      <c r="E9" s="7"/>
      <c r="F9" s="7">
        <f t="shared" si="0"/>
        <v>0</v>
      </c>
      <c r="G9" s="7"/>
      <c r="H9" s="7"/>
      <c r="I9" s="19"/>
    </row>
    <row r="10" spans="1:34" ht="15.75" customHeight="1" x14ac:dyDescent="0.3">
      <c r="A10" s="116">
        <v>6</v>
      </c>
      <c r="B10" s="117" t="s">
        <v>1158</v>
      </c>
      <c r="C10" s="117" t="s">
        <v>161</v>
      </c>
      <c r="D10" s="21"/>
      <c r="E10" s="21"/>
      <c r="F10" s="21">
        <f t="shared" si="0"/>
        <v>0</v>
      </c>
      <c r="G10" s="21"/>
      <c r="H10" s="21"/>
      <c r="I10" s="22"/>
    </row>
    <row r="11" spans="1:34" ht="15.75" customHeight="1" x14ac:dyDescent="0.3"/>
    <row r="12" spans="1:34" ht="15.75" customHeight="1" x14ac:dyDescent="0.3">
      <c r="B12" s="2" t="s">
        <v>74</v>
      </c>
      <c r="C12" s="111" t="s">
        <v>1164</v>
      </c>
      <c r="D12" s="111"/>
      <c r="E12" s="111"/>
    </row>
    <row r="13" spans="1:34" ht="15.75" customHeight="1" x14ac:dyDescent="0.3">
      <c r="A13" s="120">
        <v>2</v>
      </c>
      <c r="B13" s="121" t="s">
        <v>1</v>
      </c>
      <c r="C13" s="146" t="s">
        <v>2</v>
      </c>
      <c r="D13" s="12"/>
      <c r="E13" s="48"/>
      <c r="F13" s="49" t="s">
        <v>3</v>
      </c>
      <c r="G13" s="49" t="s">
        <v>4</v>
      </c>
      <c r="H13" s="49" t="s">
        <v>5</v>
      </c>
      <c r="I13" s="50" t="s">
        <v>6</v>
      </c>
    </row>
    <row r="14" spans="1:34" ht="15.75" customHeight="1" x14ac:dyDescent="0.3">
      <c r="A14" s="118">
        <v>1</v>
      </c>
      <c r="B14" s="102" t="s">
        <v>1160</v>
      </c>
      <c r="C14" s="102" t="s">
        <v>334</v>
      </c>
      <c r="D14" s="16"/>
      <c r="E14" s="16"/>
      <c r="F14" s="16">
        <f>SUM(D14:E14)</f>
        <v>0</v>
      </c>
      <c r="G14" s="16"/>
      <c r="H14" s="47"/>
      <c r="I14" s="55"/>
    </row>
    <row r="15" spans="1:34" ht="15.75" customHeight="1" x14ac:dyDescent="0.3">
      <c r="A15" s="114">
        <v>2</v>
      </c>
      <c r="B15" s="113" t="s">
        <v>1162</v>
      </c>
      <c r="C15" s="113" t="s">
        <v>161</v>
      </c>
      <c r="D15" s="7"/>
      <c r="E15" s="7"/>
      <c r="F15" s="7">
        <f t="shared" ref="F15:F19" si="1">SUM(D15:E15)</f>
        <v>0</v>
      </c>
      <c r="G15" s="7"/>
      <c r="H15" s="7"/>
      <c r="I15" s="19"/>
    </row>
    <row r="16" spans="1:34" ht="15.75" customHeight="1" x14ac:dyDescent="0.3">
      <c r="A16" s="114">
        <v>3</v>
      </c>
      <c r="B16" s="113" t="s">
        <v>487</v>
      </c>
      <c r="C16" s="113" t="s">
        <v>488</v>
      </c>
      <c r="D16" s="7"/>
      <c r="E16" s="7"/>
      <c r="F16" s="7">
        <f t="shared" si="1"/>
        <v>0</v>
      </c>
      <c r="G16" s="7"/>
      <c r="H16" s="7"/>
      <c r="I16" s="19"/>
    </row>
    <row r="17" spans="1:9" ht="15.75" customHeight="1" x14ac:dyDescent="0.3">
      <c r="A17" s="114">
        <v>4</v>
      </c>
      <c r="B17" s="113" t="s">
        <v>778</v>
      </c>
      <c r="C17" s="113" t="s">
        <v>161</v>
      </c>
      <c r="D17" s="7"/>
      <c r="E17" s="7"/>
      <c r="F17" s="7">
        <f t="shared" si="1"/>
        <v>0</v>
      </c>
      <c r="G17" s="7"/>
      <c r="H17" s="7"/>
      <c r="I17" s="19"/>
    </row>
    <row r="18" spans="1:9" ht="15.75" customHeight="1" x14ac:dyDescent="0.3">
      <c r="A18" s="114">
        <v>5</v>
      </c>
      <c r="B18" s="113" t="s">
        <v>1163</v>
      </c>
      <c r="C18" s="113" t="s">
        <v>161</v>
      </c>
      <c r="D18" s="7"/>
      <c r="E18" s="7"/>
      <c r="F18" s="7">
        <f t="shared" si="1"/>
        <v>0</v>
      </c>
      <c r="G18" s="7"/>
      <c r="H18" s="7"/>
      <c r="I18" s="19"/>
    </row>
    <row r="19" spans="1:9" ht="15.75" customHeight="1" x14ac:dyDescent="0.3">
      <c r="A19" s="116">
        <v>6</v>
      </c>
      <c r="B19" s="117" t="s">
        <v>1161</v>
      </c>
      <c r="C19" s="117" t="s">
        <v>334</v>
      </c>
      <c r="D19" s="21"/>
      <c r="E19" s="21"/>
      <c r="F19" s="21">
        <f t="shared" si="1"/>
        <v>0</v>
      </c>
      <c r="G19" s="21"/>
      <c r="H19" s="21"/>
      <c r="I19" s="22"/>
    </row>
    <row r="20" spans="1:9" ht="15.75" customHeight="1" x14ac:dyDescent="0.3"/>
    <row r="21" spans="1:9" ht="15.75" customHeight="1" x14ac:dyDescent="0.3">
      <c r="B21" s="4" t="s">
        <v>37</v>
      </c>
      <c r="F21" s="97" t="s">
        <v>25</v>
      </c>
    </row>
    <row r="22" spans="1:9" ht="15.75" customHeight="1" x14ac:dyDescent="0.3">
      <c r="B22" s="4" t="s">
        <v>38</v>
      </c>
    </row>
    <row r="23" spans="1:9" ht="15.75" customHeight="1" x14ac:dyDescent="0.3"/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s="4" customFormat="1" ht="15.75" customHeight="1" x14ac:dyDescent="0.3"/>
    <row r="114" s="4" customFormat="1" ht="15.75" customHeight="1" x14ac:dyDescent="0.3"/>
    <row r="115" s="4" customFormat="1" ht="15.75" customHeight="1" x14ac:dyDescent="0.3"/>
    <row r="116" s="4" customFormat="1" ht="15.75" customHeight="1" x14ac:dyDescent="0.3"/>
    <row r="117" s="4" customFormat="1" ht="15.75" customHeight="1" x14ac:dyDescent="0.3"/>
    <row r="118" s="4" customFormat="1" ht="15.75" customHeight="1" x14ac:dyDescent="0.3"/>
    <row r="119" s="4" customFormat="1" ht="15.75" customHeight="1" x14ac:dyDescent="0.3"/>
    <row r="120" s="4" customFormat="1" ht="15.75" customHeight="1" x14ac:dyDescent="0.3"/>
    <row r="121" s="4" customFormat="1" ht="15.75" customHeight="1" x14ac:dyDescent="0.3"/>
    <row r="122" s="4" customFormat="1" ht="15.75" customHeight="1" x14ac:dyDescent="0.3"/>
    <row r="123" s="4" customFormat="1" ht="15.75" customHeight="1" x14ac:dyDescent="0.3"/>
    <row r="124" s="4" customFormat="1" ht="15.75" customHeight="1" x14ac:dyDescent="0.3"/>
    <row r="125" s="4" customFormat="1" ht="15.75" customHeight="1" x14ac:dyDescent="0.3"/>
    <row r="126" s="4" customFormat="1" ht="15.75" customHeight="1" x14ac:dyDescent="0.3"/>
    <row r="127" s="4" customFormat="1" ht="15.75" customHeight="1" x14ac:dyDescent="0.3"/>
    <row r="128" s="4" customFormat="1" ht="15.75" customHeight="1" x14ac:dyDescent="0.3"/>
    <row r="129" s="4" customFormat="1" ht="15.75" customHeight="1" x14ac:dyDescent="0.3"/>
    <row r="130" s="4" customFormat="1" ht="15.75" customHeight="1" x14ac:dyDescent="0.3"/>
    <row r="131" s="4" customFormat="1" ht="15.75" customHeight="1" x14ac:dyDescent="0.3"/>
    <row r="132" s="4" customFormat="1" ht="15.75" customHeight="1" x14ac:dyDescent="0.3"/>
    <row r="133" s="4" customFormat="1" ht="15.75" customHeight="1" x14ac:dyDescent="0.3"/>
    <row r="134" s="4" customFormat="1" ht="15.75" customHeight="1" x14ac:dyDescent="0.3"/>
    <row r="135" s="4" customFormat="1" ht="15.75" customHeight="1" x14ac:dyDescent="0.3"/>
    <row r="136" s="4" customFormat="1" ht="15.75" customHeight="1" x14ac:dyDescent="0.3"/>
    <row r="137" s="4" customFormat="1" ht="15.75" customHeight="1" x14ac:dyDescent="0.3"/>
    <row r="138" s="4" customFormat="1" ht="15.75" customHeight="1" x14ac:dyDescent="0.3"/>
    <row r="139" s="4" customFormat="1" ht="15.75" customHeight="1" x14ac:dyDescent="0.3"/>
    <row r="140" s="4" customFormat="1" ht="15.75" customHeight="1" x14ac:dyDescent="0.3"/>
    <row r="141" s="4" customFormat="1" ht="15.75" customHeight="1" x14ac:dyDescent="0.3"/>
    <row r="142" s="4" customFormat="1" ht="15.75" customHeight="1" x14ac:dyDescent="0.3"/>
  </sheetData>
  <sortState xmlns:xlrd2="http://schemas.microsoft.com/office/spreadsheetml/2017/richdata2" ref="V14:W19">
    <sortCondition ref="V14"/>
  </sortState>
  <mergeCells count="1">
    <mergeCell ref="D2:I2"/>
  </mergeCells>
  <hyperlinks>
    <hyperlink ref="B2" location="'Index'!A3" tooltip="Go to the Index sheet" display="á" xr:uid="{1A51835A-A9E1-4040-A98D-26F54345C1C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2">
    <tabColor rgb="FF00FFCC"/>
    <pageSetUpPr fitToPage="1"/>
  </sheetPr>
  <dimension ref="A1:Z174"/>
  <sheetViews>
    <sheetView showGridLines="0" zoomScaleNormal="10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3" width="4.7109375" style="4" customWidth="1"/>
    <col min="4" max="4" width="5" style="4" customWidth="1"/>
    <col min="5" max="5" width="5" style="3" customWidth="1"/>
    <col min="6" max="6" width="5" style="4" customWidth="1"/>
    <col min="7" max="7" width="4.7109375" style="3" customWidth="1"/>
    <col min="8" max="8" width="20.7109375" style="4" customWidth="1"/>
    <col min="9" max="10" width="4.7109375" style="4" customWidth="1"/>
    <col min="11" max="14" width="5" style="4" customWidth="1"/>
    <col min="15" max="22" width="4.140625" style="4" customWidth="1"/>
    <col min="23" max="16384" width="10.28515625" style="4"/>
  </cols>
  <sheetData>
    <row r="1" spans="1:26" s="95" customFormat="1" ht="18" x14ac:dyDescent="0.35">
      <c r="A1" s="89" t="s">
        <v>51</v>
      </c>
      <c r="B1" s="89"/>
      <c r="C1" s="86"/>
      <c r="D1" s="86"/>
      <c r="E1" s="86"/>
      <c r="F1" s="86"/>
      <c r="G1" s="96"/>
      <c r="H1" s="86"/>
      <c r="I1" s="86"/>
      <c r="J1" s="100">
        <v>2</v>
      </c>
      <c r="L1" s="86"/>
      <c r="M1" s="86"/>
      <c r="O1" s="86"/>
      <c r="P1" s="86"/>
      <c r="Q1" s="86"/>
      <c r="R1" s="86"/>
      <c r="S1" s="86"/>
      <c r="T1" s="86"/>
      <c r="U1" s="93"/>
      <c r="V1" s="93"/>
      <c r="W1" s="93"/>
      <c r="X1" s="93"/>
      <c r="Y1" s="93"/>
      <c r="Z1" s="93"/>
    </row>
    <row r="2" spans="1:26" ht="20.100000000000001" customHeight="1" x14ac:dyDescent="0.3">
      <c r="A2" s="105"/>
      <c r="C2" s="104"/>
    </row>
    <row r="3" spans="1:26" ht="15.75" customHeight="1" x14ac:dyDescent="0.3">
      <c r="A3" s="2" t="s">
        <v>0</v>
      </c>
      <c r="B3" s="2"/>
      <c r="C3" s="2"/>
      <c r="D3" s="2"/>
      <c r="E3" s="1"/>
      <c r="F3" s="2"/>
      <c r="G3" s="1"/>
      <c r="H3" s="2"/>
      <c r="I3" s="2"/>
      <c r="J3" s="2"/>
      <c r="K3" s="2"/>
      <c r="L3" s="2"/>
      <c r="M3" s="2"/>
      <c r="N3" s="2"/>
    </row>
    <row r="4" spans="1:26" x14ac:dyDescent="0.3">
      <c r="A4" s="11"/>
      <c r="B4" s="12"/>
      <c r="C4" s="13"/>
      <c r="D4" s="12"/>
      <c r="E4" s="67" t="s">
        <v>6</v>
      </c>
      <c r="F4" s="14">
        <f>SUM(F5:F7)</f>
        <v>0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6" ht="15.75" customHeight="1" x14ac:dyDescent="0.3">
      <c r="A5" s="31"/>
      <c r="B5" s="32"/>
      <c r="C5" s="33"/>
      <c r="D5" s="16"/>
      <c r="E5" s="16"/>
      <c r="F5" s="17">
        <f>SUM(D5:E5)</f>
        <v>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6" ht="15.75" customHeight="1" x14ac:dyDescent="0.3">
      <c r="A6" s="34"/>
      <c r="B6" s="27"/>
      <c r="C6" s="5"/>
      <c r="D6" s="7"/>
      <c r="E6" s="7"/>
      <c r="F6" s="19">
        <f>SUM(D6:E6)</f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6" ht="15.75" customHeight="1" x14ac:dyDescent="0.3">
      <c r="A7" s="35"/>
      <c r="B7" s="28"/>
      <c r="C7" s="29"/>
      <c r="D7" s="21"/>
      <c r="E7" s="21"/>
      <c r="F7" s="22">
        <f>SUM(D7:E7)</f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6" ht="15.7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6" s="9" customFormat="1" ht="15.75" customHeight="1" x14ac:dyDescent="0.3"/>
    <row r="10" spans="1:26" s="9" customFormat="1" ht="15.75" customHeight="1" x14ac:dyDescent="0.3"/>
    <row r="11" spans="1:26" s="9" customFormat="1" ht="15.75" customHeight="1" x14ac:dyDescent="0.3"/>
    <row r="12" spans="1:26" s="9" customFormat="1" ht="15.75" customHeight="1" x14ac:dyDescent="0.3"/>
    <row r="13" spans="1:26" s="9" customFormat="1" ht="15.75" customHeight="1" x14ac:dyDescent="0.3"/>
    <row r="14" spans="1:26" s="9" customFormat="1" ht="15.75" customHeight="1" x14ac:dyDescent="0.3"/>
    <row r="15" spans="1:26" s="9" customFormat="1" ht="15.75" customHeight="1" x14ac:dyDescent="0.3"/>
    <row r="16" spans="1:26" s="9" customFormat="1" ht="15.75" customHeight="1" x14ac:dyDescent="0.3"/>
    <row r="17" spans="1:20" s="9" customFormat="1" ht="15.75" customHeight="1" x14ac:dyDescent="0.3"/>
    <row r="18" spans="1:20" ht="15.75" customHeight="1" x14ac:dyDescent="0.3">
      <c r="A18" s="9"/>
      <c r="B18" s="9"/>
      <c r="C18" s="9"/>
      <c r="D18" s="9"/>
      <c r="E18" s="9"/>
      <c r="F18" s="9"/>
      <c r="G18" s="36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">
      <c r="E19" s="4"/>
      <c r="H19" s="7" t="s">
        <v>0</v>
      </c>
      <c r="I19" s="6" t="s">
        <v>7</v>
      </c>
      <c r="J19" s="6" t="s">
        <v>8</v>
      </c>
      <c r="K19" s="6" t="s">
        <v>9</v>
      </c>
      <c r="L19" s="6" t="s">
        <v>10</v>
      </c>
      <c r="M19" s="6" t="s">
        <v>5</v>
      </c>
      <c r="N19" s="6" t="s">
        <v>11</v>
      </c>
    </row>
    <row r="20" spans="1:20" ht="15.75" customHeight="1" x14ac:dyDescent="0.3">
      <c r="E20" s="4"/>
      <c r="H20" s="8"/>
      <c r="I20" s="8"/>
      <c r="J20" s="8"/>
      <c r="K20" s="8"/>
      <c r="L20" s="8"/>
      <c r="M20" s="8"/>
      <c r="N20" s="8"/>
      <c r="O20" s="9"/>
      <c r="P20" s="9"/>
    </row>
    <row r="21" spans="1:20" ht="15.75" customHeight="1" x14ac:dyDescent="0.3">
      <c r="E21" s="4"/>
      <c r="H21" s="9"/>
      <c r="I21" s="9"/>
      <c r="J21" s="9"/>
      <c r="K21" s="9"/>
      <c r="L21" s="9"/>
      <c r="M21" s="9"/>
      <c r="N21" s="9"/>
      <c r="O21" s="9"/>
      <c r="P21" s="9"/>
    </row>
    <row r="22" spans="1:20" ht="15.75" customHeight="1" x14ac:dyDescent="0.3">
      <c r="E22" s="4"/>
      <c r="H22" s="9"/>
      <c r="I22" s="9"/>
      <c r="J22" s="9"/>
      <c r="K22" s="9"/>
      <c r="L22" s="9"/>
      <c r="M22" s="9"/>
      <c r="N22" s="9"/>
      <c r="O22" s="9"/>
      <c r="P22" s="9"/>
    </row>
    <row r="23" spans="1:20" ht="15.75" customHeight="1" x14ac:dyDescent="0.3">
      <c r="E23" s="4"/>
      <c r="H23" s="9"/>
      <c r="I23" s="9"/>
      <c r="J23" s="9"/>
      <c r="K23" s="9"/>
      <c r="L23" s="9"/>
      <c r="M23" s="9"/>
      <c r="N23" s="9"/>
      <c r="O23" s="9"/>
      <c r="P23" s="9"/>
    </row>
    <row r="24" spans="1:20" ht="15.75" customHeight="1" x14ac:dyDescent="0.3"/>
    <row r="25" spans="1:20" ht="15.75" customHeight="1" x14ac:dyDescent="0.3">
      <c r="G25" s="4"/>
      <c r="P25" s="9"/>
    </row>
    <row r="26" spans="1:20" ht="15.75" customHeight="1" x14ac:dyDescent="0.3">
      <c r="G26" s="4"/>
    </row>
    <row r="27" spans="1:20" ht="15.75" customHeight="1" x14ac:dyDescent="0.3">
      <c r="A27" s="4" t="s">
        <v>39</v>
      </c>
      <c r="G27" s="98" t="s">
        <v>25</v>
      </c>
      <c r="P27" s="9"/>
    </row>
    <row r="28" spans="1:20" ht="15.75" customHeight="1" x14ac:dyDescent="0.3">
      <c r="A28" s="4" t="s">
        <v>38</v>
      </c>
      <c r="E28" s="4"/>
    </row>
    <row r="29" spans="1:20" ht="15.75" customHeight="1" x14ac:dyDescent="0.3"/>
    <row r="30" spans="1:20" ht="15.75" customHeight="1" x14ac:dyDescent="0.3"/>
    <row r="31" spans="1:20" ht="15.75" customHeight="1" x14ac:dyDescent="0.3">
      <c r="E31" s="4"/>
    </row>
    <row r="32" spans="1:20" ht="15.75" customHeight="1" x14ac:dyDescent="0.3">
      <c r="E32" s="4"/>
    </row>
    <row r="33" spans="5:5" ht="15.75" customHeight="1" x14ac:dyDescent="0.3">
      <c r="E33" s="4"/>
    </row>
    <row r="34" spans="5:5" ht="15.75" customHeight="1" x14ac:dyDescent="0.3">
      <c r="E34" s="4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scale="97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3E90-8EFA-46E9-B3E9-9EE0036595AD}">
  <sheetPr codeName="Sheet37">
    <tabColor rgb="FF00FFCC"/>
    <pageSetUpPr fitToPage="1"/>
  </sheetPr>
  <dimension ref="A1:X192"/>
  <sheetViews>
    <sheetView showGridLines="0" zoomScaleNormal="100" zoomScalePageLayoutView="150" workbookViewId="0">
      <selection activeCell="B5" sqref="B5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11" width="5" style="4" customWidth="1"/>
    <col min="12" max="12" width="1.7109375" style="4" customWidth="1"/>
    <col min="13" max="13" width="2.7109375" style="4" customWidth="1"/>
    <col min="14" max="15" width="20.7109375" style="4" customWidth="1"/>
    <col min="16" max="22" width="5" style="4" customWidth="1"/>
    <col min="23" max="27" width="4.140625" style="4" customWidth="1"/>
    <col min="28" max="16384" width="10.28515625" style="4"/>
  </cols>
  <sheetData>
    <row r="1" spans="1:24" s="89" customFormat="1" ht="18" x14ac:dyDescent="0.35">
      <c r="A1" s="94"/>
      <c r="B1" s="89" t="s">
        <v>47</v>
      </c>
      <c r="D1" s="86"/>
      <c r="E1" s="86"/>
      <c r="F1" s="86"/>
      <c r="G1" s="86"/>
      <c r="H1" s="86"/>
      <c r="I1" s="86"/>
      <c r="J1" s="86"/>
      <c r="K1" s="86"/>
      <c r="L1" s="86"/>
      <c r="O1" s="86"/>
      <c r="P1" s="86"/>
      <c r="Q1" s="86"/>
      <c r="R1" s="86"/>
      <c r="S1" s="86"/>
      <c r="T1" s="86"/>
      <c r="U1" s="86"/>
      <c r="V1" s="86"/>
      <c r="W1" s="86"/>
      <c r="X1" s="86"/>
    </row>
    <row r="2" spans="1:24" s="89" customFormat="1" ht="20.100000000000001" customHeight="1" x14ac:dyDescent="0.35">
      <c r="A2" s="94"/>
      <c r="B2" s="107"/>
      <c r="C2" s="108"/>
      <c r="D2" s="86"/>
      <c r="E2" s="86"/>
      <c r="F2" s="86"/>
      <c r="G2" s="86"/>
      <c r="H2" s="86"/>
      <c r="I2" s="86"/>
      <c r="K2" s="86"/>
      <c r="L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4" s="2" customFormat="1" ht="15.75" customHeight="1" x14ac:dyDescent="0.3">
      <c r="A3" s="1"/>
      <c r="B3" s="2" t="s">
        <v>0</v>
      </c>
    </row>
    <row r="4" spans="1:24" ht="15.75" customHeight="1" x14ac:dyDescent="0.3">
      <c r="A4" s="99">
        <v>4</v>
      </c>
      <c r="B4" s="48" t="s">
        <v>1</v>
      </c>
      <c r="C4" s="12" t="s">
        <v>2</v>
      </c>
      <c r="D4" s="49">
        <v>50</v>
      </c>
      <c r="E4" s="49">
        <v>50</v>
      </c>
      <c r="F4" s="49">
        <v>100</v>
      </c>
      <c r="G4" s="49">
        <v>100</v>
      </c>
      <c r="H4" s="49" t="s">
        <v>3</v>
      </c>
      <c r="I4" s="49" t="s">
        <v>4</v>
      </c>
      <c r="J4" s="49" t="s">
        <v>5</v>
      </c>
      <c r="K4" s="50" t="s">
        <v>6</v>
      </c>
    </row>
    <row r="5" spans="1:24" ht="15.75" customHeight="1" x14ac:dyDescent="0.3">
      <c r="A5" s="51">
        <v>1</v>
      </c>
      <c r="B5" s="16"/>
      <c r="C5" s="16"/>
      <c r="D5" s="60"/>
      <c r="E5" s="60"/>
      <c r="F5" s="60"/>
      <c r="G5" s="60"/>
      <c r="H5" s="16">
        <f>SUM(D5:G5)</f>
        <v>0</v>
      </c>
      <c r="I5" s="60"/>
      <c r="J5" s="56"/>
      <c r="K5" s="59"/>
    </row>
    <row r="6" spans="1:24" ht="15.75" customHeight="1" x14ac:dyDescent="0.3">
      <c r="A6" s="4"/>
    </row>
    <row r="7" spans="1:24" ht="15.75" customHeight="1" x14ac:dyDescent="0.3">
      <c r="B7" s="4" t="s">
        <v>37</v>
      </c>
      <c r="F7" s="97" t="s">
        <v>25</v>
      </c>
      <c r="I7" s="3"/>
      <c r="J7" s="10"/>
    </row>
    <row r="8" spans="1:24" ht="15.75" customHeight="1" x14ac:dyDescent="0.3">
      <c r="B8" s="4" t="s">
        <v>38</v>
      </c>
      <c r="I8" s="26"/>
    </row>
    <row r="9" spans="1:24" ht="15.75" customHeight="1" x14ac:dyDescent="0.3">
      <c r="I9" s="26"/>
    </row>
    <row r="10" spans="1:24" ht="15.75" customHeight="1" x14ac:dyDescent="0.3">
      <c r="I10" s="26"/>
    </row>
    <row r="11" spans="1:24" ht="15.75" customHeight="1" x14ac:dyDescent="0.3"/>
    <row r="12" spans="1:24" ht="15.75" customHeight="1" x14ac:dyDescent="0.3">
      <c r="A12" s="4"/>
    </row>
    <row r="13" spans="1:24" ht="15.75" customHeight="1" x14ac:dyDescent="0.3">
      <c r="A13" s="4"/>
    </row>
    <row r="14" spans="1:24" ht="15.75" customHeight="1" x14ac:dyDescent="0.3">
      <c r="A14" s="4"/>
    </row>
    <row r="15" spans="1:24" ht="15.75" customHeight="1" x14ac:dyDescent="0.3">
      <c r="A15" s="4"/>
    </row>
    <row r="16" spans="1:24" ht="15.75" customHeight="1" x14ac:dyDescent="0.3">
      <c r="A16" s="4"/>
    </row>
    <row r="17" spans="1:1" ht="15.75" customHeight="1" x14ac:dyDescent="0.3">
      <c r="A17" s="4"/>
    </row>
    <row r="18" spans="1:1" ht="15.75" customHeight="1" x14ac:dyDescent="0.3">
      <c r="A18" s="4"/>
    </row>
    <row r="19" spans="1:1" ht="15.75" customHeight="1" x14ac:dyDescent="0.3">
      <c r="A19" s="4"/>
    </row>
    <row r="20" spans="1:1" ht="15.75" customHeight="1" x14ac:dyDescent="0.3">
      <c r="A20" s="4"/>
    </row>
    <row r="21" spans="1:1" ht="15.75" customHeight="1" x14ac:dyDescent="0.3">
      <c r="A21" s="4"/>
    </row>
    <row r="22" spans="1:1" ht="15.75" customHeight="1" x14ac:dyDescent="0.3">
      <c r="A22" s="4"/>
    </row>
    <row r="23" spans="1:1" ht="15.75" customHeight="1" x14ac:dyDescent="0.3">
      <c r="A23" s="4"/>
    </row>
    <row r="24" spans="1:1" ht="15.75" customHeight="1" x14ac:dyDescent="0.3">
      <c r="A24" s="4"/>
    </row>
    <row r="25" spans="1:1" ht="15.75" customHeight="1" x14ac:dyDescent="0.3">
      <c r="A25" s="4"/>
    </row>
    <row r="26" spans="1:1" ht="15.75" customHeight="1" x14ac:dyDescent="0.3">
      <c r="A26" s="4"/>
    </row>
    <row r="27" spans="1:1" ht="15.75" customHeight="1" x14ac:dyDescent="0.3">
      <c r="A27" s="4"/>
    </row>
    <row r="28" spans="1:1" ht="15.75" customHeight="1" x14ac:dyDescent="0.3">
      <c r="A28" s="4"/>
    </row>
    <row r="29" spans="1:1" ht="15.75" customHeight="1" x14ac:dyDescent="0.3">
      <c r="A29" s="4"/>
    </row>
    <row r="30" spans="1:1" ht="15.75" customHeight="1" x14ac:dyDescent="0.3">
      <c r="A30" s="4"/>
    </row>
    <row r="31" spans="1:1" ht="15.75" customHeight="1" x14ac:dyDescent="0.3">
      <c r="A31" s="4"/>
    </row>
    <row r="32" spans="1:1" ht="15.75" customHeight="1" x14ac:dyDescent="0.3">
      <c r="A32" s="4"/>
    </row>
    <row r="33" spans="1:1" ht="15.75" customHeight="1" x14ac:dyDescent="0.3">
      <c r="A33" s="4"/>
    </row>
    <row r="34" spans="1:1" ht="15.75" customHeight="1" x14ac:dyDescent="0.3">
      <c r="A34" s="4"/>
    </row>
    <row r="35" spans="1:1" ht="15.75" customHeight="1" x14ac:dyDescent="0.3">
      <c r="A35" s="4"/>
    </row>
    <row r="36" spans="1:1" ht="15.75" customHeight="1" x14ac:dyDescent="0.3">
      <c r="A36" s="4"/>
    </row>
    <row r="37" spans="1:1" ht="15.75" customHeight="1" x14ac:dyDescent="0.3">
      <c r="A37" s="4"/>
    </row>
    <row r="38" spans="1:1" ht="15.75" customHeight="1" x14ac:dyDescent="0.3">
      <c r="A38" s="4"/>
    </row>
    <row r="39" spans="1:1" ht="15.75" customHeight="1" x14ac:dyDescent="0.3">
      <c r="A39" s="4"/>
    </row>
    <row r="40" spans="1:1" ht="15.75" customHeight="1" x14ac:dyDescent="0.3">
      <c r="A40" s="4"/>
    </row>
    <row r="41" spans="1:1" ht="15.75" customHeight="1" x14ac:dyDescent="0.3">
      <c r="A41" s="4"/>
    </row>
    <row r="42" spans="1:1" ht="15.75" customHeight="1" x14ac:dyDescent="0.3">
      <c r="A42" s="4"/>
    </row>
    <row r="43" spans="1:1" ht="15.75" customHeight="1" x14ac:dyDescent="0.3">
      <c r="A43" s="4"/>
    </row>
    <row r="44" spans="1:1" ht="15.75" customHeight="1" x14ac:dyDescent="0.3">
      <c r="A44" s="4"/>
    </row>
    <row r="45" spans="1:1" ht="15.75" customHeight="1" x14ac:dyDescent="0.3">
      <c r="A45" s="4"/>
    </row>
    <row r="46" spans="1:1" ht="15.75" customHeight="1" x14ac:dyDescent="0.3">
      <c r="A46" s="4"/>
    </row>
    <row r="47" spans="1:1" ht="15.75" customHeight="1" x14ac:dyDescent="0.3">
      <c r="A47" s="4"/>
    </row>
    <row r="48" spans="1:1" ht="15.75" customHeight="1" x14ac:dyDescent="0.3">
      <c r="A48" s="4"/>
    </row>
    <row r="49" spans="1:1" ht="15.75" customHeight="1" x14ac:dyDescent="0.3">
      <c r="A49" s="4"/>
    </row>
    <row r="50" spans="1:1" ht="15.75" customHeight="1" x14ac:dyDescent="0.3">
      <c r="A50" s="4"/>
    </row>
    <row r="51" spans="1:1" ht="15.75" customHeight="1" x14ac:dyDescent="0.3">
      <c r="A51" s="4"/>
    </row>
    <row r="52" spans="1:1" ht="15.75" customHeight="1" x14ac:dyDescent="0.3">
      <c r="A52" s="4"/>
    </row>
    <row r="53" spans="1:1" ht="15.75" customHeight="1" x14ac:dyDescent="0.3">
      <c r="A53" s="4"/>
    </row>
    <row r="54" spans="1:1" ht="15.75" customHeight="1" x14ac:dyDescent="0.3">
      <c r="A54" s="4"/>
    </row>
    <row r="55" spans="1:1" ht="15.75" customHeight="1" x14ac:dyDescent="0.3">
      <c r="A55" s="4"/>
    </row>
    <row r="56" spans="1:1" ht="15.75" customHeight="1" x14ac:dyDescent="0.3">
      <c r="A56" s="4"/>
    </row>
    <row r="57" spans="1:1" ht="15.75" customHeight="1" x14ac:dyDescent="0.3">
      <c r="A57" s="4"/>
    </row>
    <row r="58" spans="1:1" ht="15.75" customHeight="1" x14ac:dyDescent="0.3">
      <c r="A58" s="4"/>
    </row>
    <row r="59" spans="1:1" ht="15.75" customHeight="1" x14ac:dyDescent="0.3">
      <c r="A59" s="4"/>
    </row>
    <row r="60" spans="1:1" ht="15.75" customHeight="1" x14ac:dyDescent="0.3">
      <c r="A60" s="4"/>
    </row>
    <row r="61" spans="1:1" ht="15.75" customHeight="1" x14ac:dyDescent="0.3">
      <c r="A61" s="4"/>
    </row>
    <row r="62" spans="1:1" ht="15.75" customHeight="1" x14ac:dyDescent="0.3">
      <c r="A62" s="4"/>
    </row>
    <row r="63" spans="1:1" ht="15.75" customHeight="1" x14ac:dyDescent="0.3">
      <c r="A63" s="4"/>
    </row>
    <row r="64" spans="1:1" ht="15.75" customHeight="1" x14ac:dyDescent="0.3">
      <c r="A64" s="4"/>
    </row>
    <row r="65" spans="1:1" ht="15.75" customHeight="1" x14ac:dyDescent="0.3">
      <c r="A65" s="4"/>
    </row>
    <row r="66" spans="1:1" ht="15.75" customHeight="1" x14ac:dyDescent="0.3">
      <c r="A66" s="4"/>
    </row>
    <row r="67" spans="1:1" ht="15.75" customHeight="1" x14ac:dyDescent="0.3">
      <c r="A67" s="4"/>
    </row>
    <row r="68" spans="1:1" ht="15.75" customHeight="1" x14ac:dyDescent="0.3">
      <c r="A68" s="4"/>
    </row>
    <row r="69" spans="1:1" ht="15.75" customHeight="1" x14ac:dyDescent="0.3">
      <c r="A69" s="4"/>
    </row>
    <row r="70" spans="1:1" ht="15.75" customHeight="1" x14ac:dyDescent="0.3">
      <c r="A70" s="4"/>
    </row>
    <row r="71" spans="1:1" ht="15.75" customHeight="1" x14ac:dyDescent="0.3">
      <c r="A71" s="4"/>
    </row>
    <row r="72" spans="1:1" ht="15.75" customHeight="1" x14ac:dyDescent="0.3">
      <c r="A72" s="4"/>
    </row>
    <row r="73" spans="1:1" ht="15.75" customHeight="1" x14ac:dyDescent="0.3">
      <c r="A73" s="4"/>
    </row>
    <row r="74" spans="1:1" ht="15.75" customHeight="1" x14ac:dyDescent="0.3">
      <c r="A74" s="4"/>
    </row>
    <row r="75" spans="1:1" ht="15.75" customHeight="1" x14ac:dyDescent="0.3">
      <c r="A75" s="4"/>
    </row>
    <row r="76" spans="1:1" ht="15.75" customHeight="1" x14ac:dyDescent="0.3">
      <c r="A76" s="4"/>
    </row>
    <row r="77" spans="1:1" ht="15.75" customHeight="1" x14ac:dyDescent="0.3">
      <c r="A77" s="4"/>
    </row>
    <row r="78" spans="1:1" ht="15.75" customHeight="1" x14ac:dyDescent="0.3">
      <c r="A78" s="4"/>
    </row>
    <row r="79" spans="1:1" ht="15.75" customHeight="1" x14ac:dyDescent="0.3">
      <c r="A79" s="4"/>
    </row>
    <row r="80" spans="1:1" ht="15.75" customHeight="1" x14ac:dyDescent="0.3">
      <c r="A80" s="4"/>
    </row>
    <row r="81" spans="1:1" ht="15.75" customHeight="1" x14ac:dyDescent="0.3">
      <c r="A81" s="4"/>
    </row>
    <row r="82" spans="1:1" ht="15.75" customHeight="1" x14ac:dyDescent="0.3">
      <c r="A82" s="4"/>
    </row>
    <row r="83" spans="1:1" ht="15.75" customHeight="1" x14ac:dyDescent="0.3">
      <c r="A83" s="4"/>
    </row>
    <row r="84" spans="1:1" ht="15.75" customHeight="1" x14ac:dyDescent="0.3">
      <c r="A84" s="4"/>
    </row>
    <row r="85" spans="1:1" ht="15.75" customHeight="1" x14ac:dyDescent="0.3">
      <c r="A85" s="4"/>
    </row>
    <row r="86" spans="1:1" ht="15.75" customHeight="1" x14ac:dyDescent="0.3">
      <c r="A86" s="4"/>
    </row>
    <row r="87" spans="1:1" ht="15.75" customHeight="1" x14ac:dyDescent="0.3">
      <c r="A87" s="4"/>
    </row>
    <row r="88" spans="1:1" ht="15.75" customHeight="1" x14ac:dyDescent="0.3">
      <c r="A88" s="4"/>
    </row>
    <row r="89" spans="1:1" ht="15.75" customHeight="1" x14ac:dyDescent="0.3">
      <c r="A89" s="4"/>
    </row>
    <row r="90" spans="1:1" ht="15.75" customHeight="1" x14ac:dyDescent="0.3">
      <c r="A90" s="4"/>
    </row>
    <row r="91" spans="1:1" ht="15.75" customHeight="1" x14ac:dyDescent="0.3">
      <c r="A91" s="4"/>
    </row>
    <row r="92" spans="1:1" ht="15.75" customHeight="1" x14ac:dyDescent="0.3">
      <c r="A92" s="4"/>
    </row>
    <row r="93" spans="1:1" ht="15.75" customHeight="1" x14ac:dyDescent="0.3">
      <c r="A93" s="4"/>
    </row>
    <row r="94" spans="1:1" ht="15.75" customHeight="1" x14ac:dyDescent="0.3">
      <c r="A94" s="4"/>
    </row>
    <row r="95" spans="1:1" ht="15.75" customHeight="1" x14ac:dyDescent="0.3">
      <c r="A95" s="4"/>
    </row>
    <row r="96" spans="1:1" ht="15.75" customHeight="1" x14ac:dyDescent="0.3">
      <c r="A96" s="4"/>
    </row>
    <row r="97" spans="1:1" ht="15.75" customHeight="1" x14ac:dyDescent="0.3">
      <c r="A97" s="4"/>
    </row>
    <row r="98" spans="1:1" ht="15.75" customHeight="1" x14ac:dyDescent="0.3">
      <c r="A98" s="4"/>
    </row>
    <row r="99" spans="1:1" ht="15.75" customHeight="1" x14ac:dyDescent="0.3">
      <c r="A99" s="4"/>
    </row>
    <row r="100" spans="1:1" ht="15.75" customHeight="1" x14ac:dyDescent="0.3">
      <c r="A100" s="4"/>
    </row>
    <row r="101" spans="1:1" ht="15.75" customHeight="1" x14ac:dyDescent="0.3">
      <c r="A101" s="4"/>
    </row>
    <row r="102" spans="1:1" ht="15.75" customHeight="1" x14ac:dyDescent="0.3">
      <c r="A102" s="4"/>
    </row>
    <row r="103" spans="1:1" ht="15.75" customHeight="1" x14ac:dyDescent="0.3">
      <c r="A103" s="4"/>
    </row>
    <row r="104" spans="1:1" ht="15.75" customHeight="1" x14ac:dyDescent="0.3">
      <c r="A104" s="4"/>
    </row>
    <row r="105" spans="1:1" ht="15.75" customHeight="1" x14ac:dyDescent="0.3">
      <c r="A105" s="4"/>
    </row>
    <row r="106" spans="1:1" ht="15.75" customHeight="1" x14ac:dyDescent="0.3">
      <c r="A106" s="4"/>
    </row>
    <row r="107" spans="1:1" ht="15.75" customHeight="1" x14ac:dyDescent="0.3">
      <c r="A107" s="4"/>
    </row>
    <row r="108" spans="1:1" ht="15.75" customHeight="1" x14ac:dyDescent="0.3">
      <c r="A108" s="4"/>
    </row>
    <row r="109" spans="1:1" ht="15.75" customHeight="1" x14ac:dyDescent="0.3">
      <c r="A109" s="4"/>
    </row>
    <row r="110" spans="1:1" ht="15.75" customHeight="1" x14ac:dyDescent="0.3">
      <c r="A110" s="4"/>
    </row>
    <row r="111" spans="1:1" ht="15.75" customHeight="1" x14ac:dyDescent="0.3">
      <c r="A111" s="4"/>
    </row>
    <row r="112" spans="1:1" ht="15.75" customHeight="1" x14ac:dyDescent="0.3">
      <c r="A112" s="4"/>
    </row>
    <row r="113" spans="1:1" ht="15.75" customHeight="1" x14ac:dyDescent="0.3">
      <c r="A113" s="4"/>
    </row>
    <row r="114" spans="1:1" ht="15.75" customHeight="1" x14ac:dyDescent="0.3">
      <c r="A114" s="4"/>
    </row>
    <row r="115" spans="1:1" ht="15.75" customHeight="1" x14ac:dyDescent="0.3">
      <c r="A115" s="4"/>
    </row>
    <row r="116" spans="1:1" ht="15.75" customHeight="1" x14ac:dyDescent="0.3">
      <c r="A116" s="4"/>
    </row>
    <row r="117" spans="1:1" ht="15.75" customHeight="1" x14ac:dyDescent="0.3">
      <c r="A117" s="4"/>
    </row>
    <row r="118" spans="1:1" ht="15.75" customHeight="1" x14ac:dyDescent="0.3">
      <c r="A118" s="4"/>
    </row>
    <row r="119" spans="1:1" ht="15.75" customHeight="1" x14ac:dyDescent="0.3">
      <c r="A119" s="4"/>
    </row>
    <row r="120" spans="1:1" ht="15.75" customHeight="1" x14ac:dyDescent="0.3">
      <c r="A120" s="4"/>
    </row>
    <row r="121" spans="1:1" ht="15.75" customHeight="1" x14ac:dyDescent="0.3">
      <c r="A121" s="4"/>
    </row>
    <row r="122" spans="1:1" ht="15.75" customHeight="1" x14ac:dyDescent="0.3">
      <c r="A122" s="4"/>
    </row>
    <row r="123" spans="1:1" ht="15.75" customHeight="1" x14ac:dyDescent="0.3">
      <c r="A123" s="4"/>
    </row>
    <row r="124" spans="1:1" ht="15.75" customHeight="1" x14ac:dyDescent="0.3">
      <c r="A124" s="4"/>
    </row>
    <row r="125" spans="1:1" ht="15.75" customHeight="1" x14ac:dyDescent="0.3">
      <c r="A125" s="4"/>
    </row>
    <row r="126" spans="1:1" ht="15.75" customHeight="1" x14ac:dyDescent="0.3">
      <c r="A126" s="4"/>
    </row>
    <row r="127" spans="1:1" ht="15.75" customHeight="1" x14ac:dyDescent="0.3">
      <c r="A127" s="4"/>
    </row>
    <row r="128" spans="1:1" ht="15.75" customHeight="1" x14ac:dyDescent="0.3">
      <c r="A128" s="4"/>
    </row>
    <row r="129" spans="1:1" ht="15.75" customHeight="1" x14ac:dyDescent="0.3">
      <c r="A129" s="4"/>
    </row>
    <row r="130" spans="1:1" ht="15.75" customHeight="1" x14ac:dyDescent="0.3">
      <c r="A130" s="4"/>
    </row>
    <row r="131" spans="1:1" ht="15.75" customHeight="1" x14ac:dyDescent="0.3">
      <c r="A131" s="4"/>
    </row>
    <row r="132" spans="1:1" ht="15.75" customHeight="1" x14ac:dyDescent="0.3">
      <c r="A132" s="4"/>
    </row>
    <row r="133" spans="1:1" ht="15.75" customHeight="1" x14ac:dyDescent="0.3">
      <c r="A133" s="4"/>
    </row>
    <row r="134" spans="1:1" ht="15.75" customHeight="1" x14ac:dyDescent="0.3">
      <c r="A134" s="4"/>
    </row>
    <row r="135" spans="1:1" ht="15.75" customHeight="1" x14ac:dyDescent="0.3">
      <c r="A135" s="4"/>
    </row>
    <row r="136" spans="1:1" ht="15.75" customHeight="1" x14ac:dyDescent="0.3">
      <c r="A136" s="4"/>
    </row>
    <row r="137" spans="1:1" ht="15.75" customHeight="1" x14ac:dyDescent="0.3">
      <c r="A137" s="4"/>
    </row>
    <row r="138" spans="1:1" ht="15.75" customHeight="1" x14ac:dyDescent="0.3">
      <c r="A138" s="4"/>
    </row>
    <row r="139" spans="1:1" ht="15.75" customHeight="1" x14ac:dyDescent="0.3">
      <c r="A139" s="4"/>
    </row>
    <row r="140" spans="1:1" ht="15.75" customHeight="1" x14ac:dyDescent="0.3">
      <c r="A140" s="4"/>
    </row>
    <row r="141" spans="1:1" ht="15.75" customHeight="1" x14ac:dyDescent="0.3">
      <c r="A141" s="4"/>
    </row>
    <row r="142" spans="1:1" ht="15.75" customHeight="1" x14ac:dyDescent="0.3">
      <c r="A142" s="4"/>
    </row>
    <row r="143" spans="1:1" ht="15.75" customHeight="1" x14ac:dyDescent="0.3">
      <c r="A143" s="4"/>
    </row>
    <row r="144" spans="1:1" ht="15.75" customHeight="1" x14ac:dyDescent="0.3">
      <c r="A144" s="4"/>
    </row>
    <row r="145" spans="1:1" ht="15.75" customHeight="1" x14ac:dyDescent="0.3">
      <c r="A145" s="4"/>
    </row>
    <row r="146" spans="1:1" ht="15.75" customHeight="1" x14ac:dyDescent="0.3">
      <c r="A146" s="4"/>
    </row>
    <row r="147" spans="1:1" ht="15.75" customHeight="1" x14ac:dyDescent="0.3">
      <c r="A147" s="4"/>
    </row>
    <row r="148" spans="1:1" ht="15.75" customHeight="1" x14ac:dyDescent="0.3">
      <c r="A148" s="4"/>
    </row>
    <row r="149" spans="1:1" ht="15.75" customHeight="1" x14ac:dyDescent="0.3">
      <c r="A149" s="4"/>
    </row>
    <row r="150" spans="1:1" ht="15.75" customHeight="1" x14ac:dyDescent="0.3">
      <c r="A150" s="4"/>
    </row>
    <row r="151" spans="1:1" ht="15.75" customHeight="1" x14ac:dyDescent="0.3">
      <c r="A151" s="4"/>
    </row>
    <row r="152" spans="1:1" ht="15.75" customHeight="1" x14ac:dyDescent="0.3">
      <c r="A152" s="4"/>
    </row>
    <row r="153" spans="1:1" ht="15.75" customHeight="1" x14ac:dyDescent="0.3">
      <c r="A153" s="4"/>
    </row>
    <row r="154" spans="1:1" ht="15.75" customHeight="1" x14ac:dyDescent="0.3">
      <c r="A154" s="4"/>
    </row>
    <row r="155" spans="1:1" ht="15.75" customHeight="1" x14ac:dyDescent="0.3">
      <c r="A155" s="4"/>
    </row>
    <row r="156" spans="1:1" ht="15.75" customHeight="1" x14ac:dyDescent="0.3">
      <c r="A156" s="4"/>
    </row>
    <row r="157" spans="1:1" ht="15.75" customHeight="1" x14ac:dyDescent="0.3">
      <c r="A157" s="4"/>
    </row>
    <row r="158" spans="1:1" ht="15.75" customHeight="1" x14ac:dyDescent="0.3">
      <c r="A158" s="4"/>
    </row>
    <row r="159" spans="1:1" ht="15.75" customHeight="1" x14ac:dyDescent="0.3">
      <c r="A159" s="4"/>
    </row>
    <row r="160" spans="1:1" ht="15.75" customHeight="1" x14ac:dyDescent="0.3">
      <c r="A160" s="4"/>
    </row>
    <row r="161" spans="1:1" ht="15.75" customHeight="1" x14ac:dyDescent="0.3">
      <c r="A161" s="4"/>
    </row>
    <row r="162" spans="1:1" ht="15.75" customHeight="1" x14ac:dyDescent="0.3">
      <c r="A162" s="4"/>
    </row>
    <row r="163" spans="1:1" ht="15.75" customHeight="1" x14ac:dyDescent="0.3">
      <c r="A163" s="4"/>
    </row>
    <row r="164" spans="1:1" ht="15.75" customHeight="1" x14ac:dyDescent="0.3">
      <c r="A164" s="4"/>
    </row>
    <row r="165" spans="1:1" ht="15.75" customHeight="1" x14ac:dyDescent="0.3">
      <c r="A165" s="4"/>
    </row>
    <row r="166" spans="1:1" ht="15.75" customHeight="1" x14ac:dyDescent="0.3">
      <c r="A166" s="4"/>
    </row>
    <row r="167" spans="1:1" ht="15.75" customHeight="1" x14ac:dyDescent="0.3">
      <c r="A167" s="4"/>
    </row>
    <row r="168" spans="1:1" ht="15.75" customHeight="1" x14ac:dyDescent="0.3">
      <c r="A168" s="4"/>
    </row>
    <row r="169" spans="1:1" ht="15.75" customHeight="1" x14ac:dyDescent="0.3">
      <c r="A169" s="4"/>
    </row>
    <row r="170" spans="1:1" ht="15.75" customHeight="1" x14ac:dyDescent="0.3">
      <c r="A170" s="4"/>
    </row>
    <row r="171" spans="1:1" ht="15.75" customHeight="1" x14ac:dyDescent="0.3">
      <c r="A171" s="4"/>
    </row>
    <row r="172" spans="1:1" ht="15.75" customHeight="1" x14ac:dyDescent="0.3">
      <c r="A172" s="4"/>
    </row>
    <row r="173" spans="1:1" ht="15.75" customHeight="1" x14ac:dyDescent="0.3">
      <c r="A173" s="4"/>
    </row>
    <row r="174" spans="1:1" ht="15.75" customHeight="1" x14ac:dyDescent="0.3">
      <c r="A174" s="4"/>
    </row>
    <row r="175" spans="1:1" ht="15.75" customHeight="1" x14ac:dyDescent="0.3">
      <c r="A175" s="4"/>
    </row>
    <row r="176" spans="1:1" ht="15.75" customHeight="1" x14ac:dyDescent="0.3">
      <c r="A176" s="4"/>
    </row>
    <row r="177" spans="1:1" ht="15.75" customHeight="1" x14ac:dyDescent="0.3">
      <c r="A177" s="4"/>
    </row>
    <row r="178" spans="1:1" ht="15.75" customHeight="1" x14ac:dyDescent="0.3">
      <c r="A178" s="4"/>
    </row>
    <row r="179" spans="1:1" ht="15.75" customHeight="1" x14ac:dyDescent="0.3">
      <c r="A179" s="4"/>
    </row>
    <row r="180" spans="1:1" ht="15.75" customHeight="1" x14ac:dyDescent="0.3">
      <c r="A180" s="4"/>
    </row>
    <row r="181" spans="1:1" ht="15.75" customHeight="1" x14ac:dyDescent="0.3">
      <c r="A181" s="4"/>
    </row>
    <row r="182" spans="1:1" ht="15.75" customHeight="1" x14ac:dyDescent="0.3">
      <c r="A182" s="4"/>
    </row>
    <row r="183" spans="1:1" ht="15.75" customHeight="1" x14ac:dyDescent="0.3">
      <c r="A183" s="4"/>
    </row>
    <row r="184" spans="1:1" ht="15.75" customHeight="1" x14ac:dyDescent="0.3">
      <c r="A184" s="4"/>
    </row>
    <row r="185" spans="1:1" ht="15.75" customHeight="1" x14ac:dyDescent="0.3">
      <c r="A185" s="4"/>
    </row>
    <row r="186" spans="1:1" ht="15.75" customHeight="1" x14ac:dyDescent="0.3">
      <c r="A186" s="4"/>
    </row>
    <row r="187" spans="1:1" ht="15.75" customHeight="1" x14ac:dyDescent="0.3">
      <c r="A187" s="4"/>
    </row>
    <row r="188" spans="1:1" ht="15.75" customHeight="1" x14ac:dyDescent="0.3">
      <c r="A188" s="4"/>
    </row>
    <row r="189" spans="1:1" ht="15.75" customHeight="1" x14ac:dyDescent="0.3">
      <c r="A189" s="4"/>
    </row>
    <row r="190" spans="1:1" ht="15.75" customHeight="1" x14ac:dyDescent="0.3">
      <c r="A190" s="4"/>
    </row>
    <row r="191" spans="1:1" ht="15.75" customHeight="1" x14ac:dyDescent="0.3">
      <c r="A191" s="4"/>
    </row>
    <row r="192" spans="1:1" ht="15.75" customHeight="1" x14ac:dyDescent="0.3">
      <c r="A192" s="4"/>
    </row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9083-6AE5-44A0-8AE6-C18815C1CF92}">
  <sheetPr codeName="Sheet38">
    <tabColor rgb="FF00FFCC"/>
    <pageSetUpPr fitToPage="1"/>
  </sheetPr>
  <dimension ref="A1:W69"/>
  <sheetViews>
    <sheetView showGridLines="0" zoomScaleNormal="100" zoomScalePageLayoutView="150" workbookViewId="0">
      <selection activeCell="M20" sqref="M20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2" width="5" style="4" customWidth="1"/>
    <col min="13" max="13" width="6" style="4" customWidth="1"/>
    <col min="14" max="14" width="5" style="4" customWidth="1"/>
    <col min="15" max="22" width="4.140625" style="4" customWidth="1"/>
    <col min="23" max="16384" width="10.28515625" style="4"/>
  </cols>
  <sheetData>
    <row r="1" spans="1:23" s="89" customFormat="1" ht="18" x14ac:dyDescent="0.35">
      <c r="A1" s="89" t="s">
        <v>48</v>
      </c>
      <c r="D1" s="86"/>
      <c r="E1" s="86"/>
      <c r="F1" s="86"/>
      <c r="G1" s="86"/>
      <c r="H1" s="86"/>
      <c r="I1" s="86"/>
      <c r="J1" s="100">
        <v>4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0.100000000000001" customHeight="1" x14ac:dyDescent="0.3">
      <c r="A2" s="105"/>
      <c r="B2" s="103"/>
      <c r="C2" s="104"/>
    </row>
    <row r="3" spans="1:23" s="2" customFormat="1" ht="15.75" customHeight="1" x14ac:dyDescent="0.3">
      <c r="A3" s="2" t="s">
        <v>0</v>
      </c>
      <c r="G3" s="1"/>
    </row>
    <row r="4" spans="1:23" ht="15.75" customHeight="1" x14ac:dyDescent="0.3">
      <c r="A4" s="11"/>
      <c r="B4" s="12"/>
      <c r="C4" s="13"/>
      <c r="D4" s="12"/>
      <c r="E4" s="67" t="s">
        <v>6</v>
      </c>
      <c r="F4" s="14">
        <f>SUM(F5:F7)</f>
        <v>0</v>
      </c>
      <c r="G4" s="4"/>
    </row>
    <row r="5" spans="1:23" ht="15.75" customHeight="1" x14ac:dyDescent="0.3">
      <c r="A5" s="15"/>
      <c r="B5" s="16"/>
      <c r="C5" s="16"/>
      <c r="D5" s="16"/>
      <c r="E5" s="16"/>
      <c r="F5" s="17">
        <f>SUM(B5:E5)</f>
        <v>0</v>
      </c>
      <c r="G5" s="4"/>
    </row>
    <row r="6" spans="1:23" ht="15.75" customHeight="1" x14ac:dyDescent="0.3">
      <c r="A6" s="18"/>
      <c r="B6" s="7"/>
      <c r="C6" s="7"/>
      <c r="D6" s="7"/>
      <c r="E6" s="7"/>
      <c r="F6" s="19">
        <f>SUM(B6:E6)</f>
        <v>0</v>
      </c>
      <c r="G6" s="4"/>
    </row>
    <row r="7" spans="1:23" ht="15.75" customHeight="1" x14ac:dyDescent="0.3">
      <c r="A7" s="20"/>
      <c r="B7" s="21"/>
      <c r="C7" s="21"/>
      <c r="D7" s="21"/>
      <c r="E7" s="21"/>
      <c r="F7" s="22">
        <f>SUM(B7:E7)</f>
        <v>0</v>
      </c>
      <c r="G7" s="4"/>
    </row>
    <row r="8" spans="1:23" ht="15.75" customHeight="1" x14ac:dyDescent="0.3">
      <c r="G8" s="4"/>
      <c r="O8" s="23"/>
    </row>
    <row r="9" spans="1:23" ht="15.75" customHeight="1" x14ac:dyDescent="0.3">
      <c r="G9" s="4"/>
    </row>
    <row r="10" spans="1:23" ht="15.75" customHeight="1" x14ac:dyDescent="0.3">
      <c r="G10" s="4"/>
    </row>
    <row r="11" spans="1:23" ht="15.75" customHeight="1" x14ac:dyDescent="0.3">
      <c r="G11" s="4"/>
    </row>
    <row r="12" spans="1:23" ht="15.75" customHeight="1" x14ac:dyDescent="0.3">
      <c r="G12" s="4"/>
    </row>
    <row r="13" spans="1:23" ht="15.75" customHeight="1" x14ac:dyDescent="0.3">
      <c r="G13" s="4"/>
    </row>
    <row r="14" spans="1:23" ht="15.75" customHeight="1" x14ac:dyDescent="0.3">
      <c r="G14" s="4"/>
    </row>
    <row r="15" spans="1:23" ht="15.75" customHeight="1" x14ac:dyDescent="0.3">
      <c r="G15" s="4"/>
    </row>
    <row r="16" spans="1:23" ht="15.75" customHeight="1" x14ac:dyDescent="0.3">
      <c r="G16" s="4"/>
    </row>
    <row r="17" spans="1:16" ht="15.75" customHeight="1" x14ac:dyDescent="0.3">
      <c r="G17" s="4"/>
    </row>
    <row r="18" spans="1:16" ht="15.75" customHeight="1" x14ac:dyDescent="0.3"/>
    <row r="19" spans="1:16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16" ht="15.75" customHeight="1" x14ac:dyDescent="0.3">
      <c r="H20" s="70"/>
      <c r="I20" s="53"/>
      <c r="J20" s="53"/>
      <c r="K20" s="53"/>
      <c r="L20" s="53"/>
      <c r="M20" s="53"/>
      <c r="N20" s="54"/>
    </row>
    <row r="21" spans="1:16" ht="15.75" customHeight="1" x14ac:dyDescent="0.3"/>
    <row r="22" spans="1:16" ht="15.75" customHeight="1" x14ac:dyDescent="0.3"/>
    <row r="23" spans="1:16" ht="15.75" customHeight="1" x14ac:dyDescent="0.3"/>
    <row r="24" spans="1:16" ht="15.75" customHeight="1" x14ac:dyDescent="0.3"/>
    <row r="25" spans="1:16" ht="15.75" customHeight="1" x14ac:dyDescent="0.3"/>
    <row r="26" spans="1:16" ht="15.75" customHeight="1" x14ac:dyDescent="0.3">
      <c r="H26" s="25"/>
    </row>
    <row r="27" spans="1:16" ht="15.75" customHeight="1" x14ac:dyDescent="0.3">
      <c r="A27" s="4" t="s">
        <v>39</v>
      </c>
      <c r="E27" s="3"/>
      <c r="G27" s="98" t="s">
        <v>25</v>
      </c>
      <c r="P27" s="9"/>
    </row>
    <row r="28" spans="1:16" ht="15.75" customHeight="1" x14ac:dyDescent="0.3">
      <c r="A28" s="4" t="s">
        <v>38</v>
      </c>
    </row>
    <row r="29" spans="1:16" ht="15.75" customHeight="1" x14ac:dyDescent="0.3"/>
    <row r="30" spans="1:16" ht="15.75" customHeight="1" x14ac:dyDescent="0.3"/>
    <row r="31" spans="1:16" ht="15.75" customHeight="1" x14ac:dyDescent="0.3">
      <c r="G31" s="4"/>
    </row>
    <row r="32" spans="1:16" ht="15.75" customHeight="1" x14ac:dyDescent="0.3">
      <c r="G32" s="4"/>
    </row>
    <row r="33" spans="7:7" ht="15.75" customHeight="1" x14ac:dyDescent="0.3">
      <c r="G33" s="4"/>
    </row>
    <row r="34" spans="7:7" ht="15.75" customHeight="1" x14ac:dyDescent="0.3">
      <c r="G34" s="4"/>
    </row>
    <row r="35" spans="7:7" ht="15.75" customHeight="1" x14ac:dyDescent="0.3"/>
    <row r="36" spans="7:7" ht="15.75" customHeight="1" x14ac:dyDescent="0.3"/>
    <row r="37" spans="7:7" ht="15.75" customHeight="1" x14ac:dyDescent="0.3"/>
    <row r="38" spans="7:7" ht="15.75" customHeight="1" x14ac:dyDescent="0.3"/>
    <row r="39" spans="7:7" ht="15.75" customHeight="1" x14ac:dyDescent="0.3"/>
    <row r="40" spans="7:7" ht="15.75" customHeight="1" x14ac:dyDescent="0.3"/>
    <row r="41" spans="7:7" ht="15.75" customHeight="1" x14ac:dyDescent="0.3"/>
    <row r="42" spans="7:7" ht="15.75" customHeight="1" x14ac:dyDescent="0.3"/>
    <row r="43" spans="7:7" ht="15.75" customHeight="1" x14ac:dyDescent="0.3"/>
    <row r="44" spans="7:7" ht="15.75" customHeight="1" x14ac:dyDescent="0.3"/>
    <row r="45" spans="7:7" ht="15.75" customHeight="1" x14ac:dyDescent="0.3"/>
    <row r="46" spans="7:7" ht="15.75" customHeight="1" x14ac:dyDescent="0.3"/>
    <row r="47" spans="7:7" ht="15.75" customHeight="1" x14ac:dyDescent="0.3"/>
    <row r="48" spans="7: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printOptions horizontalCentered="1" gridLinesSet="0"/>
  <pageMargins left="0.31496062992125984" right="0.31496062992125984" top="1.1811023622047245" bottom="0.39370078740157483" header="0.39370078740157483" footer="0.19685039370078741"/>
  <pageSetup paperSize="9" scale="96" orientation="portrait" horizontalDpi="300" verticalDpi="300" r:id="rId1"/>
  <headerFooter alignWithMargins="0">
    <oddHeader>&amp;C&amp;"Times New Roman,Bold"&amp;18The Cumbria &amp;&amp; Northumbria League
Summer 2016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4" tint="-0.499984740745262"/>
    <pageSetUpPr fitToPage="1"/>
  </sheetPr>
  <dimension ref="A1:AH71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39" customWidth="1"/>
    <col min="2" max="3" width="20.7109375" style="39" customWidth="1"/>
    <col min="4" max="7" width="5" style="39" customWidth="1"/>
    <col min="8" max="8" width="1.7109375" style="39" customWidth="1"/>
    <col min="9" max="9" width="2.7109375" style="39" customWidth="1"/>
    <col min="10" max="11" width="20.7109375" style="39" customWidth="1"/>
    <col min="12" max="15" width="5" style="39" customWidth="1"/>
    <col min="16" max="16384" width="11.7109375" style="39"/>
  </cols>
  <sheetData>
    <row r="1" spans="1:34" s="85" customFormat="1" ht="18" x14ac:dyDescent="0.35">
      <c r="B1" s="85" t="s">
        <v>34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">
      <c r="B2" s="202" t="s">
        <v>1464</v>
      </c>
      <c r="C2" s="212" t="s">
        <v>208</v>
      </c>
      <c r="D2" s="212"/>
      <c r="E2" s="212"/>
      <c r="F2" s="212"/>
      <c r="G2" s="212"/>
      <c r="AG2" s="4"/>
      <c r="AH2" s="4"/>
    </row>
    <row r="3" spans="1:34" s="38" customFormat="1" ht="15.75" customHeight="1" x14ac:dyDescent="0.3">
      <c r="B3" s="38" t="s">
        <v>0</v>
      </c>
      <c r="C3" s="164" t="s">
        <v>1131</v>
      </c>
      <c r="D3" s="164"/>
      <c r="E3" s="164"/>
      <c r="I3" s="39"/>
      <c r="J3" s="39"/>
      <c r="K3" s="39"/>
      <c r="L3" s="39"/>
      <c r="M3" s="39"/>
      <c r="N3" s="39"/>
      <c r="O3" s="39"/>
      <c r="P3" s="39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1</v>
      </c>
      <c r="B4" s="176" t="s">
        <v>1</v>
      </c>
      <c r="C4" s="176" t="s">
        <v>2</v>
      </c>
      <c r="D4" s="57" t="s">
        <v>3</v>
      </c>
      <c r="E4" s="57" t="s">
        <v>4</v>
      </c>
      <c r="F4" s="57" t="s">
        <v>5</v>
      </c>
      <c r="G4" s="58" t="s">
        <v>6</v>
      </c>
    </row>
    <row r="5" spans="1:34" ht="15.75" customHeight="1" x14ac:dyDescent="0.3">
      <c r="A5" s="175">
        <v>1</v>
      </c>
      <c r="B5" s="165" t="s">
        <v>1129</v>
      </c>
      <c r="C5" s="165" t="s">
        <v>141</v>
      </c>
      <c r="D5" s="166"/>
      <c r="E5" s="166"/>
      <c r="F5" s="47"/>
      <c r="G5" s="55"/>
      <c r="V5" s="4"/>
      <c r="W5" s="4"/>
    </row>
    <row r="6" spans="1:34" ht="15.75" customHeight="1" x14ac:dyDescent="0.3">
      <c r="A6" s="169">
        <v>2</v>
      </c>
      <c r="B6" s="168" t="s">
        <v>140</v>
      </c>
      <c r="C6" s="168" t="s">
        <v>141</v>
      </c>
      <c r="D6" s="167"/>
      <c r="E6" s="167"/>
      <c r="F6" s="167"/>
      <c r="G6" s="170"/>
    </row>
    <row r="7" spans="1:34" s="4" customFormat="1" ht="15.75" customHeight="1" x14ac:dyDescent="0.3">
      <c r="A7" s="169">
        <v>3</v>
      </c>
      <c r="B7" s="113" t="s">
        <v>1127</v>
      </c>
      <c r="C7" s="113" t="s">
        <v>141</v>
      </c>
      <c r="D7" s="7"/>
      <c r="E7" s="7"/>
      <c r="F7" s="7"/>
      <c r="G7" s="19"/>
      <c r="J7" s="10"/>
      <c r="V7" s="39"/>
      <c r="W7" s="39"/>
    </row>
    <row r="8" spans="1:34" s="4" customFormat="1" ht="15.75" customHeight="1" x14ac:dyDescent="0.3">
      <c r="A8" s="169">
        <v>4</v>
      </c>
      <c r="B8" s="113" t="s">
        <v>1117</v>
      </c>
      <c r="C8" s="113" t="s">
        <v>117</v>
      </c>
      <c r="D8" s="7"/>
      <c r="E8" s="7"/>
      <c r="F8" s="7"/>
      <c r="G8" s="19"/>
      <c r="K8" s="3"/>
      <c r="V8" s="39"/>
      <c r="W8" s="39"/>
    </row>
    <row r="9" spans="1:34" ht="15.75" customHeight="1" x14ac:dyDescent="0.3">
      <c r="A9" s="169">
        <v>5</v>
      </c>
      <c r="B9" s="113" t="s">
        <v>1128</v>
      </c>
      <c r="C9" s="113" t="s">
        <v>154</v>
      </c>
      <c r="D9" s="167"/>
      <c r="E9" s="167"/>
      <c r="F9" s="167"/>
      <c r="G9" s="170"/>
    </row>
    <row r="10" spans="1:34" ht="15.75" customHeight="1" x14ac:dyDescent="0.3">
      <c r="A10" s="169">
        <v>6</v>
      </c>
      <c r="B10" s="113" t="s">
        <v>1130</v>
      </c>
      <c r="C10" s="113" t="s">
        <v>323</v>
      </c>
      <c r="D10" s="167"/>
      <c r="E10" s="167"/>
      <c r="F10" s="167"/>
      <c r="G10" s="170"/>
      <c r="V10" s="4"/>
      <c r="W10" s="4"/>
    </row>
    <row r="11" spans="1:34" ht="15.75" customHeight="1" x14ac:dyDescent="0.3">
      <c r="A11" s="169">
        <v>7</v>
      </c>
      <c r="B11" s="168" t="s">
        <v>1123</v>
      </c>
      <c r="C11" s="168" t="s">
        <v>79</v>
      </c>
      <c r="D11" s="167"/>
      <c r="E11" s="167"/>
      <c r="F11" s="167"/>
      <c r="G11" s="170"/>
    </row>
    <row r="12" spans="1:34" ht="15.75" customHeight="1" x14ac:dyDescent="0.3">
      <c r="A12" s="171">
        <v>8</v>
      </c>
      <c r="B12" s="172" t="s">
        <v>566</v>
      </c>
      <c r="C12" s="172" t="s">
        <v>482</v>
      </c>
      <c r="D12" s="173"/>
      <c r="E12" s="173"/>
      <c r="F12" s="173"/>
      <c r="G12" s="174"/>
    </row>
    <row r="13" spans="1:34" ht="15.75" customHeight="1" x14ac:dyDescent="0.3"/>
    <row r="14" spans="1:34" ht="15.75" customHeight="1" x14ac:dyDescent="0.3">
      <c r="A14" s="38"/>
      <c r="B14" s="38" t="s">
        <v>74</v>
      </c>
      <c r="C14" s="164" t="s">
        <v>1134</v>
      </c>
      <c r="D14" s="164"/>
      <c r="E14" s="164"/>
      <c r="F14" s="38"/>
      <c r="G14" s="38"/>
    </row>
    <row r="15" spans="1:34" ht="15.75" customHeight="1" x14ac:dyDescent="0.3">
      <c r="A15" s="120">
        <v>1</v>
      </c>
      <c r="B15" s="176" t="s">
        <v>1</v>
      </c>
      <c r="C15" s="176" t="s">
        <v>2</v>
      </c>
      <c r="D15" s="57" t="s">
        <v>3</v>
      </c>
      <c r="E15" s="57" t="s">
        <v>4</v>
      </c>
      <c r="F15" s="57" t="s">
        <v>5</v>
      </c>
      <c r="G15" s="58" t="s">
        <v>6</v>
      </c>
    </row>
    <row r="16" spans="1:34" ht="15.75" customHeight="1" x14ac:dyDescent="0.3">
      <c r="A16" s="175">
        <v>1</v>
      </c>
      <c r="B16" s="165" t="s">
        <v>561</v>
      </c>
      <c r="C16" s="165" t="s">
        <v>482</v>
      </c>
      <c r="D16" s="166"/>
      <c r="E16" s="166"/>
      <c r="F16" s="47"/>
      <c r="G16" s="55"/>
    </row>
    <row r="17" spans="1:7" ht="15.75" customHeight="1" x14ac:dyDescent="0.3">
      <c r="A17" s="169">
        <v>2</v>
      </c>
      <c r="B17" s="168" t="s">
        <v>1075</v>
      </c>
      <c r="C17" s="168" t="s">
        <v>482</v>
      </c>
      <c r="D17" s="167"/>
      <c r="E17" s="167"/>
      <c r="F17" s="167"/>
      <c r="G17" s="170"/>
    </row>
    <row r="18" spans="1:7" ht="15.75" customHeight="1" x14ac:dyDescent="0.3">
      <c r="A18" s="169">
        <v>3</v>
      </c>
      <c r="B18" s="168" t="s">
        <v>1034</v>
      </c>
      <c r="C18" s="168" t="s">
        <v>79</v>
      </c>
      <c r="D18" s="167"/>
      <c r="E18" s="167"/>
      <c r="F18" s="167"/>
      <c r="G18" s="170"/>
    </row>
    <row r="19" spans="1:7" ht="15.75" customHeight="1" x14ac:dyDescent="0.3">
      <c r="A19" s="169">
        <v>4</v>
      </c>
      <c r="B19" s="168" t="s">
        <v>1133</v>
      </c>
      <c r="C19" s="168" t="s">
        <v>204</v>
      </c>
      <c r="D19" s="167"/>
      <c r="E19" s="167"/>
      <c r="F19" s="167"/>
      <c r="G19" s="170"/>
    </row>
    <row r="20" spans="1:7" ht="15.75" customHeight="1" x14ac:dyDescent="0.3">
      <c r="A20" s="169">
        <v>5</v>
      </c>
      <c r="B20" s="168" t="s">
        <v>1132</v>
      </c>
      <c r="C20" s="168" t="s">
        <v>157</v>
      </c>
      <c r="D20" s="167"/>
      <c r="E20" s="167"/>
      <c r="F20" s="167"/>
      <c r="G20" s="170"/>
    </row>
    <row r="21" spans="1:7" ht="15.75" customHeight="1" x14ac:dyDescent="0.3">
      <c r="A21" s="169">
        <v>6</v>
      </c>
      <c r="B21" s="168" t="s">
        <v>258</v>
      </c>
      <c r="C21" s="168" t="s">
        <v>117</v>
      </c>
      <c r="D21" s="167"/>
      <c r="E21" s="167"/>
      <c r="F21" s="167"/>
      <c r="G21" s="170"/>
    </row>
    <row r="22" spans="1:7" ht="15.75" customHeight="1" x14ac:dyDescent="0.3">
      <c r="A22" s="169">
        <v>7</v>
      </c>
      <c r="B22" s="168" t="s">
        <v>257</v>
      </c>
      <c r="C22" s="168" t="s">
        <v>157</v>
      </c>
      <c r="D22" s="167"/>
      <c r="E22" s="167"/>
      <c r="F22" s="167"/>
      <c r="G22" s="170"/>
    </row>
    <row r="23" spans="1:7" ht="15.75" customHeight="1" x14ac:dyDescent="0.3">
      <c r="A23" s="171">
        <v>8</v>
      </c>
      <c r="B23" s="172" t="s">
        <v>575</v>
      </c>
      <c r="C23" s="172" t="s">
        <v>482</v>
      </c>
      <c r="D23" s="173"/>
      <c r="E23" s="173"/>
      <c r="F23" s="173"/>
      <c r="G23" s="174"/>
    </row>
    <row r="24" spans="1:7" ht="15.75" customHeight="1" x14ac:dyDescent="0.3"/>
    <row r="25" spans="1:7" ht="15.75" customHeight="1" x14ac:dyDescent="0.3">
      <c r="B25" s="38" t="s">
        <v>1065</v>
      </c>
    </row>
    <row r="26" spans="1:7" ht="15.75" customHeight="1" x14ac:dyDescent="0.35">
      <c r="B26" s="177" t="s">
        <v>1066</v>
      </c>
    </row>
    <row r="27" spans="1:7" ht="15.75" customHeight="1" x14ac:dyDescent="0.3"/>
    <row r="28" spans="1:7" ht="15.75" customHeight="1" x14ac:dyDescent="0.3">
      <c r="B28" s="4" t="s">
        <v>37</v>
      </c>
      <c r="C28" s="4"/>
      <c r="D28" s="4"/>
      <c r="E28" s="4"/>
      <c r="F28" s="97" t="s">
        <v>25</v>
      </c>
      <c r="G28" s="4"/>
    </row>
    <row r="29" spans="1:7" ht="15.75" customHeight="1" x14ac:dyDescent="0.3">
      <c r="B29" s="4" t="s">
        <v>38</v>
      </c>
      <c r="C29" s="4"/>
      <c r="D29" s="4"/>
      <c r="E29" s="4"/>
      <c r="F29" s="4"/>
      <c r="G29" s="4"/>
    </row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ortState xmlns:xlrd2="http://schemas.microsoft.com/office/spreadsheetml/2017/richdata2" ref="V16:W23">
    <sortCondition ref="V16"/>
  </sortState>
  <mergeCells count="1">
    <mergeCell ref="C2:G2"/>
  </mergeCells>
  <hyperlinks>
    <hyperlink ref="B2" location="'Index'!A3" tooltip="Go to the Index sheet" display="á" xr:uid="{68028CB1-C2F5-4E97-8B62-76EEE62303CD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811B7-6DBE-4443-9357-1F8480DC2425}">
  <sheetPr>
    <tabColor theme="4" tint="-0.499984740745262"/>
    <pageSetUpPr fitToPage="1"/>
  </sheetPr>
  <dimension ref="A1:AH71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39" customWidth="1"/>
    <col min="2" max="3" width="20.7109375" style="39" customWidth="1"/>
    <col min="4" max="7" width="5" style="39" customWidth="1"/>
    <col min="8" max="8" width="1.7109375" style="39" customWidth="1"/>
    <col min="9" max="9" width="2.7109375" style="39" customWidth="1"/>
    <col min="10" max="11" width="20.7109375" style="39" customWidth="1"/>
    <col min="12" max="15" width="5" style="39" customWidth="1"/>
    <col min="16" max="16384" width="11.7109375" style="39"/>
  </cols>
  <sheetData>
    <row r="1" spans="1:34" s="85" customFormat="1" ht="18" x14ac:dyDescent="0.35">
      <c r="B1" s="85" t="s">
        <v>34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39"/>
      <c r="AH1" s="39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38" customFormat="1" ht="15.75" customHeight="1" x14ac:dyDescent="0.3">
      <c r="B3" s="38" t="s">
        <v>0</v>
      </c>
      <c r="C3" s="164" t="s">
        <v>1135</v>
      </c>
      <c r="D3" s="164"/>
      <c r="E3" s="16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1</v>
      </c>
      <c r="B4" s="176" t="s">
        <v>1</v>
      </c>
      <c r="C4" s="176" t="s">
        <v>2</v>
      </c>
      <c r="D4" s="57" t="s">
        <v>3</v>
      </c>
      <c r="E4" s="57" t="s">
        <v>4</v>
      </c>
      <c r="F4" s="57" t="s">
        <v>5</v>
      </c>
      <c r="G4" s="58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75">
        <v>1</v>
      </c>
      <c r="B5" s="16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"!$B$5")&lt;&gt;"",INDIRECT("'"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"!$B$5"),"")</f>
        <v>R. Cornthwaite</v>
      </c>
      <c r="C5" s="16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"!$C$5")&lt;&gt;"",INDIRECT("'"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"!$C$5"),"")</f>
        <v>Preston Grasshoppers</v>
      </c>
      <c r="D5" s="16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"!$D$5")&lt;&gt;"",INDIRECT("'"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"!$D$5"),"")</f>
        <v/>
      </c>
      <c r="E5" s="16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"!$B$6")&lt;&gt;"",INDIRECT("'"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"!$B$6"),"")</f>
        <v>A. Kirkham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"!$C$6")&lt;&gt;"",INDIRECT("'"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"!$C$6"),"")</f>
        <v>Preston Grasshoppers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"!$D$6")&lt;&gt;"",INDIRECT("'"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"!$D$6"),"")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s="4" customFormat="1" ht="15.75" customHeight="1" x14ac:dyDescent="0.3">
      <c r="A7" s="169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"!$B$18")&lt;&gt;"",INDIRECT("'"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"!$B$18"),"")</f>
        <v>M. Loader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"!$C$18")&lt;&gt;"",INDIRECT("'"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"!$C$18"),"")</f>
        <v>Deddington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"!$D$18")&lt;&gt;"",INDIRECT("'"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"!$D$18"),"")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s="4" customFormat="1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"!$B$7")&lt;&gt;"",INDIRECT("'"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"!$B$7"),"")</f>
        <v>C. Lockwood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"!$C$7")&lt;&gt;"",INDIRECT("'"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"!$C$7"),"")</f>
        <v>Preston Grasshoppers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"!$D$7")&lt;&gt;"",INDIRECT("'"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"!$D$7"),"")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69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"!$B$19"),"")</f>
        <v>M. Longbottom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"!$C$19"),"")</f>
        <v>Blackburn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"!$D$19"),"")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"!$B$9"),"")</f>
        <v>D. Owen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"!$C$9"),"")</f>
        <v>Cumb News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"!$D$9")&lt;&gt;"",INDIRECT("'"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"!$D$9"),"")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69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"!$B$10"),"")</f>
        <v>D. Paul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"!$C$10"),"")</f>
        <v>JSPC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"!$D$10"),"")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"!$B$20")&lt;&gt;"",INDIRECT("'"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"!$B$20"),"")</f>
        <v>P. Qinn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"!$C$20")&lt;&gt;"",INDIRECT("'"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"!$C$20"),"")</f>
        <v>Wellington</v>
      </c>
      <c r="D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"!$D$20")&lt;&gt;"",INDIRECT("'"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"!$D$20"),"")</f>
        <v/>
      </c>
      <c r="E12" s="126"/>
      <c r="F12" s="126"/>
      <c r="G12" s="128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69">
        <v>9</v>
      </c>
      <c r="B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"!$B$11"),"")</f>
        <v>R. Singleton</v>
      </c>
      <c r="C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"!$C$11"),"")</f>
        <v>Deddington</v>
      </c>
      <c r="D1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"!$D$11"),"")</f>
        <v/>
      </c>
      <c r="E13" s="126"/>
      <c r="F13" s="126"/>
      <c r="G13" s="128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"!$B$22")&lt;&gt;"",INDIRECT("'"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"!$B$22"),"")</f>
        <v>A. W. Thomas</v>
      </c>
      <c r="C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"!$C$22")&lt;&gt;"",INDIRECT("'"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"!$C$22"),"")</f>
        <v>Wellington</v>
      </c>
      <c r="D14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"!$D$22")&lt;&gt;"",INDIRECT("'" &amp; LEFT(CELL("filename",$A$1),FIND("[",CELL("filename",$A$1)) -1) &amp; "[" &amp; MID(CELL("filename",$A$1),FIND("[",CELL("filename",$A$1))+1,FIND("]",CELL("filename",$A$1))-FIND("[",CELL("filename",$A$1))-1) &amp; "]" &amp; "Muzzle-loading Pistol" &amp; "'" &amp; "!$D$22"),"")</f>
        <v/>
      </c>
      <c r="E14" s="131"/>
      <c r="F14" s="131"/>
      <c r="G14" s="13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62" t="s">
        <v>1065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5">
      <c r="A17" s="124"/>
      <c r="B17" s="163" t="s">
        <v>1066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4" t="s">
        <v>37</v>
      </c>
      <c r="C19" s="4"/>
      <c r="D19" s="4"/>
      <c r="E19" s="4"/>
      <c r="F19" s="97" t="s">
        <v>25</v>
      </c>
      <c r="G19" s="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4" t="s">
        <v>38</v>
      </c>
      <c r="C20" s="4"/>
      <c r="D20" s="4"/>
      <c r="E20" s="4"/>
      <c r="F20" s="4"/>
      <c r="G20" s="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/>
    <row r="35" spans="1:26" ht="15.75" customHeight="1" x14ac:dyDescent="0.3"/>
    <row r="36" spans="1:26" ht="15.75" customHeight="1" x14ac:dyDescent="0.3"/>
    <row r="37" spans="1:26" ht="15.75" customHeight="1" x14ac:dyDescent="0.3"/>
    <row r="38" spans="1:26" ht="15.75" customHeight="1" x14ac:dyDescent="0.3"/>
    <row r="39" spans="1:26" ht="15.75" customHeight="1" x14ac:dyDescent="0.3"/>
    <row r="40" spans="1:26" ht="15.75" customHeight="1" x14ac:dyDescent="0.3"/>
    <row r="41" spans="1:26" ht="15.75" customHeight="1" x14ac:dyDescent="0.3"/>
    <row r="42" spans="1:26" ht="15.75" customHeight="1" x14ac:dyDescent="0.3"/>
    <row r="43" spans="1:26" ht="15.75" customHeight="1" x14ac:dyDescent="0.3"/>
    <row r="44" spans="1:26" ht="15.75" customHeight="1" x14ac:dyDescent="0.3"/>
    <row r="45" spans="1:26" ht="15.75" customHeight="1" x14ac:dyDescent="0.3"/>
    <row r="46" spans="1:26" ht="15.75" customHeight="1" x14ac:dyDescent="0.3"/>
    <row r="47" spans="1:26" ht="15.75" customHeight="1" x14ac:dyDescent="0.3"/>
    <row r="48" spans="1:2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heetProtection sheet="1" objects="1" scenarios="1" selectLockedCells="1"/>
  <sortState xmlns:xlrd2="http://schemas.microsoft.com/office/spreadsheetml/2017/richdata2" ref="V5:W14">
    <sortCondition ref="V5"/>
  </sortState>
  <mergeCells count="1">
    <mergeCell ref="C2:G2"/>
  </mergeCells>
  <hyperlinks>
    <hyperlink ref="B2" location="'Index'!A3" tooltip="Go to the Index sheet" display="á" xr:uid="{20C4A3EF-914C-4641-AC27-D986163B1EFA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4">
    <tabColor theme="4" tint="-0.499984740745262"/>
    <pageSetUpPr fitToPage="1"/>
  </sheetPr>
  <dimension ref="A1:AH111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39" customWidth="1"/>
    <col min="2" max="3" width="20.7109375" style="39" customWidth="1"/>
    <col min="4" max="7" width="5" style="39" customWidth="1"/>
    <col min="8" max="8" width="1.7109375" style="39" customWidth="1"/>
    <col min="9" max="9" width="2.7109375" style="39" customWidth="1"/>
    <col min="10" max="11" width="20.7109375" style="39" customWidth="1"/>
    <col min="12" max="15" width="5" style="39" customWidth="1"/>
    <col min="16" max="16384" width="11.7109375" style="39"/>
  </cols>
  <sheetData>
    <row r="1" spans="1:34" s="85" customFormat="1" ht="18" x14ac:dyDescent="0.35">
      <c r="B1" s="85" t="s">
        <v>17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">
      <c r="B2" s="202" t="s">
        <v>1464</v>
      </c>
      <c r="C2" s="212" t="s">
        <v>208</v>
      </c>
      <c r="D2" s="212"/>
      <c r="E2" s="212"/>
      <c r="F2" s="212"/>
      <c r="G2" s="212"/>
      <c r="AG2" s="4"/>
      <c r="AH2" s="4"/>
    </row>
    <row r="3" spans="1:34" s="38" customFormat="1" ht="15.75" customHeight="1" x14ac:dyDescent="0.3">
      <c r="B3" s="38" t="s">
        <v>0</v>
      </c>
      <c r="C3" s="164" t="s">
        <v>1141</v>
      </c>
      <c r="D3" s="164"/>
      <c r="E3" s="164"/>
      <c r="I3" s="39"/>
      <c r="J3" s="39"/>
      <c r="K3" s="39"/>
      <c r="L3" s="39"/>
      <c r="M3" s="39"/>
      <c r="N3" s="39"/>
      <c r="O3" s="39"/>
      <c r="P3" s="39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1</v>
      </c>
      <c r="B4" s="176" t="s">
        <v>1</v>
      </c>
      <c r="C4" s="176" t="s">
        <v>2</v>
      </c>
      <c r="D4" s="57" t="s">
        <v>3</v>
      </c>
      <c r="E4" s="57" t="s">
        <v>4</v>
      </c>
      <c r="F4" s="57" t="s">
        <v>5</v>
      </c>
      <c r="G4" s="58" t="s">
        <v>6</v>
      </c>
    </row>
    <row r="5" spans="1:34" ht="15.75" customHeight="1" x14ac:dyDescent="0.3">
      <c r="A5" s="175">
        <v>1</v>
      </c>
      <c r="B5" s="165" t="s">
        <v>1136</v>
      </c>
      <c r="C5" s="165" t="s">
        <v>321</v>
      </c>
      <c r="D5" s="166"/>
      <c r="E5" s="166"/>
      <c r="F5" s="47"/>
      <c r="G5" s="55"/>
    </row>
    <row r="6" spans="1:34" ht="15.75" customHeight="1" x14ac:dyDescent="0.3">
      <c r="A6" s="169">
        <v>2</v>
      </c>
      <c r="B6" s="168" t="s">
        <v>1140</v>
      </c>
      <c r="C6" s="168" t="s">
        <v>482</v>
      </c>
      <c r="D6" s="167"/>
      <c r="E6" s="167"/>
      <c r="F6" s="167"/>
      <c r="G6" s="170"/>
    </row>
    <row r="7" spans="1:34" s="4" customFormat="1" ht="15.75" customHeight="1" x14ac:dyDescent="0.3">
      <c r="A7" s="169">
        <v>3</v>
      </c>
      <c r="B7" s="113" t="s">
        <v>1139</v>
      </c>
      <c r="C7" s="113" t="s">
        <v>321</v>
      </c>
      <c r="D7" s="7"/>
      <c r="E7" s="7"/>
      <c r="F7" s="7"/>
      <c r="G7" s="19"/>
      <c r="J7" s="10"/>
      <c r="V7" s="39"/>
      <c r="W7" s="39"/>
    </row>
    <row r="8" spans="1:34" s="4" customFormat="1" ht="15.75" customHeight="1" x14ac:dyDescent="0.3">
      <c r="A8" s="169">
        <v>4</v>
      </c>
      <c r="B8" s="113" t="s">
        <v>1137</v>
      </c>
      <c r="C8" s="113" t="s">
        <v>157</v>
      </c>
      <c r="D8" s="7"/>
      <c r="E8" s="7"/>
      <c r="F8" s="7"/>
      <c r="G8" s="19"/>
      <c r="K8" s="3"/>
      <c r="V8" s="39"/>
      <c r="W8" s="39"/>
    </row>
    <row r="9" spans="1:34" ht="15.75" customHeight="1" x14ac:dyDescent="0.3">
      <c r="A9" s="169">
        <v>5</v>
      </c>
      <c r="B9" s="113" t="s">
        <v>1133</v>
      </c>
      <c r="C9" s="113" t="s">
        <v>204</v>
      </c>
      <c r="D9" s="167"/>
      <c r="E9" s="167"/>
      <c r="F9" s="167"/>
      <c r="G9" s="170"/>
      <c r="V9" s="4"/>
      <c r="W9" s="4"/>
    </row>
    <row r="10" spans="1:34" ht="15.75" customHeight="1" x14ac:dyDescent="0.3">
      <c r="A10" s="169">
        <v>6</v>
      </c>
      <c r="B10" s="113" t="s">
        <v>1046</v>
      </c>
      <c r="C10" s="113" t="s">
        <v>725</v>
      </c>
      <c r="D10" s="167"/>
      <c r="E10" s="167"/>
      <c r="F10" s="167"/>
      <c r="G10" s="170"/>
    </row>
    <row r="11" spans="1:34" ht="15.75" customHeight="1" x14ac:dyDescent="0.3">
      <c r="A11" s="169">
        <v>7</v>
      </c>
      <c r="B11" s="168" t="s">
        <v>257</v>
      </c>
      <c r="C11" s="168" t="s">
        <v>157</v>
      </c>
      <c r="D11" s="167"/>
      <c r="E11" s="167"/>
      <c r="F11" s="167"/>
      <c r="G11" s="170"/>
      <c r="V11" s="4"/>
      <c r="W11" s="4"/>
    </row>
    <row r="12" spans="1:34" ht="15.75" customHeight="1" x14ac:dyDescent="0.3">
      <c r="A12" s="169">
        <v>8</v>
      </c>
      <c r="B12" s="168" t="s">
        <v>463</v>
      </c>
      <c r="C12" s="168" t="s">
        <v>274</v>
      </c>
      <c r="D12" s="167"/>
      <c r="E12" s="167"/>
      <c r="F12" s="167"/>
      <c r="G12" s="170"/>
    </row>
    <row r="13" spans="1:34" ht="15.75" customHeight="1" x14ac:dyDescent="0.3">
      <c r="A13" s="169">
        <v>9</v>
      </c>
      <c r="B13" s="168" t="s">
        <v>909</v>
      </c>
      <c r="C13" s="168" t="s">
        <v>466</v>
      </c>
      <c r="D13" s="167"/>
      <c r="E13" s="167"/>
      <c r="F13" s="167"/>
      <c r="G13" s="170"/>
    </row>
    <row r="14" spans="1:34" ht="15.75" customHeight="1" x14ac:dyDescent="0.3">
      <c r="A14" s="171">
        <v>10</v>
      </c>
      <c r="B14" s="172" t="s">
        <v>1138</v>
      </c>
      <c r="C14" s="172" t="s">
        <v>274</v>
      </c>
      <c r="D14" s="173"/>
      <c r="E14" s="173"/>
      <c r="F14" s="173"/>
      <c r="G14" s="174"/>
    </row>
    <row r="15" spans="1:34" ht="15.75" customHeight="1" x14ac:dyDescent="0.3"/>
    <row r="16" spans="1:34" ht="15.75" customHeight="1" x14ac:dyDescent="0.3">
      <c r="B16" s="38" t="s">
        <v>1065</v>
      </c>
    </row>
    <row r="17" spans="2:7" ht="15.75" customHeight="1" x14ac:dyDescent="0.35">
      <c r="B17" s="177" t="s">
        <v>1066</v>
      </c>
    </row>
    <row r="18" spans="2:7" ht="15.75" customHeight="1" x14ac:dyDescent="0.3"/>
    <row r="19" spans="2:7" ht="15.75" customHeight="1" x14ac:dyDescent="0.3">
      <c r="B19" s="4" t="s">
        <v>37</v>
      </c>
      <c r="C19" s="4"/>
      <c r="D19" s="4"/>
      <c r="E19" s="4"/>
      <c r="F19" s="97" t="s">
        <v>25</v>
      </c>
      <c r="G19" s="4"/>
    </row>
    <row r="20" spans="2:7" ht="15.75" customHeight="1" x14ac:dyDescent="0.3">
      <c r="B20" s="4" t="s">
        <v>38</v>
      </c>
      <c r="C20" s="4"/>
      <c r="D20" s="4"/>
      <c r="E20" s="4"/>
      <c r="F20" s="4"/>
      <c r="G20" s="4"/>
    </row>
    <row r="21" spans="2:7" ht="15.75" customHeight="1" x14ac:dyDescent="0.3"/>
    <row r="22" spans="2:7" ht="15.75" customHeight="1" x14ac:dyDescent="0.3"/>
    <row r="23" spans="2:7" ht="15.75" customHeight="1" x14ac:dyDescent="0.3"/>
    <row r="24" spans="2:7" ht="15.75" customHeight="1" x14ac:dyDescent="0.3"/>
    <row r="25" spans="2:7" ht="15.75" customHeight="1" x14ac:dyDescent="0.3"/>
    <row r="26" spans="2:7" ht="15.75" customHeight="1" x14ac:dyDescent="0.3"/>
    <row r="27" spans="2:7" ht="15.75" customHeight="1" x14ac:dyDescent="0.3"/>
    <row r="28" spans="2:7" ht="15.75" customHeight="1" x14ac:dyDescent="0.3"/>
    <row r="29" spans="2:7" ht="15.75" customHeight="1" x14ac:dyDescent="0.3"/>
    <row r="30" spans="2:7" ht="15.75" customHeight="1" x14ac:dyDescent="0.3"/>
    <row r="31" spans="2:7" ht="15.75" customHeight="1" x14ac:dyDescent="0.3"/>
    <row r="32" spans="2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ortState xmlns:xlrd2="http://schemas.microsoft.com/office/spreadsheetml/2017/richdata2" ref="V5:W14">
    <sortCondition ref="V5"/>
  </sortState>
  <mergeCells count="1">
    <mergeCell ref="C2:G2"/>
  </mergeCells>
  <hyperlinks>
    <hyperlink ref="B2" location="'Index'!A3" tooltip="Go to the Index sheet" display="á" xr:uid="{1BDDA1C1-D3B5-40D1-AF24-AA9B38F0C057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ACA0-FF3F-49C6-A615-CA6ECAFB5CC9}">
  <sheetPr>
    <tabColor theme="4" tint="-0.499984740745262"/>
    <pageSetUpPr fitToPage="1"/>
  </sheetPr>
  <dimension ref="A1:AH111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39" customWidth="1"/>
    <col min="2" max="3" width="20.7109375" style="39" customWidth="1"/>
    <col min="4" max="7" width="5" style="39" customWidth="1"/>
    <col min="8" max="8" width="1.7109375" style="39" customWidth="1"/>
    <col min="9" max="9" width="2.7109375" style="39" customWidth="1"/>
    <col min="10" max="11" width="20.7109375" style="39" customWidth="1"/>
    <col min="12" max="15" width="5" style="39" customWidth="1"/>
    <col min="16" max="16384" width="11.7109375" style="39"/>
  </cols>
  <sheetData>
    <row r="1" spans="1:34" s="85" customFormat="1" ht="18" x14ac:dyDescent="0.35">
      <c r="B1" s="85" t="s">
        <v>17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39"/>
      <c r="AH1" s="39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34" s="38" customFormat="1" ht="15.75" customHeight="1" x14ac:dyDescent="0.3">
      <c r="B3" s="38" t="s">
        <v>0</v>
      </c>
      <c r="C3" s="164" t="s">
        <v>1142</v>
      </c>
      <c r="D3" s="164"/>
      <c r="E3" s="16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1</v>
      </c>
      <c r="B4" s="176" t="s">
        <v>1</v>
      </c>
      <c r="C4" s="176" t="s">
        <v>2</v>
      </c>
      <c r="D4" s="57" t="s">
        <v>3</v>
      </c>
      <c r="E4" s="57" t="s">
        <v>4</v>
      </c>
      <c r="F4" s="57" t="s">
        <v>5</v>
      </c>
      <c r="G4" s="58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75">
        <v>1</v>
      </c>
      <c r="B5" s="16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"!$B$5")&lt;&gt;"",INDIRECT("'"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"!$B$5"),"")</f>
        <v>T. Byrne</v>
      </c>
      <c r="C5" s="16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"!$C$5")&lt;&gt;"",INDIRECT("'"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"!$C$5"),"")</f>
        <v>Llantrisant &amp; Cardiff</v>
      </c>
      <c r="D5" s="16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"!$D$5")&lt;&gt;"",INDIRECT("'"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"!$D$5"),"")</f>
        <v/>
      </c>
      <c r="E5" s="16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"!$B$7")&lt;&gt;"",INDIRECT("'"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"!$B$7"),"")</f>
        <v>P. Ellis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"!$C$7")&lt;&gt;"",INDIRECT("'"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"!$C$7"),"")</f>
        <v>Llantrisant &amp; Cardiff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"!$D$7")&lt;&gt;"",INDIRECT("'"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"!$D$7"),"")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s="4" customFormat="1" ht="15.75" customHeight="1" x14ac:dyDescent="0.3">
      <c r="A7" s="169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"!$B$8")&lt;&gt;"",INDIRECT("'"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"!$B$8"),"")</f>
        <v>P. E. Harrison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"!$C$8")&lt;&gt;"",INDIRECT("'"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"!$C$8"),"")</f>
        <v>Wellington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"!$D$8")&lt;&gt;"",INDIRECT("'"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"!$D$8"),"")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s="4" customFormat="1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"!$B$9")&lt;&gt;"",INDIRECT("'"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"!$B$9"),"")</f>
        <v>M. Longbottom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"!$C$9")&lt;&gt;"",INDIRECT("'"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"!$C$9"),"")</f>
        <v>Blackburn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"!$D$9")&lt;&gt;"",INDIRECT("'"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"!$D$9"),"")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69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"!$B$11"),"")</f>
        <v>A. W. Thomas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"!$C$11"),"")</f>
        <v>Wellington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"!$D$11"),"")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"!$B$13")&lt;&gt;"",INDIRECT("'"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"!$B$13"),"")</f>
        <v>G. Upton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"!$C$13")&lt;&gt;"",INDIRECT("'"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"!$C$13"),"")</f>
        <v>Felton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"!$D$13")&lt;&gt;"",INDIRECT("'"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"!$D$13"),"")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71">
        <v>7</v>
      </c>
      <c r="B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"!$B$14"),"")</f>
        <v>J. Wright</v>
      </c>
      <c r="C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"!$C$14"),"")</f>
        <v>Market Drayton</v>
      </c>
      <c r="D11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"Muzzle-loading Revolver" &amp; "'" &amp; "!$D$14"),"")</f>
        <v/>
      </c>
      <c r="E11" s="131"/>
      <c r="F11" s="131"/>
      <c r="G11" s="132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62" t="s">
        <v>1065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5">
      <c r="A14" s="124"/>
      <c r="B14" s="163" t="s">
        <v>1066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4" t="s">
        <v>37</v>
      </c>
      <c r="C16" s="4"/>
      <c r="D16" s="4"/>
      <c r="E16" s="4"/>
      <c r="F16" s="97" t="s">
        <v>25</v>
      </c>
      <c r="G16" s="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4" t="s">
        <v>38</v>
      </c>
      <c r="C17" s="4"/>
      <c r="D17" s="4"/>
      <c r="E17" s="4"/>
      <c r="F17" s="4"/>
      <c r="G17" s="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/>
    <row r="26" spans="1:26" ht="15.75" customHeight="1" x14ac:dyDescent="0.3"/>
    <row r="27" spans="1:26" ht="15.75" customHeight="1" x14ac:dyDescent="0.3"/>
    <row r="28" spans="1:26" ht="15.75" customHeight="1" x14ac:dyDescent="0.3"/>
    <row r="29" spans="1:26" ht="15.75" customHeight="1" x14ac:dyDescent="0.3"/>
    <row r="30" spans="1:26" ht="15.75" customHeight="1" x14ac:dyDescent="0.3"/>
    <row r="31" spans="1:26" ht="15.75" customHeight="1" x14ac:dyDescent="0.3"/>
    <row r="32" spans="1:2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heetProtection sheet="1" objects="1" scenarios="1" selectLockedCells="1"/>
  <sortState xmlns:xlrd2="http://schemas.microsoft.com/office/spreadsheetml/2017/richdata2" ref="V5:W11">
    <sortCondition ref="V5"/>
  </sortState>
  <mergeCells count="1">
    <mergeCell ref="C2:G2"/>
  </mergeCells>
  <hyperlinks>
    <hyperlink ref="B2" location="'Index'!A3" tooltip="Go to the Index sheet" display="á" xr:uid="{C1C4195F-D114-4ED6-B12E-70D59902F212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BE81-AE1E-4275-915B-FC99CEB474F7}">
  <sheetPr codeName="Sheet28">
    <tabColor theme="4" tint="-0.499984740745262"/>
    <pageSetUpPr fitToPage="1"/>
  </sheetPr>
  <dimension ref="A1:AH111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39" customWidth="1"/>
    <col min="2" max="3" width="20.7109375" style="39" customWidth="1"/>
    <col min="4" max="7" width="5" style="39" customWidth="1"/>
    <col min="8" max="8" width="1.7109375" style="39" customWidth="1"/>
    <col min="9" max="9" width="2.7109375" style="39" customWidth="1"/>
    <col min="10" max="11" width="20.7109375" style="39" customWidth="1"/>
    <col min="12" max="15" width="5" style="39" customWidth="1"/>
    <col min="16" max="16384" width="11.7109375" style="39"/>
  </cols>
  <sheetData>
    <row r="1" spans="1:34" s="85" customFormat="1" ht="18" x14ac:dyDescent="0.35">
      <c r="B1" s="85" t="s">
        <v>40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">
      <c r="B2" s="202" t="s">
        <v>1464</v>
      </c>
      <c r="C2" s="212" t="s">
        <v>208</v>
      </c>
      <c r="D2" s="212"/>
      <c r="E2" s="212"/>
      <c r="F2" s="212"/>
      <c r="G2" s="212"/>
      <c r="AG2" s="4"/>
      <c r="AH2" s="4"/>
    </row>
    <row r="3" spans="1:34" s="38" customFormat="1" ht="15.75" customHeight="1" x14ac:dyDescent="0.3">
      <c r="B3" s="38" t="s">
        <v>0</v>
      </c>
      <c r="C3" s="164" t="s">
        <v>1126</v>
      </c>
      <c r="D3" s="164"/>
      <c r="E3" s="164"/>
      <c r="I3" s="39"/>
      <c r="J3" s="39"/>
      <c r="K3" s="39"/>
      <c r="L3" s="39"/>
      <c r="M3" s="39"/>
      <c r="N3" s="39"/>
      <c r="O3" s="39"/>
      <c r="P3" s="39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1</v>
      </c>
      <c r="B4" s="176" t="s">
        <v>1</v>
      </c>
      <c r="C4" s="176" t="s">
        <v>2</v>
      </c>
      <c r="D4" s="57" t="s">
        <v>3</v>
      </c>
      <c r="E4" s="57" t="s">
        <v>4</v>
      </c>
      <c r="F4" s="57" t="s">
        <v>5</v>
      </c>
      <c r="G4" s="58" t="s">
        <v>6</v>
      </c>
    </row>
    <row r="5" spans="1:34" ht="15.75" customHeight="1" x14ac:dyDescent="0.3">
      <c r="A5" s="175">
        <v>1</v>
      </c>
      <c r="B5" s="165" t="s">
        <v>1037</v>
      </c>
      <c r="C5" s="165" t="s">
        <v>79</v>
      </c>
      <c r="D5" s="166"/>
      <c r="E5" s="166"/>
      <c r="F5" s="47"/>
      <c r="G5" s="55"/>
    </row>
    <row r="6" spans="1:34" ht="15.75" customHeight="1" x14ac:dyDescent="0.3">
      <c r="A6" s="169">
        <v>2</v>
      </c>
      <c r="B6" s="168" t="s">
        <v>1085</v>
      </c>
      <c r="C6" s="168" t="s">
        <v>178</v>
      </c>
      <c r="D6" s="167"/>
      <c r="E6" s="167"/>
      <c r="F6" s="167"/>
      <c r="G6" s="170"/>
    </row>
    <row r="7" spans="1:34" s="4" customFormat="1" ht="15.75" customHeight="1" x14ac:dyDescent="0.3">
      <c r="A7" s="169">
        <v>3</v>
      </c>
      <c r="B7" s="113" t="s">
        <v>1020</v>
      </c>
      <c r="C7" s="113" t="s">
        <v>79</v>
      </c>
      <c r="D7" s="7"/>
      <c r="E7" s="7"/>
      <c r="F7" s="7"/>
      <c r="G7" s="19"/>
      <c r="J7" s="10"/>
      <c r="V7" s="39"/>
      <c r="W7" s="39"/>
    </row>
    <row r="8" spans="1:34" s="4" customFormat="1" ht="15.75" customHeight="1" x14ac:dyDescent="0.3">
      <c r="A8" s="169">
        <v>4</v>
      </c>
      <c r="B8" s="113" t="s">
        <v>1124</v>
      </c>
      <c r="C8" s="113" t="s">
        <v>79</v>
      </c>
      <c r="D8" s="7"/>
      <c r="E8" s="7"/>
      <c r="F8" s="7"/>
      <c r="G8" s="19"/>
      <c r="K8" s="3"/>
    </row>
    <row r="9" spans="1:34" ht="15.75" customHeight="1" x14ac:dyDescent="0.3">
      <c r="A9" s="169">
        <v>5</v>
      </c>
      <c r="B9" s="113" t="s">
        <v>1125</v>
      </c>
      <c r="C9" s="113" t="s">
        <v>204</v>
      </c>
      <c r="D9" s="167"/>
      <c r="E9" s="167"/>
      <c r="F9" s="167"/>
      <c r="G9" s="170"/>
    </row>
    <row r="10" spans="1:34" ht="15.75" customHeight="1" x14ac:dyDescent="0.3">
      <c r="A10" s="169">
        <v>6</v>
      </c>
      <c r="B10" s="113" t="s">
        <v>1031</v>
      </c>
      <c r="C10" s="113" t="s">
        <v>79</v>
      </c>
      <c r="D10" s="167"/>
      <c r="E10" s="167"/>
      <c r="F10" s="167"/>
      <c r="G10" s="170"/>
    </row>
    <row r="11" spans="1:34" ht="15.75" customHeight="1" x14ac:dyDescent="0.3">
      <c r="A11" s="171">
        <v>7</v>
      </c>
      <c r="B11" s="172" t="s">
        <v>1123</v>
      </c>
      <c r="C11" s="172" t="s">
        <v>79</v>
      </c>
      <c r="D11" s="173"/>
      <c r="E11" s="173"/>
      <c r="F11" s="173"/>
      <c r="G11" s="174"/>
      <c r="V11" s="4"/>
      <c r="W11" s="4"/>
    </row>
    <row r="12" spans="1:34" ht="15.75" customHeight="1" x14ac:dyDescent="0.3"/>
    <row r="13" spans="1:34" ht="15.75" customHeight="1" x14ac:dyDescent="0.3">
      <c r="B13" s="38" t="s">
        <v>1065</v>
      </c>
    </row>
    <row r="14" spans="1:34" ht="15.75" customHeight="1" x14ac:dyDescent="0.35">
      <c r="B14" s="177" t="s">
        <v>1066</v>
      </c>
    </row>
    <row r="15" spans="1:34" ht="15.75" customHeight="1" x14ac:dyDescent="0.3"/>
    <row r="16" spans="1:34" ht="15.75" customHeight="1" x14ac:dyDescent="0.3">
      <c r="B16" s="4" t="s">
        <v>37</v>
      </c>
      <c r="C16" s="4"/>
      <c r="D16" s="4"/>
      <c r="E16" s="4"/>
      <c r="F16" s="97" t="s">
        <v>25</v>
      </c>
      <c r="G16" s="4"/>
    </row>
    <row r="17" spans="2:7" ht="15.75" customHeight="1" x14ac:dyDescent="0.3">
      <c r="B17" s="4" t="s">
        <v>38</v>
      </c>
      <c r="C17" s="4"/>
      <c r="D17" s="4"/>
      <c r="E17" s="4"/>
      <c r="F17" s="4"/>
      <c r="G17" s="4"/>
    </row>
    <row r="18" spans="2:7" ht="15.75" customHeight="1" x14ac:dyDescent="0.3"/>
    <row r="19" spans="2:7" ht="15.75" customHeight="1" x14ac:dyDescent="0.3"/>
    <row r="20" spans="2:7" ht="15.75" customHeight="1" x14ac:dyDescent="0.3"/>
    <row r="21" spans="2:7" ht="15.75" customHeight="1" x14ac:dyDescent="0.3"/>
    <row r="22" spans="2:7" ht="15.75" customHeight="1" x14ac:dyDescent="0.3"/>
    <row r="23" spans="2:7" ht="15.75" customHeight="1" x14ac:dyDescent="0.3"/>
    <row r="24" spans="2:7" ht="15.75" customHeight="1" x14ac:dyDescent="0.3"/>
    <row r="25" spans="2:7" ht="15.75" customHeight="1" x14ac:dyDescent="0.3"/>
    <row r="26" spans="2:7" ht="15.75" customHeight="1" x14ac:dyDescent="0.3"/>
    <row r="27" spans="2:7" ht="15.75" customHeight="1" x14ac:dyDescent="0.3"/>
    <row r="28" spans="2:7" ht="15.75" customHeight="1" x14ac:dyDescent="0.3"/>
    <row r="29" spans="2:7" ht="15.75" customHeight="1" x14ac:dyDescent="0.3"/>
    <row r="30" spans="2:7" ht="15.75" customHeight="1" x14ac:dyDescent="0.3"/>
    <row r="31" spans="2:7" ht="15.75" customHeight="1" x14ac:dyDescent="0.3"/>
    <row r="32" spans="2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ortState xmlns:xlrd2="http://schemas.microsoft.com/office/spreadsheetml/2017/richdata2" ref="V5:W11">
    <sortCondition ref="V5"/>
  </sortState>
  <mergeCells count="1">
    <mergeCell ref="C2:G2"/>
  </mergeCells>
  <hyperlinks>
    <hyperlink ref="B2" location="'Index'!A3" tooltip="Go to the Index sheet" display="á" xr:uid="{A5049E76-52BA-428F-A7F1-647786A54F93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>
    <tabColor rgb="FF7030A0"/>
    <pageSetUpPr fitToPage="1"/>
  </sheetPr>
  <dimension ref="A1:AH192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11" width="5" style="4" customWidth="1"/>
    <col min="12" max="12" width="1.7109375" style="4" customWidth="1"/>
    <col min="13" max="13" width="2.7109375" style="4" customWidth="1"/>
    <col min="14" max="15" width="20.7109375" style="4" customWidth="1"/>
    <col min="16" max="22" width="5" style="4" customWidth="1"/>
    <col min="23" max="27" width="4.140625" style="4" customWidth="1"/>
    <col min="28" max="16384" width="10.28515625" style="4"/>
  </cols>
  <sheetData>
    <row r="1" spans="1:34" s="89" customFormat="1" ht="18" x14ac:dyDescent="0.35">
      <c r="A1" s="94"/>
      <c r="B1" s="89" t="s">
        <v>30</v>
      </c>
      <c r="D1" s="86"/>
      <c r="E1" s="86"/>
      <c r="F1" s="86"/>
      <c r="G1" s="86"/>
      <c r="H1" s="86"/>
      <c r="I1" s="86"/>
      <c r="K1" s="86"/>
      <c r="L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4"/>
      <c r="AH1" s="3"/>
    </row>
    <row r="2" spans="1:34" ht="20.100000000000001" customHeight="1" x14ac:dyDescent="0.35">
      <c r="B2" s="202" t="s">
        <v>1464</v>
      </c>
      <c r="C2" s="104"/>
      <c r="F2" s="210" t="s">
        <v>208</v>
      </c>
      <c r="G2" s="210"/>
      <c r="H2" s="210"/>
      <c r="I2" s="210"/>
      <c r="J2" s="210"/>
      <c r="K2" s="210"/>
      <c r="AH2" s="26"/>
    </row>
    <row r="3" spans="1:34" s="2" customFormat="1" ht="15.75" customHeight="1" x14ac:dyDescent="0.3">
      <c r="A3" s="1"/>
      <c r="B3" s="2" t="s">
        <v>0</v>
      </c>
      <c r="C3" s="111" t="s">
        <v>1171</v>
      </c>
      <c r="D3" s="111"/>
      <c r="E3" s="11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4</v>
      </c>
      <c r="B4" s="121" t="s">
        <v>1</v>
      </c>
      <c r="C4" s="146" t="s">
        <v>2</v>
      </c>
      <c r="D4" s="67"/>
      <c r="E4" s="67"/>
      <c r="F4" s="67"/>
      <c r="G4" s="68"/>
      <c r="H4" s="49" t="s">
        <v>3</v>
      </c>
      <c r="I4" s="49" t="s">
        <v>4</v>
      </c>
      <c r="J4" s="49" t="s">
        <v>5</v>
      </c>
      <c r="K4" s="50" t="s">
        <v>6</v>
      </c>
    </row>
    <row r="5" spans="1:34" ht="15.75" customHeight="1" x14ac:dyDescent="0.3">
      <c r="A5" s="118">
        <v>1</v>
      </c>
      <c r="B5" s="102" t="s">
        <v>217</v>
      </c>
      <c r="C5" s="102" t="s">
        <v>71</v>
      </c>
      <c r="D5" s="16"/>
      <c r="E5" s="16"/>
      <c r="F5" s="16"/>
      <c r="G5" s="16"/>
      <c r="H5" s="16">
        <f>SUM(D5:G5)</f>
        <v>0</v>
      </c>
      <c r="I5" s="16"/>
      <c r="J5" s="47"/>
      <c r="K5" s="55"/>
    </row>
    <row r="6" spans="1:34" ht="15.75" customHeight="1" x14ac:dyDescent="0.3">
      <c r="A6" s="114">
        <v>2</v>
      </c>
      <c r="B6" s="113" t="s">
        <v>70</v>
      </c>
      <c r="C6" s="113" t="s">
        <v>71</v>
      </c>
      <c r="D6" s="7"/>
      <c r="E6" s="7"/>
      <c r="F6" s="7"/>
      <c r="G6" s="7"/>
      <c r="H6" s="7">
        <f t="shared" ref="H6:H15" si="0">SUM(D6:G6)</f>
        <v>0</v>
      </c>
      <c r="I6" s="7"/>
      <c r="J6" s="7"/>
      <c r="K6" s="19"/>
    </row>
    <row r="7" spans="1:34" ht="15.75" customHeight="1" x14ac:dyDescent="0.3">
      <c r="A7" s="114">
        <v>3</v>
      </c>
      <c r="B7" s="113" t="s">
        <v>728</v>
      </c>
      <c r="C7" s="113" t="s">
        <v>183</v>
      </c>
      <c r="D7" s="7"/>
      <c r="E7" s="7"/>
      <c r="F7" s="7"/>
      <c r="G7" s="7"/>
      <c r="H7" s="7">
        <f t="shared" si="0"/>
        <v>0</v>
      </c>
      <c r="I7" s="7"/>
      <c r="J7" s="7"/>
      <c r="K7" s="19"/>
    </row>
    <row r="8" spans="1:34" ht="15.75" customHeight="1" x14ac:dyDescent="0.3">
      <c r="A8" s="114">
        <v>4</v>
      </c>
      <c r="B8" s="113" t="s">
        <v>260</v>
      </c>
      <c r="C8" s="113" t="s">
        <v>154</v>
      </c>
      <c r="D8" s="7"/>
      <c r="E8" s="7"/>
      <c r="F8" s="7"/>
      <c r="G8" s="7"/>
      <c r="H8" s="7">
        <f t="shared" si="0"/>
        <v>0</v>
      </c>
      <c r="I8" s="7"/>
      <c r="J8" s="7"/>
      <c r="K8" s="19"/>
    </row>
    <row r="9" spans="1:34" ht="15.75" customHeight="1" x14ac:dyDescent="0.3">
      <c r="A9" s="114">
        <v>5</v>
      </c>
      <c r="B9" s="113" t="s">
        <v>766</v>
      </c>
      <c r="C9" s="113" t="s">
        <v>154</v>
      </c>
      <c r="D9" s="7"/>
      <c r="E9" s="7"/>
      <c r="F9" s="7"/>
      <c r="G9" s="7"/>
      <c r="H9" s="7">
        <f t="shared" si="0"/>
        <v>0</v>
      </c>
      <c r="I9" s="7"/>
      <c r="J9" s="7"/>
      <c r="K9" s="19"/>
    </row>
    <row r="10" spans="1:34" ht="15.75" customHeight="1" x14ac:dyDescent="0.3">
      <c r="A10" s="114">
        <v>6</v>
      </c>
      <c r="B10" s="113" t="s">
        <v>1170</v>
      </c>
      <c r="C10" s="113" t="s">
        <v>154</v>
      </c>
      <c r="D10" s="7"/>
      <c r="E10" s="7"/>
      <c r="F10" s="7"/>
      <c r="G10" s="7"/>
      <c r="H10" s="7">
        <f t="shared" si="0"/>
        <v>0</v>
      </c>
      <c r="I10" s="7"/>
      <c r="J10" s="7"/>
      <c r="K10" s="19"/>
    </row>
    <row r="11" spans="1:34" ht="15.75" customHeight="1" x14ac:dyDescent="0.3">
      <c r="A11" s="114">
        <v>7</v>
      </c>
      <c r="B11" s="113" t="s">
        <v>259</v>
      </c>
      <c r="C11" s="113" t="s">
        <v>71</v>
      </c>
      <c r="D11" s="7"/>
      <c r="E11" s="7"/>
      <c r="F11" s="7"/>
      <c r="G11" s="7"/>
      <c r="H11" s="7">
        <f t="shared" si="0"/>
        <v>0</v>
      </c>
      <c r="I11" s="7"/>
      <c r="J11" s="7"/>
      <c r="K11" s="19"/>
    </row>
    <row r="12" spans="1:34" ht="15.75" customHeight="1" x14ac:dyDescent="0.3">
      <c r="A12" s="114">
        <v>8</v>
      </c>
      <c r="B12" s="113" t="s">
        <v>106</v>
      </c>
      <c r="C12" s="113" t="s">
        <v>107</v>
      </c>
      <c r="D12" s="7"/>
      <c r="E12" s="7"/>
      <c r="F12" s="7"/>
      <c r="G12" s="7"/>
      <c r="H12" s="7">
        <f t="shared" si="0"/>
        <v>0</v>
      </c>
      <c r="I12" s="7"/>
      <c r="J12" s="7"/>
      <c r="K12" s="19"/>
    </row>
    <row r="13" spans="1:34" ht="15.75" customHeight="1" x14ac:dyDescent="0.3">
      <c r="A13" s="114">
        <v>9</v>
      </c>
      <c r="B13" s="113" t="s">
        <v>1169</v>
      </c>
      <c r="C13" s="113" t="s">
        <v>183</v>
      </c>
      <c r="D13" s="7"/>
      <c r="E13" s="7"/>
      <c r="F13" s="7"/>
      <c r="G13" s="7"/>
      <c r="H13" s="7">
        <f t="shared" si="0"/>
        <v>0</v>
      </c>
      <c r="I13" s="7"/>
      <c r="J13" s="7"/>
      <c r="K13" s="19"/>
    </row>
    <row r="14" spans="1:34" ht="15.75" customHeight="1" x14ac:dyDescent="0.3">
      <c r="A14" s="114">
        <v>10</v>
      </c>
      <c r="B14" s="113" t="s">
        <v>124</v>
      </c>
      <c r="C14" s="113" t="s">
        <v>105</v>
      </c>
      <c r="D14" s="7"/>
      <c r="E14" s="7"/>
      <c r="F14" s="7"/>
      <c r="G14" s="7"/>
      <c r="H14" s="7">
        <f t="shared" si="0"/>
        <v>0</v>
      </c>
      <c r="I14" s="7"/>
      <c r="J14" s="7"/>
      <c r="K14" s="19"/>
    </row>
    <row r="15" spans="1:34" ht="15.75" customHeight="1" x14ac:dyDescent="0.3">
      <c r="A15" s="116">
        <v>11</v>
      </c>
      <c r="B15" s="117" t="s">
        <v>186</v>
      </c>
      <c r="C15" s="117" t="s">
        <v>107</v>
      </c>
      <c r="D15" s="21"/>
      <c r="E15" s="21"/>
      <c r="F15" s="21"/>
      <c r="G15" s="21"/>
      <c r="H15" s="21">
        <f t="shared" si="0"/>
        <v>0</v>
      </c>
      <c r="I15" s="21"/>
      <c r="J15" s="21"/>
      <c r="K15" s="22"/>
    </row>
    <row r="16" spans="1:34" ht="15.75" customHeight="1" x14ac:dyDescent="0.3">
      <c r="A16" s="4"/>
    </row>
    <row r="17" spans="1:13" ht="15.75" customHeight="1" x14ac:dyDescent="0.35">
      <c r="A17" s="4"/>
      <c r="B17" s="161" t="s">
        <v>1172</v>
      </c>
    </row>
    <row r="18" spans="1:13" ht="15.75" customHeight="1" x14ac:dyDescent="0.3">
      <c r="A18" s="4"/>
    </row>
    <row r="19" spans="1:13" ht="15.75" customHeight="1" x14ac:dyDescent="0.3">
      <c r="A19" s="4"/>
      <c r="B19" s="4" t="s">
        <v>37</v>
      </c>
      <c r="F19" s="97" t="s">
        <v>25</v>
      </c>
    </row>
    <row r="20" spans="1:13" ht="15.75" customHeight="1" x14ac:dyDescent="0.3">
      <c r="A20" s="4"/>
      <c r="B20" s="4" t="s">
        <v>38</v>
      </c>
      <c r="M20" s="178" t="s">
        <v>1173</v>
      </c>
    </row>
    <row r="21" spans="1:13" ht="15.75" customHeight="1" x14ac:dyDescent="0.3">
      <c r="A21" s="4"/>
    </row>
    <row r="22" spans="1:13" ht="15.75" customHeight="1" x14ac:dyDescent="0.3">
      <c r="A22" s="4"/>
    </row>
    <row r="23" spans="1:13" ht="15.75" customHeight="1" x14ac:dyDescent="0.3">
      <c r="A23" s="4"/>
    </row>
    <row r="24" spans="1:13" ht="15.75" customHeight="1" x14ac:dyDescent="0.3">
      <c r="A24" s="4"/>
    </row>
    <row r="25" spans="1:13" ht="15.75" customHeight="1" x14ac:dyDescent="0.3">
      <c r="A25" s="4"/>
    </row>
    <row r="26" spans="1:13" ht="15.75" customHeight="1" x14ac:dyDescent="0.3">
      <c r="A26" s="4"/>
    </row>
    <row r="27" spans="1:13" ht="15.75" customHeight="1" x14ac:dyDescent="0.3">
      <c r="A27" s="4"/>
    </row>
    <row r="28" spans="1:13" ht="15.75" customHeight="1" x14ac:dyDescent="0.3">
      <c r="A28" s="4"/>
    </row>
    <row r="29" spans="1:13" ht="15.75" customHeight="1" x14ac:dyDescent="0.3">
      <c r="A29" s="4"/>
    </row>
    <row r="30" spans="1:13" ht="15.75" customHeight="1" x14ac:dyDescent="0.3">
      <c r="A30" s="4"/>
    </row>
    <row r="31" spans="1:13" ht="15.75" customHeight="1" x14ac:dyDescent="0.3">
      <c r="A31" s="4"/>
    </row>
    <row r="32" spans="1:13" ht="15.75" customHeight="1" x14ac:dyDescent="0.3">
      <c r="A32" s="4"/>
    </row>
    <row r="33" spans="1:1" ht="15.75" customHeight="1" x14ac:dyDescent="0.3">
      <c r="A33" s="4"/>
    </row>
    <row r="34" spans="1:1" ht="15.75" customHeight="1" x14ac:dyDescent="0.3">
      <c r="A34" s="4"/>
    </row>
    <row r="35" spans="1:1" ht="15.75" customHeight="1" x14ac:dyDescent="0.3">
      <c r="A35" s="4"/>
    </row>
    <row r="36" spans="1:1" ht="15.75" customHeight="1" x14ac:dyDescent="0.3">
      <c r="A36" s="4"/>
    </row>
    <row r="37" spans="1:1" ht="15.75" customHeight="1" x14ac:dyDescent="0.3">
      <c r="A37" s="4"/>
    </row>
    <row r="38" spans="1:1" ht="15.75" customHeight="1" x14ac:dyDescent="0.3">
      <c r="A38" s="4"/>
    </row>
    <row r="39" spans="1:1" ht="15.75" customHeight="1" x14ac:dyDescent="0.3">
      <c r="A39" s="4"/>
    </row>
    <row r="40" spans="1:1" ht="15.75" customHeight="1" x14ac:dyDescent="0.3">
      <c r="A40" s="4"/>
    </row>
    <row r="41" spans="1:1" ht="15.75" customHeight="1" x14ac:dyDescent="0.3">
      <c r="A41" s="4"/>
    </row>
    <row r="42" spans="1:1" ht="15.75" customHeight="1" x14ac:dyDescent="0.3">
      <c r="A42" s="4"/>
    </row>
    <row r="43" spans="1:1" ht="15.75" customHeight="1" x14ac:dyDescent="0.3">
      <c r="A43" s="4"/>
    </row>
    <row r="44" spans="1:1" ht="15.75" customHeight="1" x14ac:dyDescent="0.3">
      <c r="A44" s="4"/>
    </row>
    <row r="45" spans="1:1" ht="15.75" customHeight="1" x14ac:dyDescent="0.3">
      <c r="A45" s="4"/>
    </row>
    <row r="46" spans="1:1" ht="15.75" customHeight="1" x14ac:dyDescent="0.3">
      <c r="A46" s="4"/>
    </row>
    <row r="47" spans="1:1" ht="15.75" customHeight="1" x14ac:dyDescent="0.3">
      <c r="A47" s="4"/>
    </row>
    <row r="48" spans="1:1" ht="15.75" customHeight="1" x14ac:dyDescent="0.3">
      <c r="A48" s="4"/>
    </row>
    <row r="49" spans="1:1" ht="15.75" customHeight="1" x14ac:dyDescent="0.3">
      <c r="A49" s="4"/>
    </row>
    <row r="50" spans="1:1" ht="15.75" customHeight="1" x14ac:dyDescent="0.3">
      <c r="A50" s="4"/>
    </row>
    <row r="51" spans="1:1" ht="15.75" customHeight="1" x14ac:dyDescent="0.3">
      <c r="A51" s="4"/>
    </row>
    <row r="52" spans="1:1" ht="15.75" customHeight="1" x14ac:dyDescent="0.3">
      <c r="A52" s="4"/>
    </row>
    <row r="53" spans="1:1" ht="15.75" customHeight="1" x14ac:dyDescent="0.3">
      <c r="A53" s="4"/>
    </row>
    <row r="54" spans="1:1" ht="15.75" customHeight="1" x14ac:dyDescent="0.3">
      <c r="A54" s="4"/>
    </row>
    <row r="55" spans="1:1" ht="15.75" customHeight="1" x14ac:dyDescent="0.3">
      <c r="A55" s="4"/>
    </row>
    <row r="56" spans="1:1" ht="15.75" customHeight="1" x14ac:dyDescent="0.3">
      <c r="A56" s="4"/>
    </row>
    <row r="57" spans="1:1" ht="15.75" customHeight="1" x14ac:dyDescent="0.3">
      <c r="A57" s="4"/>
    </row>
    <row r="58" spans="1:1" ht="15.75" customHeight="1" x14ac:dyDescent="0.3">
      <c r="A58" s="4"/>
    </row>
    <row r="59" spans="1:1" ht="15.75" customHeight="1" x14ac:dyDescent="0.3">
      <c r="A59" s="4"/>
    </row>
    <row r="60" spans="1:1" ht="15.75" customHeight="1" x14ac:dyDescent="0.3">
      <c r="A60" s="4"/>
    </row>
    <row r="61" spans="1:1" ht="15.75" customHeight="1" x14ac:dyDescent="0.3">
      <c r="A61" s="4"/>
    </row>
    <row r="62" spans="1:1" ht="15.75" customHeight="1" x14ac:dyDescent="0.3">
      <c r="A62" s="4"/>
    </row>
    <row r="63" spans="1:1" ht="15.75" customHeight="1" x14ac:dyDescent="0.3">
      <c r="A63" s="4"/>
    </row>
    <row r="64" spans="1:1" ht="15.75" customHeight="1" x14ac:dyDescent="0.3">
      <c r="A64" s="4"/>
    </row>
    <row r="65" spans="1:1" ht="15.75" customHeight="1" x14ac:dyDescent="0.3">
      <c r="A65" s="4"/>
    </row>
    <row r="66" spans="1:1" ht="15.75" customHeight="1" x14ac:dyDescent="0.3">
      <c r="A66" s="4"/>
    </row>
    <row r="67" spans="1:1" ht="15.75" customHeight="1" x14ac:dyDescent="0.3">
      <c r="A67" s="4"/>
    </row>
    <row r="68" spans="1:1" ht="15.75" customHeight="1" x14ac:dyDescent="0.3">
      <c r="A68" s="4"/>
    </row>
    <row r="69" spans="1:1" ht="15.75" customHeight="1" x14ac:dyDescent="0.3">
      <c r="A69" s="4"/>
    </row>
    <row r="70" spans="1:1" ht="15.75" customHeight="1" x14ac:dyDescent="0.3">
      <c r="A70" s="4"/>
    </row>
    <row r="71" spans="1:1" ht="15.75" customHeight="1" x14ac:dyDescent="0.3">
      <c r="A71" s="4"/>
    </row>
    <row r="72" spans="1:1" ht="15.75" customHeight="1" x14ac:dyDescent="0.3">
      <c r="A72" s="4"/>
    </row>
    <row r="73" spans="1:1" ht="15.75" customHeight="1" x14ac:dyDescent="0.3">
      <c r="A73" s="4"/>
    </row>
    <row r="74" spans="1:1" ht="15.75" customHeight="1" x14ac:dyDescent="0.3">
      <c r="A74" s="4"/>
    </row>
    <row r="75" spans="1:1" ht="15.75" customHeight="1" x14ac:dyDescent="0.3">
      <c r="A75" s="4"/>
    </row>
    <row r="76" spans="1:1" ht="15.75" customHeight="1" x14ac:dyDescent="0.3">
      <c r="A76" s="4"/>
    </row>
    <row r="77" spans="1:1" ht="15.75" customHeight="1" x14ac:dyDescent="0.3">
      <c r="A77" s="4"/>
    </row>
    <row r="78" spans="1:1" ht="15.75" customHeight="1" x14ac:dyDescent="0.3">
      <c r="A78" s="4"/>
    </row>
    <row r="79" spans="1:1" ht="15.75" customHeight="1" x14ac:dyDescent="0.3">
      <c r="A79" s="4"/>
    </row>
    <row r="80" spans="1:1" ht="15.75" customHeight="1" x14ac:dyDescent="0.3">
      <c r="A80" s="4"/>
    </row>
    <row r="81" spans="1:1" ht="15.75" customHeight="1" x14ac:dyDescent="0.3">
      <c r="A81" s="4"/>
    </row>
    <row r="82" spans="1:1" ht="15.75" customHeight="1" x14ac:dyDescent="0.3">
      <c r="A82" s="4"/>
    </row>
    <row r="83" spans="1:1" ht="15.75" customHeight="1" x14ac:dyDescent="0.3">
      <c r="A83" s="4"/>
    </row>
    <row r="84" spans="1:1" ht="15.75" customHeight="1" x14ac:dyDescent="0.3">
      <c r="A84" s="4"/>
    </row>
    <row r="85" spans="1:1" ht="15.75" customHeight="1" x14ac:dyDescent="0.3">
      <c r="A85" s="4"/>
    </row>
    <row r="86" spans="1:1" ht="15.75" customHeight="1" x14ac:dyDescent="0.3">
      <c r="A86" s="4"/>
    </row>
    <row r="87" spans="1:1" ht="15.75" customHeight="1" x14ac:dyDescent="0.3">
      <c r="A87" s="4"/>
    </row>
    <row r="88" spans="1:1" ht="15.75" customHeight="1" x14ac:dyDescent="0.3">
      <c r="A88" s="4"/>
    </row>
    <row r="89" spans="1:1" ht="15.75" customHeight="1" x14ac:dyDescent="0.3">
      <c r="A89" s="4"/>
    </row>
    <row r="90" spans="1:1" ht="15.75" customHeight="1" x14ac:dyDescent="0.3">
      <c r="A90" s="4"/>
    </row>
    <row r="91" spans="1:1" ht="15.75" customHeight="1" x14ac:dyDescent="0.3">
      <c r="A91" s="4"/>
    </row>
    <row r="92" spans="1:1" ht="15.75" customHeight="1" x14ac:dyDescent="0.3">
      <c r="A92" s="4"/>
    </row>
    <row r="93" spans="1:1" ht="15.75" customHeight="1" x14ac:dyDescent="0.3">
      <c r="A93" s="4"/>
    </row>
    <row r="94" spans="1:1" ht="15.75" customHeight="1" x14ac:dyDescent="0.3">
      <c r="A94" s="4"/>
    </row>
    <row r="95" spans="1:1" ht="15.75" customHeight="1" x14ac:dyDescent="0.3">
      <c r="A95" s="4"/>
    </row>
    <row r="96" spans="1:1" ht="15.75" customHeight="1" x14ac:dyDescent="0.3">
      <c r="A96" s="4"/>
    </row>
    <row r="97" spans="1:1" ht="15.75" customHeight="1" x14ac:dyDescent="0.3">
      <c r="A97" s="4"/>
    </row>
    <row r="98" spans="1:1" ht="15.75" customHeight="1" x14ac:dyDescent="0.3">
      <c r="A98" s="4"/>
    </row>
    <row r="99" spans="1:1" ht="15.75" customHeight="1" x14ac:dyDescent="0.3">
      <c r="A99" s="4"/>
    </row>
    <row r="100" spans="1:1" ht="15.75" customHeight="1" x14ac:dyDescent="0.3">
      <c r="A100" s="4"/>
    </row>
    <row r="101" spans="1:1" ht="15.75" customHeight="1" x14ac:dyDescent="0.3">
      <c r="A101" s="4"/>
    </row>
    <row r="102" spans="1:1" ht="15.75" customHeight="1" x14ac:dyDescent="0.3">
      <c r="A102" s="4"/>
    </row>
    <row r="103" spans="1:1" ht="15.75" customHeight="1" x14ac:dyDescent="0.3">
      <c r="A103" s="4"/>
    </row>
    <row r="104" spans="1:1" ht="15.75" customHeight="1" x14ac:dyDescent="0.3">
      <c r="A104" s="4"/>
    </row>
    <row r="105" spans="1:1" ht="15.75" customHeight="1" x14ac:dyDescent="0.3">
      <c r="A105" s="4"/>
    </row>
    <row r="106" spans="1:1" ht="15.75" customHeight="1" x14ac:dyDescent="0.3">
      <c r="A106" s="4"/>
    </row>
    <row r="107" spans="1:1" ht="15.75" customHeight="1" x14ac:dyDescent="0.3">
      <c r="A107" s="4"/>
    </row>
    <row r="108" spans="1:1" ht="15.75" customHeight="1" x14ac:dyDescent="0.3">
      <c r="A108" s="4"/>
    </row>
    <row r="109" spans="1:1" ht="15.75" customHeight="1" x14ac:dyDescent="0.3">
      <c r="A109" s="4"/>
    </row>
    <row r="110" spans="1:1" ht="15.75" customHeight="1" x14ac:dyDescent="0.3">
      <c r="A110" s="4"/>
    </row>
    <row r="111" spans="1:1" ht="15.75" customHeight="1" x14ac:dyDescent="0.3">
      <c r="A111" s="4"/>
    </row>
    <row r="112" spans="1:1" ht="15.75" customHeight="1" x14ac:dyDescent="0.3">
      <c r="A112" s="4"/>
    </row>
    <row r="113" s="4" customFormat="1" ht="15.75" customHeight="1" x14ac:dyDescent="0.3"/>
    <row r="114" s="4" customFormat="1" ht="15.75" customHeight="1" x14ac:dyDescent="0.3"/>
    <row r="115" s="4" customFormat="1" ht="15.75" customHeight="1" x14ac:dyDescent="0.3"/>
    <row r="116" s="4" customFormat="1" ht="15.75" customHeight="1" x14ac:dyDescent="0.3"/>
    <row r="117" s="4" customFormat="1" ht="15.75" customHeight="1" x14ac:dyDescent="0.3"/>
    <row r="118" s="4" customFormat="1" ht="15.75" customHeight="1" x14ac:dyDescent="0.3"/>
    <row r="119" s="4" customFormat="1" ht="15.75" customHeight="1" x14ac:dyDescent="0.3"/>
    <row r="120" s="4" customFormat="1" ht="15.75" customHeight="1" x14ac:dyDescent="0.3"/>
    <row r="121" s="4" customFormat="1" ht="15.75" customHeight="1" x14ac:dyDescent="0.3"/>
    <row r="122" s="4" customFormat="1" ht="15.75" customHeight="1" x14ac:dyDescent="0.3"/>
    <row r="123" s="4" customFormat="1" ht="15.75" customHeight="1" x14ac:dyDescent="0.3"/>
    <row r="124" s="4" customFormat="1" ht="15.75" customHeight="1" x14ac:dyDescent="0.3"/>
    <row r="125" s="4" customFormat="1" ht="15.75" customHeight="1" x14ac:dyDescent="0.3"/>
    <row r="126" s="4" customFormat="1" ht="15.75" customHeight="1" x14ac:dyDescent="0.3"/>
    <row r="127" s="4" customFormat="1" ht="15.75" customHeight="1" x14ac:dyDescent="0.3"/>
    <row r="128" s="4" customFormat="1" ht="15.75" customHeight="1" x14ac:dyDescent="0.3"/>
    <row r="129" s="4" customFormat="1" ht="15.75" customHeight="1" x14ac:dyDescent="0.3"/>
    <row r="130" s="4" customFormat="1" ht="15.75" customHeight="1" x14ac:dyDescent="0.3"/>
    <row r="131" s="4" customFormat="1" ht="15.75" customHeight="1" x14ac:dyDescent="0.3"/>
    <row r="132" s="4" customFormat="1" ht="15.75" customHeight="1" x14ac:dyDescent="0.3"/>
    <row r="133" s="4" customFormat="1" ht="15.75" customHeight="1" x14ac:dyDescent="0.3"/>
    <row r="134" s="4" customFormat="1" ht="15.75" customHeight="1" x14ac:dyDescent="0.3"/>
    <row r="135" s="4" customFormat="1" ht="15.75" customHeight="1" x14ac:dyDescent="0.3"/>
    <row r="136" s="4" customFormat="1" ht="15.75" customHeight="1" x14ac:dyDescent="0.3"/>
    <row r="137" s="4" customFormat="1" ht="15.75" customHeight="1" x14ac:dyDescent="0.3"/>
    <row r="138" s="4" customFormat="1" ht="15.75" customHeight="1" x14ac:dyDescent="0.3"/>
    <row r="139" s="4" customFormat="1" ht="15.75" customHeight="1" x14ac:dyDescent="0.3"/>
    <row r="140" s="4" customFormat="1" ht="15.75" customHeight="1" x14ac:dyDescent="0.3"/>
    <row r="141" s="4" customFormat="1" ht="15.75" customHeight="1" x14ac:dyDescent="0.3"/>
    <row r="142" s="4" customFormat="1" ht="15.75" customHeight="1" x14ac:dyDescent="0.3"/>
    <row r="143" s="4" customFormat="1" ht="15.75" customHeight="1" x14ac:dyDescent="0.3"/>
    <row r="144" s="4" customFormat="1" ht="15.75" customHeight="1" x14ac:dyDescent="0.3"/>
    <row r="145" s="4" customFormat="1" ht="15.75" customHeight="1" x14ac:dyDescent="0.3"/>
    <row r="146" s="4" customFormat="1" ht="15.75" customHeight="1" x14ac:dyDescent="0.3"/>
    <row r="147" s="4" customFormat="1" ht="15.75" customHeight="1" x14ac:dyDescent="0.3"/>
    <row r="148" s="4" customFormat="1" ht="15.75" customHeight="1" x14ac:dyDescent="0.3"/>
    <row r="149" s="4" customFormat="1" ht="15.75" customHeight="1" x14ac:dyDescent="0.3"/>
    <row r="150" s="4" customFormat="1" ht="15.75" customHeight="1" x14ac:dyDescent="0.3"/>
    <row r="151" s="4" customFormat="1" ht="15.75" customHeight="1" x14ac:dyDescent="0.3"/>
    <row r="152" s="4" customFormat="1" ht="15.75" customHeight="1" x14ac:dyDescent="0.3"/>
    <row r="153" s="4" customFormat="1" ht="15.75" customHeight="1" x14ac:dyDescent="0.3"/>
    <row r="154" s="4" customFormat="1" ht="15.75" customHeight="1" x14ac:dyDescent="0.3"/>
    <row r="155" s="4" customFormat="1" ht="15.75" customHeight="1" x14ac:dyDescent="0.3"/>
    <row r="156" s="4" customFormat="1" ht="15.75" customHeight="1" x14ac:dyDescent="0.3"/>
    <row r="157" s="4" customFormat="1" ht="15.75" customHeight="1" x14ac:dyDescent="0.3"/>
    <row r="158" s="4" customFormat="1" ht="15.75" customHeight="1" x14ac:dyDescent="0.3"/>
    <row r="159" s="4" customFormat="1" ht="15.75" customHeight="1" x14ac:dyDescent="0.3"/>
    <row r="160" s="4" customFormat="1" ht="15.75" customHeight="1" x14ac:dyDescent="0.3"/>
    <row r="161" s="4" customFormat="1" ht="15.75" customHeight="1" x14ac:dyDescent="0.3"/>
    <row r="162" s="4" customFormat="1" ht="15.75" customHeight="1" x14ac:dyDescent="0.3"/>
    <row r="163" s="4" customFormat="1" ht="15.75" customHeight="1" x14ac:dyDescent="0.3"/>
    <row r="164" s="4" customFormat="1" ht="15.75" customHeight="1" x14ac:dyDescent="0.3"/>
    <row r="165" s="4" customFormat="1" ht="15.75" customHeight="1" x14ac:dyDescent="0.3"/>
    <row r="166" s="4" customFormat="1" ht="15.75" customHeight="1" x14ac:dyDescent="0.3"/>
    <row r="167" s="4" customFormat="1" ht="15.75" customHeight="1" x14ac:dyDescent="0.3"/>
    <row r="168" s="4" customFormat="1" ht="15.75" customHeight="1" x14ac:dyDescent="0.3"/>
    <row r="169" s="4" customFormat="1" ht="15.75" customHeight="1" x14ac:dyDescent="0.3"/>
    <row r="170" s="4" customFormat="1" ht="15.75" customHeight="1" x14ac:dyDescent="0.3"/>
    <row r="171" s="4" customFormat="1" ht="15.75" customHeight="1" x14ac:dyDescent="0.3"/>
    <row r="172" s="4" customFormat="1" ht="15.75" customHeight="1" x14ac:dyDescent="0.3"/>
    <row r="173" s="4" customFormat="1" ht="15.75" customHeight="1" x14ac:dyDescent="0.3"/>
    <row r="174" s="4" customFormat="1" ht="15.75" customHeight="1" x14ac:dyDescent="0.3"/>
    <row r="175" s="4" customFormat="1" ht="15.75" customHeight="1" x14ac:dyDescent="0.3"/>
    <row r="176" s="4" customFormat="1" ht="15.75" customHeight="1" x14ac:dyDescent="0.3"/>
    <row r="177" s="4" customFormat="1" ht="15.75" customHeight="1" x14ac:dyDescent="0.3"/>
    <row r="178" s="4" customFormat="1" ht="15.75" customHeight="1" x14ac:dyDescent="0.3"/>
    <row r="179" s="4" customFormat="1" ht="15.75" customHeight="1" x14ac:dyDescent="0.3"/>
    <row r="180" s="4" customFormat="1" ht="15.75" customHeight="1" x14ac:dyDescent="0.3"/>
    <row r="181" s="4" customFormat="1" ht="15.75" customHeight="1" x14ac:dyDescent="0.3"/>
    <row r="182" s="4" customFormat="1" ht="15.75" customHeight="1" x14ac:dyDescent="0.3"/>
    <row r="183" s="4" customFormat="1" ht="15.75" customHeight="1" x14ac:dyDescent="0.3"/>
    <row r="184" s="4" customFormat="1" ht="15.75" customHeight="1" x14ac:dyDescent="0.3"/>
    <row r="185" s="4" customFormat="1" ht="15.75" customHeight="1" x14ac:dyDescent="0.3"/>
    <row r="186" s="4" customFormat="1" ht="15.75" customHeight="1" x14ac:dyDescent="0.3"/>
    <row r="187" s="4" customFormat="1" ht="15.75" customHeight="1" x14ac:dyDescent="0.3"/>
    <row r="188" s="4" customFormat="1" ht="15.75" customHeight="1" x14ac:dyDescent="0.3"/>
    <row r="189" s="4" customFormat="1" ht="15.75" customHeight="1" x14ac:dyDescent="0.3"/>
    <row r="190" s="4" customFormat="1" ht="15.75" customHeight="1" x14ac:dyDescent="0.3"/>
    <row r="191" s="4" customFormat="1" ht="15.75" customHeight="1" x14ac:dyDescent="0.3"/>
    <row r="192" s="4" customFormat="1" ht="15.75" customHeight="1" x14ac:dyDescent="0.3"/>
  </sheetData>
  <sortState xmlns:xlrd2="http://schemas.microsoft.com/office/spreadsheetml/2017/richdata2" ref="V5:W15">
    <sortCondition ref="V5"/>
  </sortState>
  <mergeCells count="1">
    <mergeCell ref="F2:K2"/>
  </mergeCells>
  <hyperlinks>
    <hyperlink ref="B2" location="'Index'!A3" tooltip="Go to the Index sheet" display="á" xr:uid="{F633DF61-30F3-4E86-9ED3-3559D432E7C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5">
    <tabColor theme="1" tint="0.249977111117893"/>
    <pageSetUpPr fitToPage="1"/>
  </sheetPr>
  <dimension ref="A1:AH192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10" width="5" style="4" customWidth="1"/>
    <col min="11" max="11" width="1.7109375" style="4" customWidth="1"/>
    <col min="12" max="12" width="2.7109375" style="4" customWidth="1"/>
    <col min="13" max="14" width="20.7109375" style="4" customWidth="1"/>
    <col min="15" max="21" width="5" style="4" customWidth="1"/>
    <col min="22" max="26" width="4.140625" style="4" customWidth="1"/>
    <col min="27" max="16384" width="10.28515625" style="4"/>
  </cols>
  <sheetData>
    <row r="1" spans="1:34" s="89" customFormat="1" ht="18" x14ac:dyDescent="0.35">
      <c r="A1" s="94"/>
      <c r="B1" s="89" t="s">
        <v>18</v>
      </c>
      <c r="D1" s="86"/>
      <c r="E1" s="86"/>
      <c r="F1" s="86"/>
      <c r="G1" s="86"/>
      <c r="H1" s="86"/>
      <c r="I1" s="86"/>
      <c r="K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E2" s="210" t="s">
        <v>208</v>
      </c>
      <c r="F2" s="210"/>
      <c r="G2" s="210"/>
      <c r="H2" s="210"/>
      <c r="I2" s="210"/>
      <c r="J2" s="210"/>
    </row>
    <row r="3" spans="1:34" s="2" customFormat="1" ht="15.75" customHeight="1" x14ac:dyDescent="0.3">
      <c r="A3" s="1"/>
      <c r="B3" s="2" t="s">
        <v>0</v>
      </c>
      <c r="C3" s="111" t="s">
        <v>1176</v>
      </c>
      <c r="D3" s="111"/>
      <c r="E3" s="111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3</v>
      </c>
      <c r="B4" s="121" t="s">
        <v>1</v>
      </c>
      <c r="C4" s="121" t="s">
        <v>2</v>
      </c>
      <c r="D4" s="49">
        <v>150</v>
      </c>
      <c r="E4" s="49">
        <v>20</v>
      </c>
      <c r="F4" s="49">
        <v>10</v>
      </c>
      <c r="G4" s="49" t="s">
        <v>3</v>
      </c>
      <c r="H4" s="49" t="s">
        <v>4</v>
      </c>
      <c r="I4" s="49" t="s">
        <v>5</v>
      </c>
      <c r="J4" s="50" t="s">
        <v>6</v>
      </c>
    </row>
    <row r="5" spans="1:34" ht="15.75" customHeight="1" x14ac:dyDescent="0.3">
      <c r="A5" s="118">
        <v>1</v>
      </c>
      <c r="B5" s="102" t="s">
        <v>1112</v>
      </c>
      <c r="C5" s="102" t="s">
        <v>274</v>
      </c>
      <c r="D5" s="16"/>
      <c r="E5" s="16"/>
      <c r="F5" s="16"/>
      <c r="G5" s="16">
        <f>SUM(D5:F5)</f>
        <v>0</v>
      </c>
      <c r="H5" s="16"/>
      <c r="I5" s="47"/>
      <c r="J5" s="55"/>
    </row>
    <row r="6" spans="1:34" ht="15.75" customHeight="1" x14ac:dyDescent="0.3">
      <c r="A6" s="114">
        <v>2</v>
      </c>
      <c r="B6" s="113" t="s">
        <v>561</v>
      </c>
      <c r="C6" s="113" t="s">
        <v>563</v>
      </c>
      <c r="D6" s="7"/>
      <c r="E6" s="7"/>
      <c r="F6" s="7"/>
      <c r="G6" s="7">
        <f t="shared" ref="G6:G14" si="0">SUM(D6:F6)</f>
        <v>0</v>
      </c>
      <c r="H6" s="7"/>
      <c r="I6" s="7"/>
      <c r="J6" s="19"/>
    </row>
    <row r="7" spans="1:34" ht="15.75" customHeight="1" x14ac:dyDescent="0.3">
      <c r="A7" s="114">
        <v>3</v>
      </c>
      <c r="B7" s="113" t="s">
        <v>1039</v>
      </c>
      <c r="C7" s="113" t="s">
        <v>274</v>
      </c>
      <c r="D7" s="7"/>
      <c r="E7" s="7"/>
      <c r="F7" s="7"/>
      <c r="G7" s="7">
        <f t="shared" si="0"/>
        <v>0</v>
      </c>
      <c r="H7" s="7"/>
      <c r="I7" s="7"/>
      <c r="J7" s="19"/>
    </row>
    <row r="8" spans="1:34" ht="15.75" customHeight="1" x14ac:dyDescent="0.3">
      <c r="A8" s="114">
        <v>4</v>
      </c>
      <c r="B8" s="113" t="s">
        <v>1174</v>
      </c>
      <c r="C8" s="113" t="s">
        <v>58</v>
      </c>
      <c r="D8" s="7"/>
      <c r="E8" s="7"/>
      <c r="F8" s="7"/>
      <c r="G8" s="7">
        <f t="shared" si="0"/>
        <v>0</v>
      </c>
      <c r="H8" s="7"/>
      <c r="I8" s="7"/>
      <c r="J8" s="19"/>
      <c r="K8" s="3"/>
    </row>
    <row r="9" spans="1:34" ht="15.75" customHeight="1" x14ac:dyDescent="0.3">
      <c r="A9" s="114">
        <v>5</v>
      </c>
      <c r="B9" s="113" t="s">
        <v>1125</v>
      </c>
      <c r="C9" s="113" t="s">
        <v>204</v>
      </c>
      <c r="D9" s="7"/>
      <c r="E9" s="7"/>
      <c r="F9" s="7"/>
      <c r="G9" s="7">
        <f t="shared" si="0"/>
        <v>0</v>
      </c>
      <c r="H9" s="7"/>
      <c r="I9" s="7"/>
      <c r="J9" s="19"/>
    </row>
    <row r="10" spans="1:34" ht="15.75" customHeight="1" x14ac:dyDescent="0.3">
      <c r="A10" s="114">
        <v>6</v>
      </c>
      <c r="B10" s="113" t="s">
        <v>1175</v>
      </c>
      <c r="C10" s="113" t="s">
        <v>100</v>
      </c>
      <c r="D10" s="7"/>
      <c r="E10" s="7"/>
      <c r="F10" s="7"/>
      <c r="G10" s="7">
        <f t="shared" si="0"/>
        <v>0</v>
      </c>
      <c r="H10" s="7"/>
      <c r="I10" s="7"/>
      <c r="J10" s="19"/>
    </row>
    <row r="11" spans="1:34" ht="15.75" customHeight="1" x14ac:dyDescent="0.3">
      <c r="A11" s="114">
        <v>7</v>
      </c>
      <c r="B11" s="113" t="s">
        <v>565</v>
      </c>
      <c r="C11" s="113" t="s">
        <v>58</v>
      </c>
      <c r="D11" s="7"/>
      <c r="E11" s="7"/>
      <c r="F11" s="7"/>
      <c r="G11" s="7">
        <f t="shared" si="0"/>
        <v>0</v>
      </c>
      <c r="H11" s="7"/>
      <c r="I11" s="7"/>
      <c r="J11" s="19"/>
    </row>
    <row r="12" spans="1:34" ht="15.75" customHeight="1" x14ac:dyDescent="0.3">
      <c r="A12" s="114">
        <v>8</v>
      </c>
      <c r="B12" s="113" t="s">
        <v>805</v>
      </c>
      <c r="C12" s="113" t="s">
        <v>154</v>
      </c>
      <c r="D12" s="7"/>
      <c r="E12" s="7"/>
      <c r="F12" s="7"/>
      <c r="G12" s="7">
        <f t="shared" si="0"/>
        <v>0</v>
      </c>
      <c r="H12" s="7"/>
      <c r="I12" s="7"/>
      <c r="J12" s="19"/>
    </row>
    <row r="13" spans="1:34" ht="15.75" customHeight="1" x14ac:dyDescent="0.3">
      <c r="A13" s="114">
        <v>9</v>
      </c>
      <c r="B13" s="113" t="s">
        <v>609</v>
      </c>
      <c r="C13" s="113" t="s">
        <v>204</v>
      </c>
      <c r="D13" s="7"/>
      <c r="E13" s="7"/>
      <c r="F13" s="7"/>
      <c r="G13" s="7">
        <f t="shared" si="0"/>
        <v>0</v>
      </c>
      <c r="H13" s="7"/>
      <c r="I13" s="7"/>
      <c r="J13" s="19"/>
    </row>
    <row r="14" spans="1:34" ht="15.75" customHeight="1" x14ac:dyDescent="0.3">
      <c r="A14" s="116">
        <v>10</v>
      </c>
      <c r="B14" s="117" t="s">
        <v>186</v>
      </c>
      <c r="C14" s="117" t="s">
        <v>107</v>
      </c>
      <c r="D14" s="21"/>
      <c r="E14" s="21"/>
      <c r="F14" s="21"/>
      <c r="G14" s="21">
        <f t="shared" si="0"/>
        <v>0</v>
      </c>
      <c r="H14" s="21"/>
      <c r="I14" s="21"/>
      <c r="J14" s="22"/>
    </row>
    <row r="15" spans="1:34" ht="15.75" customHeight="1" x14ac:dyDescent="0.3">
      <c r="A15" s="4"/>
    </row>
    <row r="16" spans="1:34" ht="15.75" customHeight="1" x14ac:dyDescent="0.3">
      <c r="A16" s="1"/>
      <c r="B16" s="2" t="s">
        <v>74</v>
      </c>
      <c r="C16" s="111" t="s">
        <v>1184</v>
      </c>
      <c r="D16" s="111"/>
      <c r="E16" s="111"/>
      <c r="F16" s="2"/>
      <c r="G16" s="2"/>
      <c r="H16" s="2"/>
      <c r="I16" s="2"/>
      <c r="J16" s="2"/>
    </row>
    <row r="17" spans="1:10" ht="15.75" customHeight="1" x14ac:dyDescent="0.3">
      <c r="A17" s="120">
        <v>3</v>
      </c>
      <c r="B17" s="121" t="s">
        <v>1</v>
      </c>
      <c r="C17" s="121" t="s">
        <v>2</v>
      </c>
      <c r="D17" s="49">
        <v>150</v>
      </c>
      <c r="E17" s="49">
        <v>20</v>
      </c>
      <c r="F17" s="49">
        <v>10</v>
      </c>
      <c r="G17" s="49" t="s">
        <v>3</v>
      </c>
      <c r="H17" s="49" t="s">
        <v>4</v>
      </c>
      <c r="I17" s="49" t="s">
        <v>5</v>
      </c>
      <c r="J17" s="50" t="s">
        <v>6</v>
      </c>
    </row>
    <row r="18" spans="1:10" ht="15.75" customHeight="1" x14ac:dyDescent="0.3">
      <c r="A18" s="118">
        <v>1</v>
      </c>
      <c r="B18" s="102" t="s">
        <v>1183</v>
      </c>
      <c r="C18" s="102" t="s">
        <v>107</v>
      </c>
      <c r="D18" s="16"/>
      <c r="E18" s="16"/>
      <c r="F18" s="16"/>
      <c r="G18" s="16">
        <f>SUM(D18:F18)</f>
        <v>0</v>
      </c>
      <c r="H18" s="16"/>
      <c r="I18" s="47"/>
      <c r="J18" s="55"/>
    </row>
    <row r="19" spans="1:10" ht="15.75" customHeight="1" x14ac:dyDescent="0.3">
      <c r="A19" s="114">
        <v>2</v>
      </c>
      <c r="B19" s="113" t="s">
        <v>562</v>
      </c>
      <c r="C19" s="113" t="s">
        <v>563</v>
      </c>
      <c r="D19" s="7"/>
      <c r="E19" s="7"/>
      <c r="F19" s="7"/>
      <c r="G19" s="7">
        <f t="shared" ref="G19:G27" si="1">SUM(D19:F19)</f>
        <v>0</v>
      </c>
      <c r="H19" s="7"/>
      <c r="I19" s="7"/>
      <c r="J19" s="19"/>
    </row>
    <row r="20" spans="1:10" ht="15.75" customHeight="1" x14ac:dyDescent="0.3">
      <c r="A20" s="114">
        <v>3</v>
      </c>
      <c r="B20" s="113" t="s">
        <v>1179</v>
      </c>
      <c r="C20" s="113" t="s">
        <v>563</v>
      </c>
      <c r="D20" s="7"/>
      <c r="E20" s="7"/>
      <c r="F20" s="7"/>
      <c r="G20" s="7">
        <f t="shared" si="1"/>
        <v>0</v>
      </c>
      <c r="H20" s="7"/>
      <c r="I20" s="7"/>
      <c r="J20" s="19"/>
    </row>
    <row r="21" spans="1:10" ht="15.75" customHeight="1" x14ac:dyDescent="0.3">
      <c r="A21" s="114">
        <v>4</v>
      </c>
      <c r="B21" s="113" t="s">
        <v>1178</v>
      </c>
      <c r="C21" s="113" t="s">
        <v>563</v>
      </c>
      <c r="D21" s="7"/>
      <c r="E21" s="7"/>
      <c r="F21" s="7"/>
      <c r="G21" s="7">
        <f t="shared" si="1"/>
        <v>0</v>
      </c>
      <c r="H21" s="7"/>
      <c r="I21" s="7"/>
      <c r="J21" s="19"/>
    </row>
    <row r="22" spans="1:10" ht="15.75" customHeight="1" x14ac:dyDescent="0.3">
      <c r="A22" s="114">
        <v>5</v>
      </c>
      <c r="B22" s="113" t="s">
        <v>1181</v>
      </c>
      <c r="C22" s="113" t="s">
        <v>100</v>
      </c>
      <c r="D22" s="7"/>
      <c r="E22" s="7"/>
      <c r="F22" s="7"/>
      <c r="G22" s="7">
        <f t="shared" si="1"/>
        <v>0</v>
      </c>
      <c r="H22" s="7"/>
      <c r="I22" s="7"/>
      <c r="J22" s="19"/>
    </row>
    <row r="23" spans="1:10" ht="15.75" customHeight="1" x14ac:dyDescent="0.3">
      <c r="A23" s="114">
        <v>6</v>
      </c>
      <c r="B23" s="113" t="s">
        <v>1058</v>
      </c>
      <c r="C23" s="113" t="s">
        <v>204</v>
      </c>
      <c r="D23" s="7"/>
      <c r="E23" s="7"/>
      <c r="F23" s="7"/>
      <c r="G23" s="7">
        <f t="shared" si="1"/>
        <v>0</v>
      </c>
      <c r="H23" s="7"/>
      <c r="I23" s="7"/>
      <c r="J23" s="19"/>
    </row>
    <row r="24" spans="1:10" ht="15.75" customHeight="1" x14ac:dyDescent="0.3">
      <c r="A24" s="114">
        <v>7</v>
      </c>
      <c r="B24" s="113" t="s">
        <v>1180</v>
      </c>
      <c r="C24" s="113" t="s">
        <v>1119</v>
      </c>
      <c r="D24" s="7"/>
      <c r="E24" s="7"/>
      <c r="F24" s="7"/>
      <c r="G24" s="7">
        <f t="shared" si="1"/>
        <v>0</v>
      </c>
      <c r="H24" s="7"/>
      <c r="I24" s="7"/>
      <c r="J24" s="19"/>
    </row>
    <row r="25" spans="1:10" ht="15.75" customHeight="1" x14ac:dyDescent="0.3">
      <c r="A25" s="114">
        <v>8</v>
      </c>
      <c r="B25" s="113" t="s">
        <v>1182</v>
      </c>
      <c r="C25" s="113" t="s">
        <v>100</v>
      </c>
      <c r="D25" s="7"/>
      <c r="E25" s="7"/>
      <c r="F25" s="7"/>
      <c r="G25" s="7">
        <f t="shared" si="1"/>
        <v>0</v>
      </c>
      <c r="H25" s="7"/>
      <c r="I25" s="7"/>
      <c r="J25" s="19"/>
    </row>
    <row r="26" spans="1:10" ht="15.75" customHeight="1" x14ac:dyDescent="0.3">
      <c r="A26" s="114">
        <v>9</v>
      </c>
      <c r="B26" s="113" t="s">
        <v>833</v>
      </c>
      <c r="C26" s="113" t="s">
        <v>58</v>
      </c>
      <c r="D26" s="7"/>
      <c r="E26" s="7"/>
      <c r="F26" s="7"/>
      <c r="G26" s="7">
        <f t="shared" si="1"/>
        <v>0</v>
      </c>
      <c r="H26" s="7"/>
      <c r="I26" s="7"/>
      <c r="J26" s="19"/>
    </row>
    <row r="27" spans="1:10" ht="15.75" customHeight="1" x14ac:dyDescent="0.3">
      <c r="A27" s="116">
        <v>10</v>
      </c>
      <c r="B27" s="117" t="s">
        <v>1177</v>
      </c>
      <c r="C27" s="117" t="s">
        <v>332</v>
      </c>
      <c r="D27" s="21"/>
      <c r="E27" s="21"/>
      <c r="F27" s="21"/>
      <c r="G27" s="21">
        <f t="shared" si="1"/>
        <v>0</v>
      </c>
      <c r="H27" s="21"/>
      <c r="I27" s="21"/>
      <c r="J27" s="22"/>
    </row>
    <row r="28" spans="1:10" ht="15.75" customHeight="1" x14ac:dyDescent="0.3">
      <c r="A28" s="4"/>
    </row>
    <row r="29" spans="1:10" ht="15.75" customHeight="1" x14ac:dyDescent="0.3">
      <c r="A29" s="1"/>
      <c r="B29" s="2" t="s">
        <v>92</v>
      </c>
      <c r="C29" s="111" t="s">
        <v>1190</v>
      </c>
      <c r="D29" s="111"/>
      <c r="E29" s="111"/>
      <c r="F29" s="2"/>
      <c r="G29" s="2"/>
      <c r="H29" s="2"/>
      <c r="I29" s="2"/>
      <c r="J29" s="2"/>
    </row>
    <row r="30" spans="1:10" ht="15.75" customHeight="1" x14ac:dyDescent="0.3">
      <c r="A30" s="120">
        <v>3</v>
      </c>
      <c r="B30" s="121" t="s">
        <v>1</v>
      </c>
      <c r="C30" s="121" t="s">
        <v>2</v>
      </c>
      <c r="D30" s="49">
        <v>150</v>
      </c>
      <c r="E30" s="49">
        <v>20</v>
      </c>
      <c r="F30" s="49">
        <v>10</v>
      </c>
      <c r="G30" s="49" t="s">
        <v>3</v>
      </c>
      <c r="H30" s="49" t="s">
        <v>4</v>
      </c>
      <c r="I30" s="49" t="s">
        <v>5</v>
      </c>
      <c r="J30" s="50" t="s">
        <v>6</v>
      </c>
    </row>
    <row r="31" spans="1:10" ht="15.75" customHeight="1" x14ac:dyDescent="0.3">
      <c r="A31" s="118">
        <v>1</v>
      </c>
      <c r="B31" s="102" t="s">
        <v>1188</v>
      </c>
      <c r="C31" s="102" t="s">
        <v>107</v>
      </c>
      <c r="D31" s="16"/>
      <c r="E31" s="16"/>
      <c r="F31" s="16"/>
      <c r="G31" s="16">
        <f>SUM(D31:F31)</f>
        <v>0</v>
      </c>
      <c r="H31" s="16"/>
      <c r="I31" s="47"/>
      <c r="J31" s="55"/>
    </row>
    <row r="32" spans="1:10" ht="15.75" customHeight="1" x14ac:dyDescent="0.3">
      <c r="A32" s="114">
        <v>2</v>
      </c>
      <c r="B32" s="113" t="s">
        <v>966</v>
      </c>
      <c r="C32" s="113" t="s">
        <v>332</v>
      </c>
      <c r="D32" s="7"/>
      <c r="E32" s="7"/>
      <c r="F32" s="7"/>
      <c r="G32" s="7">
        <f t="shared" ref="G32:G40" si="2">SUM(D32:F32)</f>
        <v>0</v>
      </c>
      <c r="H32" s="7"/>
      <c r="I32" s="7"/>
      <c r="J32" s="19"/>
    </row>
    <row r="33" spans="1:13" ht="15.75" customHeight="1" x14ac:dyDescent="0.3">
      <c r="A33" s="114">
        <v>3</v>
      </c>
      <c r="B33" s="113" t="s">
        <v>1061</v>
      </c>
      <c r="C33" s="113" t="s">
        <v>274</v>
      </c>
      <c r="D33" s="7"/>
      <c r="E33" s="7"/>
      <c r="F33" s="7"/>
      <c r="G33" s="7">
        <f t="shared" si="2"/>
        <v>0</v>
      </c>
      <c r="H33" s="7"/>
      <c r="I33" s="7"/>
      <c r="J33" s="19"/>
    </row>
    <row r="34" spans="1:13" ht="15.75" customHeight="1" x14ac:dyDescent="0.3">
      <c r="A34" s="114">
        <v>4</v>
      </c>
      <c r="B34" s="113" t="s">
        <v>1186</v>
      </c>
      <c r="C34" s="113" t="s">
        <v>332</v>
      </c>
      <c r="D34" s="7"/>
      <c r="E34" s="7"/>
      <c r="F34" s="7"/>
      <c r="G34" s="7">
        <f t="shared" si="2"/>
        <v>0</v>
      </c>
      <c r="H34" s="7"/>
      <c r="I34" s="7"/>
      <c r="J34" s="19"/>
    </row>
    <row r="35" spans="1:13" ht="15.75" customHeight="1" x14ac:dyDescent="0.3">
      <c r="A35" s="114">
        <v>5</v>
      </c>
      <c r="B35" s="113" t="s">
        <v>501</v>
      </c>
      <c r="C35" s="113" t="s">
        <v>100</v>
      </c>
      <c r="D35" s="7"/>
      <c r="E35" s="7"/>
      <c r="F35" s="7"/>
      <c r="G35" s="7">
        <f t="shared" si="2"/>
        <v>0</v>
      </c>
      <c r="H35" s="7"/>
      <c r="I35" s="7"/>
      <c r="J35" s="19"/>
    </row>
    <row r="36" spans="1:13" ht="15.75" customHeight="1" x14ac:dyDescent="0.3">
      <c r="A36" s="114">
        <v>6</v>
      </c>
      <c r="B36" s="113" t="s">
        <v>1187</v>
      </c>
      <c r="C36" s="113" t="s">
        <v>79</v>
      </c>
      <c r="D36" s="7"/>
      <c r="E36" s="7"/>
      <c r="F36" s="7"/>
      <c r="G36" s="7">
        <f t="shared" si="2"/>
        <v>0</v>
      </c>
      <c r="H36" s="7"/>
      <c r="I36" s="7"/>
      <c r="J36" s="19"/>
    </row>
    <row r="37" spans="1:13" ht="15.75" customHeight="1" x14ac:dyDescent="0.3">
      <c r="A37" s="114">
        <v>7</v>
      </c>
      <c r="B37" s="113" t="s">
        <v>1189</v>
      </c>
      <c r="C37" s="113" t="s">
        <v>332</v>
      </c>
      <c r="D37" s="7"/>
      <c r="E37" s="7"/>
      <c r="F37" s="7"/>
      <c r="G37" s="7">
        <f t="shared" si="2"/>
        <v>0</v>
      </c>
      <c r="H37" s="7"/>
      <c r="I37" s="7"/>
      <c r="J37" s="19"/>
    </row>
    <row r="38" spans="1:13" ht="15.75" customHeight="1" x14ac:dyDescent="0.3">
      <c r="A38" s="114">
        <v>8</v>
      </c>
      <c r="B38" s="113" t="s">
        <v>1185</v>
      </c>
      <c r="C38" s="113" t="s">
        <v>563</v>
      </c>
      <c r="D38" s="7"/>
      <c r="E38" s="7"/>
      <c r="F38" s="7"/>
      <c r="G38" s="7">
        <f t="shared" si="2"/>
        <v>0</v>
      </c>
      <c r="H38" s="7"/>
      <c r="I38" s="7"/>
      <c r="J38" s="19"/>
    </row>
    <row r="39" spans="1:13" ht="15.75" customHeight="1" x14ac:dyDescent="0.3">
      <c r="A39" s="114">
        <v>9</v>
      </c>
      <c r="B39" s="113" t="s">
        <v>872</v>
      </c>
      <c r="C39" s="113" t="s">
        <v>332</v>
      </c>
      <c r="D39" s="7"/>
      <c r="E39" s="7"/>
      <c r="F39" s="7"/>
      <c r="G39" s="7">
        <f t="shared" si="2"/>
        <v>0</v>
      </c>
      <c r="H39" s="7"/>
      <c r="I39" s="7"/>
      <c r="J39" s="19"/>
    </row>
    <row r="40" spans="1:13" ht="15.75" customHeight="1" x14ac:dyDescent="0.3">
      <c r="A40" s="116">
        <v>10</v>
      </c>
      <c r="B40" s="117" t="s">
        <v>335</v>
      </c>
      <c r="C40" s="117" t="s">
        <v>332</v>
      </c>
      <c r="D40" s="21"/>
      <c r="E40" s="21"/>
      <c r="F40" s="21"/>
      <c r="G40" s="21">
        <f t="shared" si="2"/>
        <v>0</v>
      </c>
      <c r="H40" s="21"/>
      <c r="I40" s="21"/>
      <c r="J40" s="22"/>
    </row>
    <row r="41" spans="1:13" ht="15.75" customHeight="1" x14ac:dyDescent="0.3">
      <c r="A41" s="4"/>
    </row>
    <row r="42" spans="1:13" ht="15.75" customHeight="1" x14ac:dyDescent="0.35">
      <c r="A42" s="4"/>
      <c r="B42" s="161" t="s">
        <v>1191</v>
      </c>
    </row>
    <row r="43" spans="1:13" ht="15.75" customHeight="1" x14ac:dyDescent="0.3">
      <c r="A43" s="4"/>
    </row>
    <row r="44" spans="1:13" ht="15.75" customHeight="1" x14ac:dyDescent="0.3">
      <c r="A44" s="4"/>
      <c r="B44" s="4" t="s">
        <v>37</v>
      </c>
      <c r="F44" s="97" t="s">
        <v>25</v>
      </c>
    </row>
    <row r="45" spans="1:13" ht="15.75" customHeight="1" x14ac:dyDescent="0.3">
      <c r="A45" s="4"/>
      <c r="B45" s="4" t="s">
        <v>38</v>
      </c>
      <c r="M45" s="178" t="s">
        <v>1173</v>
      </c>
    </row>
    <row r="46" spans="1:13" ht="15.75" customHeight="1" x14ac:dyDescent="0.3">
      <c r="A46" s="4"/>
    </row>
    <row r="47" spans="1:13" ht="15.75" customHeight="1" x14ac:dyDescent="0.3">
      <c r="A47" s="4"/>
    </row>
    <row r="48" spans="1:13" ht="15.75" customHeight="1" x14ac:dyDescent="0.3">
      <c r="A48" s="4"/>
    </row>
    <row r="49" spans="1:1" ht="15.75" customHeight="1" x14ac:dyDescent="0.3">
      <c r="A49" s="4"/>
    </row>
    <row r="50" spans="1:1" ht="15.75" customHeight="1" x14ac:dyDescent="0.3">
      <c r="A50" s="4"/>
    </row>
    <row r="51" spans="1:1" ht="15.75" customHeight="1" x14ac:dyDescent="0.3">
      <c r="A51" s="4"/>
    </row>
    <row r="52" spans="1:1" ht="15.75" customHeight="1" x14ac:dyDescent="0.3">
      <c r="A52" s="4"/>
    </row>
    <row r="53" spans="1:1" ht="15.75" customHeight="1" x14ac:dyDescent="0.3">
      <c r="A53" s="4"/>
    </row>
    <row r="54" spans="1:1" ht="15.75" customHeight="1" x14ac:dyDescent="0.3">
      <c r="A54" s="4"/>
    </row>
    <row r="55" spans="1:1" ht="15.75" customHeight="1" x14ac:dyDescent="0.3">
      <c r="A55" s="4"/>
    </row>
    <row r="56" spans="1:1" ht="15.75" customHeight="1" x14ac:dyDescent="0.3">
      <c r="A56" s="4"/>
    </row>
    <row r="57" spans="1:1" ht="15.75" customHeight="1" x14ac:dyDescent="0.3">
      <c r="A57" s="4"/>
    </row>
    <row r="58" spans="1:1" ht="15.75" customHeight="1" x14ac:dyDescent="0.3">
      <c r="A58" s="4"/>
    </row>
    <row r="59" spans="1:1" ht="15.75" customHeight="1" x14ac:dyDescent="0.3">
      <c r="A59" s="4"/>
    </row>
    <row r="60" spans="1:1" ht="15.75" customHeight="1" x14ac:dyDescent="0.3">
      <c r="A60" s="4"/>
    </row>
    <row r="61" spans="1:1" ht="15.75" customHeight="1" x14ac:dyDescent="0.3">
      <c r="A61" s="4"/>
    </row>
    <row r="62" spans="1:1" ht="15.75" customHeight="1" x14ac:dyDescent="0.3">
      <c r="A62" s="4"/>
    </row>
    <row r="63" spans="1:1" ht="15.75" customHeight="1" x14ac:dyDescent="0.3">
      <c r="A63" s="4"/>
    </row>
    <row r="64" spans="1:1" ht="15.75" customHeight="1" x14ac:dyDescent="0.3">
      <c r="A64" s="4"/>
    </row>
    <row r="65" spans="1:1" ht="15.75" customHeight="1" x14ac:dyDescent="0.3">
      <c r="A65" s="4"/>
    </row>
    <row r="66" spans="1:1" ht="15.75" customHeight="1" x14ac:dyDescent="0.3">
      <c r="A66" s="4"/>
    </row>
    <row r="67" spans="1:1" ht="15.75" customHeight="1" x14ac:dyDescent="0.3">
      <c r="A67" s="4"/>
    </row>
    <row r="68" spans="1:1" ht="15.75" customHeight="1" x14ac:dyDescent="0.3">
      <c r="A68" s="4"/>
    </row>
    <row r="69" spans="1:1" ht="15.75" customHeight="1" x14ac:dyDescent="0.3">
      <c r="A69" s="4"/>
    </row>
    <row r="70" spans="1:1" ht="15.75" customHeight="1" x14ac:dyDescent="0.3">
      <c r="A70" s="4"/>
    </row>
    <row r="71" spans="1:1" ht="15.75" customHeight="1" x14ac:dyDescent="0.3">
      <c r="A71" s="4"/>
    </row>
    <row r="72" spans="1:1" ht="15.75" customHeight="1" x14ac:dyDescent="0.3">
      <c r="A72" s="4"/>
    </row>
    <row r="73" spans="1:1" ht="15.75" customHeight="1" x14ac:dyDescent="0.3">
      <c r="A73" s="4"/>
    </row>
    <row r="74" spans="1:1" ht="15.75" customHeight="1" x14ac:dyDescent="0.3">
      <c r="A74" s="4"/>
    </row>
    <row r="75" spans="1:1" ht="15.75" customHeight="1" x14ac:dyDescent="0.3">
      <c r="A75" s="4"/>
    </row>
    <row r="76" spans="1:1" ht="15.75" customHeight="1" x14ac:dyDescent="0.3">
      <c r="A76" s="4"/>
    </row>
    <row r="77" spans="1:1" ht="15.75" customHeight="1" x14ac:dyDescent="0.3">
      <c r="A77" s="4"/>
    </row>
    <row r="78" spans="1:1" ht="15.75" customHeight="1" x14ac:dyDescent="0.3">
      <c r="A78" s="4"/>
    </row>
    <row r="79" spans="1:1" ht="15.75" customHeight="1" x14ac:dyDescent="0.3">
      <c r="A79" s="4"/>
    </row>
    <row r="80" spans="1:1" ht="15.75" customHeight="1" x14ac:dyDescent="0.3">
      <c r="A80" s="4"/>
    </row>
    <row r="81" spans="1:1" ht="15.75" customHeight="1" x14ac:dyDescent="0.3">
      <c r="A81" s="4"/>
    </row>
    <row r="82" spans="1:1" ht="15.75" customHeight="1" x14ac:dyDescent="0.3">
      <c r="A82" s="4"/>
    </row>
    <row r="83" spans="1:1" ht="15.75" customHeight="1" x14ac:dyDescent="0.3">
      <c r="A83" s="4"/>
    </row>
    <row r="84" spans="1:1" ht="15.75" customHeight="1" x14ac:dyDescent="0.3">
      <c r="A84" s="4"/>
    </row>
    <row r="85" spans="1:1" ht="15.75" customHeight="1" x14ac:dyDescent="0.3">
      <c r="A85" s="4"/>
    </row>
    <row r="86" spans="1:1" ht="15.75" customHeight="1" x14ac:dyDescent="0.3">
      <c r="A86" s="4"/>
    </row>
    <row r="87" spans="1:1" ht="15.75" customHeight="1" x14ac:dyDescent="0.3">
      <c r="A87" s="4"/>
    </row>
    <row r="88" spans="1:1" ht="15.75" customHeight="1" x14ac:dyDescent="0.3">
      <c r="A88" s="4"/>
    </row>
    <row r="89" spans="1:1" ht="15.75" customHeight="1" x14ac:dyDescent="0.3">
      <c r="A89" s="4"/>
    </row>
    <row r="90" spans="1:1" ht="15.75" customHeight="1" x14ac:dyDescent="0.3">
      <c r="A90" s="4"/>
    </row>
    <row r="91" spans="1:1" ht="15.75" customHeight="1" x14ac:dyDescent="0.3">
      <c r="A91" s="4"/>
    </row>
    <row r="92" spans="1:1" ht="15.75" customHeight="1" x14ac:dyDescent="0.3">
      <c r="A92" s="4"/>
    </row>
    <row r="93" spans="1:1" ht="15.75" customHeight="1" x14ac:dyDescent="0.3">
      <c r="A93" s="4"/>
    </row>
    <row r="94" spans="1:1" ht="15.75" customHeight="1" x14ac:dyDescent="0.3">
      <c r="A94" s="4"/>
    </row>
    <row r="95" spans="1:1" ht="15.75" customHeight="1" x14ac:dyDescent="0.3">
      <c r="A95" s="4"/>
    </row>
    <row r="96" spans="1:1" ht="15.75" customHeight="1" x14ac:dyDescent="0.3">
      <c r="A96" s="4"/>
    </row>
    <row r="97" spans="1:1" ht="15.75" customHeight="1" x14ac:dyDescent="0.3">
      <c r="A97" s="4"/>
    </row>
    <row r="98" spans="1:1" ht="15.75" customHeight="1" x14ac:dyDescent="0.3">
      <c r="A98" s="4"/>
    </row>
    <row r="99" spans="1:1" ht="15.75" customHeight="1" x14ac:dyDescent="0.3">
      <c r="A99" s="4"/>
    </row>
    <row r="100" spans="1:1" ht="15.75" customHeight="1" x14ac:dyDescent="0.3">
      <c r="A100" s="4"/>
    </row>
    <row r="101" spans="1:1" ht="15.75" customHeight="1" x14ac:dyDescent="0.3">
      <c r="A101" s="4"/>
    </row>
    <row r="102" spans="1:1" ht="15.75" customHeight="1" x14ac:dyDescent="0.3">
      <c r="A102" s="4"/>
    </row>
    <row r="103" spans="1:1" ht="15.75" customHeight="1" x14ac:dyDescent="0.3">
      <c r="A103" s="4"/>
    </row>
    <row r="104" spans="1:1" ht="15.75" customHeight="1" x14ac:dyDescent="0.3">
      <c r="A104" s="4"/>
    </row>
    <row r="105" spans="1:1" ht="15.75" customHeight="1" x14ac:dyDescent="0.3">
      <c r="A105" s="4"/>
    </row>
    <row r="106" spans="1:1" ht="15.75" customHeight="1" x14ac:dyDescent="0.3">
      <c r="A106" s="4"/>
    </row>
    <row r="107" spans="1:1" ht="15.75" customHeight="1" x14ac:dyDescent="0.3">
      <c r="A107" s="4"/>
    </row>
    <row r="108" spans="1:1" ht="15.75" customHeight="1" x14ac:dyDescent="0.3">
      <c r="A108" s="4"/>
    </row>
    <row r="109" spans="1:1" ht="15.75" customHeight="1" x14ac:dyDescent="0.3">
      <c r="A109" s="4"/>
    </row>
    <row r="110" spans="1:1" ht="15.75" customHeight="1" x14ac:dyDescent="0.3">
      <c r="A110" s="4"/>
    </row>
    <row r="111" spans="1:1" ht="15.75" customHeight="1" x14ac:dyDescent="0.3">
      <c r="A111" s="4"/>
    </row>
    <row r="112" spans="1:1" ht="15.75" customHeight="1" x14ac:dyDescent="0.3">
      <c r="A112" s="4"/>
    </row>
    <row r="113" s="4" customFormat="1" ht="15.75" customHeight="1" x14ac:dyDescent="0.3"/>
    <row r="114" s="4" customFormat="1" ht="15.75" customHeight="1" x14ac:dyDescent="0.3"/>
    <row r="115" s="4" customFormat="1" ht="15.75" customHeight="1" x14ac:dyDescent="0.3"/>
    <row r="116" s="4" customFormat="1" ht="15.75" customHeight="1" x14ac:dyDescent="0.3"/>
    <row r="117" s="4" customFormat="1" ht="15.75" customHeight="1" x14ac:dyDescent="0.3"/>
    <row r="118" s="4" customFormat="1" ht="15.75" customHeight="1" x14ac:dyDescent="0.3"/>
    <row r="119" s="4" customFormat="1" ht="15.75" customHeight="1" x14ac:dyDescent="0.3"/>
    <row r="120" s="4" customFormat="1" ht="15.75" customHeight="1" x14ac:dyDescent="0.3"/>
    <row r="121" s="4" customFormat="1" ht="15.75" customHeight="1" x14ac:dyDescent="0.3"/>
    <row r="122" s="4" customFormat="1" ht="15.75" customHeight="1" x14ac:dyDescent="0.3"/>
    <row r="123" s="4" customFormat="1" ht="15.75" customHeight="1" x14ac:dyDescent="0.3"/>
    <row r="124" s="4" customFormat="1" ht="15.75" customHeight="1" x14ac:dyDescent="0.3"/>
    <row r="125" s="4" customFormat="1" ht="15.75" customHeight="1" x14ac:dyDescent="0.3"/>
    <row r="126" s="4" customFormat="1" ht="15.75" customHeight="1" x14ac:dyDescent="0.3"/>
    <row r="127" s="4" customFormat="1" ht="15.75" customHeight="1" x14ac:dyDescent="0.3"/>
    <row r="128" s="4" customFormat="1" ht="15.75" customHeight="1" x14ac:dyDescent="0.3"/>
    <row r="129" s="4" customFormat="1" ht="15.75" customHeight="1" x14ac:dyDescent="0.3"/>
    <row r="130" s="4" customFormat="1" ht="15.75" customHeight="1" x14ac:dyDescent="0.3"/>
    <row r="131" s="4" customFormat="1" ht="15.75" customHeight="1" x14ac:dyDescent="0.3"/>
    <row r="132" s="4" customFormat="1" ht="15.75" customHeight="1" x14ac:dyDescent="0.3"/>
    <row r="133" s="4" customFormat="1" ht="15.75" customHeight="1" x14ac:dyDescent="0.3"/>
    <row r="134" s="4" customFormat="1" ht="15.75" customHeight="1" x14ac:dyDescent="0.3"/>
    <row r="135" s="4" customFormat="1" ht="15.75" customHeight="1" x14ac:dyDescent="0.3"/>
    <row r="136" s="4" customFormat="1" ht="15.75" customHeight="1" x14ac:dyDescent="0.3"/>
    <row r="137" s="4" customFormat="1" ht="15.75" customHeight="1" x14ac:dyDescent="0.3"/>
    <row r="138" s="4" customFormat="1" ht="15.75" customHeight="1" x14ac:dyDescent="0.3"/>
    <row r="139" s="4" customFormat="1" ht="15.75" customHeight="1" x14ac:dyDescent="0.3"/>
    <row r="140" s="4" customFormat="1" ht="15.75" customHeight="1" x14ac:dyDescent="0.3"/>
    <row r="141" s="4" customFormat="1" ht="15.75" customHeight="1" x14ac:dyDescent="0.3"/>
    <row r="142" s="4" customFormat="1" ht="15.75" customHeight="1" x14ac:dyDescent="0.3"/>
    <row r="143" s="4" customFormat="1" ht="15.75" customHeight="1" x14ac:dyDescent="0.3"/>
    <row r="144" s="4" customFormat="1" ht="15.75" customHeight="1" x14ac:dyDescent="0.3"/>
    <row r="145" s="4" customFormat="1" ht="15.75" customHeight="1" x14ac:dyDescent="0.3"/>
    <row r="146" s="4" customFormat="1" ht="15.75" customHeight="1" x14ac:dyDescent="0.3"/>
    <row r="147" s="4" customFormat="1" ht="15.75" customHeight="1" x14ac:dyDescent="0.3"/>
    <row r="148" s="4" customFormat="1" ht="15.75" customHeight="1" x14ac:dyDescent="0.3"/>
    <row r="149" s="4" customFormat="1" ht="15.75" customHeight="1" x14ac:dyDescent="0.3"/>
    <row r="150" s="4" customFormat="1" ht="15.75" customHeight="1" x14ac:dyDescent="0.3"/>
    <row r="151" s="4" customFormat="1" ht="15.75" customHeight="1" x14ac:dyDescent="0.3"/>
    <row r="152" s="4" customFormat="1" ht="15.75" customHeight="1" x14ac:dyDescent="0.3"/>
    <row r="153" s="4" customFormat="1" ht="15.75" customHeight="1" x14ac:dyDescent="0.3"/>
    <row r="154" s="4" customFormat="1" ht="15.75" customHeight="1" x14ac:dyDescent="0.3"/>
    <row r="155" s="4" customFormat="1" ht="15.75" customHeight="1" x14ac:dyDescent="0.3"/>
    <row r="156" s="4" customFormat="1" ht="15.75" customHeight="1" x14ac:dyDescent="0.3"/>
    <row r="157" s="4" customFormat="1" ht="15.75" customHeight="1" x14ac:dyDescent="0.3"/>
    <row r="158" s="4" customFormat="1" ht="15.75" customHeight="1" x14ac:dyDescent="0.3"/>
    <row r="159" s="4" customFormat="1" ht="15.75" customHeight="1" x14ac:dyDescent="0.3"/>
    <row r="160" s="4" customFormat="1" ht="15.75" customHeight="1" x14ac:dyDescent="0.3"/>
    <row r="161" s="4" customFormat="1" ht="15.75" customHeight="1" x14ac:dyDescent="0.3"/>
    <row r="162" s="4" customFormat="1" ht="15.75" customHeight="1" x14ac:dyDescent="0.3"/>
    <row r="163" s="4" customFormat="1" ht="15.75" customHeight="1" x14ac:dyDescent="0.3"/>
    <row r="164" s="4" customFormat="1" ht="15.75" customHeight="1" x14ac:dyDescent="0.3"/>
    <row r="165" s="4" customFormat="1" ht="15.75" customHeight="1" x14ac:dyDescent="0.3"/>
    <row r="166" s="4" customFormat="1" ht="15.75" customHeight="1" x14ac:dyDescent="0.3"/>
    <row r="167" s="4" customFormat="1" ht="15.75" customHeight="1" x14ac:dyDescent="0.3"/>
    <row r="168" s="4" customFormat="1" ht="15.75" customHeight="1" x14ac:dyDescent="0.3"/>
    <row r="169" s="4" customFormat="1" ht="15.75" customHeight="1" x14ac:dyDescent="0.3"/>
    <row r="170" s="4" customFormat="1" ht="15.75" customHeight="1" x14ac:dyDescent="0.3"/>
    <row r="171" s="4" customFormat="1" ht="15.75" customHeight="1" x14ac:dyDescent="0.3"/>
    <row r="172" s="4" customFormat="1" ht="15.75" customHeight="1" x14ac:dyDescent="0.3"/>
    <row r="173" s="4" customFormat="1" ht="15.75" customHeight="1" x14ac:dyDescent="0.3"/>
    <row r="174" s="4" customFormat="1" ht="15.75" customHeight="1" x14ac:dyDescent="0.3"/>
    <row r="175" s="4" customFormat="1" ht="15.75" customHeight="1" x14ac:dyDescent="0.3"/>
    <row r="176" s="4" customFormat="1" ht="15.75" customHeight="1" x14ac:dyDescent="0.3"/>
    <row r="177" s="4" customFormat="1" ht="15.75" customHeight="1" x14ac:dyDescent="0.3"/>
    <row r="178" s="4" customFormat="1" ht="15.75" customHeight="1" x14ac:dyDescent="0.3"/>
    <row r="179" s="4" customFormat="1" ht="15.75" customHeight="1" x14ac:dyDescent="0.3"/>
    <row r="180" s="4" customFormat="1" ht="15.75" customHeight="1" x14ac:dyDescent="0.3"/>
    <row r="181" s="4" customFormat="1" ht="15.75" customHeight="1" x14ac:dyDescent="0.3"/>
    <row r="182" s="4" customFormat="1" ht="15.75" customHeight="1" x14ac:dyDescent="0.3"/>
    <row r="183" s="4" customFormat="1" ht="15.75" customHeight="1" x14ac:dyDescent="0.3"/>
    <row r="184" s="4" customFormat="1" ht="15.75" customHeight="1" x14ac:dyDescent="0.3"/>
    <row r="185" s="4" customFormat="1" ht="15.75" customHeight="1" x14ac:dyDescent="0.3"/>
    <row r="186" s="4" customFormat="1" ht="15.75" customHeight="1" x14ac:dyDescent="0.3"/>
    <row r="187" s="4" customFormat="1" ht="15.75" customHeight="1" x14ac:dyDescent="0.3"/>
    <row r="188" s="4" customFormat="1" ht="15.75" customHeight="1" x14ac:dyDescent="0.3"/>
    <row r="189" s="4" customFormat="1" ht="15.75" customHeight="1" x14ac:dyDescent="0.3"/>
    <row r="190" s="4" customFormat="1" ht="15.75" customHeight="1" x14ac:dyDescent="0.3"/>
    <row r="191" s="4" customFormat="1" ht="15.75" customHeight="1" x14ac:dyDescent="0.3"/>
    <row r="192" s="4" customFormat="1" ht="15.75" customHeight="1" x14ac:dyDescent="0.3"/>
  </sheetData>
  <sortState xmlns:xlrd2="http://schemas.microsoft.com/office/spreadsheetml/2017/richdata2" ref="V31:W40">
    <sortCondition ref="V31"/>
  </sortState>
  <mergeCells count="1">
    <mergeCell ref="E2:J2"/>
  </mergeCells>
  <hyperlinks>
    <hyperlink ref="B2" location="'Index'!A3" tooltip="Go to the Index sheet" display="á" xr:uid="{0572E008-C8C6-4715-A327-5DE051C415E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8">
    <tabColor rgb="FFFFC000"/>
    <pageSetUpPr fitToPage="1"/>
  </sheetPr>
  <dimension ref="A1:AH69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4.140625" style="4" customWidth="1"/>
    <col min="18" max="18" width="9.140625" style="4" bestFit="1" customWidth="1"/>
    <col min="19" max="24" width="4.140625" style="4" customWidth="1"/>
    <col min="25" max="16384" width="10.28515625" style="4"/>
  </cols>
  <sheetData>
    <row r="1" spans="1:34" s="89" customFormat="1" ht="18" x14ac:dyDescent="0.35">
      <c r="A1" s="94"/>
      <c r="B1" s="89" t="s">
        <v>19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4"/>
      <c r="J2" s="210" t="s">
        <v>208</v>
      </c>
      <c r="K2" s="210"/>
      <c r="L2" s="210"/>
      <c r="M2" s="210"/>
      <c r="N2" s="210"/>
      <c r="O2" s="210"/>
    </row>
    <row r="3" spans="1:34" s="2" customFormat="1" ht="15.75" customHeight="1" x14ac:dyDescent="0.3">
      <c r="A3" s="1"/>
      <c r="B3" s="2" t="s">
        <v>0</v>
      </c>
      <c r="C3" s="111" t="s">
        <v>1312</v>
      </c>
      <c r="D3" s="111"/>
      <c r="E3" s="111"/>
      <c r="I3" s="1"/>
      <c r="J3" s="2" t="s">
        <v>74</v>
      </c>
      <c r="K3" s="111" t="s">
        <v>1321</v>
      </c>
      <c r="L3" s="111"/>
      <c r="M3" s="111"/>
      <c r="P3" s="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I4" s="120">
        <v>1</v>
      </c>
      <c r="J4" s="121" t="s">
        <v>1</v>
      </c>
      <c r="K4" s="121" t="s">
        <v>2</v>
      </c>
      <c r="L4" s="49" t="s">
        <v>3</v>
      </c>
      <c r="M4" s="49" t="s">
        <v>4</v>
      </c>
      <c r="N4" s="49" t="s">
        <v>5</v>
      </c>
      <c r="O4" s="50" t="s">
        <v>6</v>
      </c>
    </row>
    <row r="5" spans="1:34" ht="15.75" customHeight="1" x14ac:dyDescent="0.3">
      <c r="A5" s="118">
        <v>1</v>
      </c>
      <c r="B5" s="102" t="s">
        <v>1310</v>
      </c>
      <c r="C5" s="102" t="s">
        <v>616</v>
      </c>
      <c r="D5" s="16"/>
      <c r="E5" s="16"/>
      <c r="F5" s="47"/>
      <c r="G5" s="55"/>
      <c r="I5" s="118">
        <v>1</v>
      </c>
      <c r="J5" s="102" t="s">
        <v>850</v>
      </c>
      <c r="K5" s="102" t="s">
        <v>670</v>
      </c>
      <c r="L5" s="16"/>
      <c r="M5" s="16"/>
      <c r="N5" s="47"/>
      <c r="O5" s="55"/>
    </row>
    <row r="6" spans="1:34" ht="15.75" customHeight="1" x14ac:dyDescent="0.3">
      <c r="A6" s="114">
        <v>2</v>
      </c>
      <c r="B6" s="113" t="s">
        <v>1311</v>
      </c>
      <c r="C6" s="113" t="s">
        <v>60</v>
      </c>
      <c r="D6" s="7"/>
      <c r="E6" s="7"/>
      <c r="F6" s="7"/>
      <c r="G6" s="19"/>
      <c r="I6" s="114">
        <v>2</v>
      </c>
      <c r="J6" s="113" t="s">
        <v>1320</v>
      </c>
      <c r="K6" s="113" t="s">
        <v>886</v>
      </c>
      <c r="L6" s="7"/>
      <c r="M6" s="7"/>
      <c r="N6" s="7"/>
      <c r="O6" s="19"/>
    </row>
    <row r="7" spans="1:34" ht="15.75" customHeight="1" x14ac:dyDescent="0.3">
      <c r="A7" s="114">
        <v>3</v>
      </c>
      <c r="B7" s="113" t="s">
        <v>1207</v>
      </c>
      <c r="C7" s="113" t="s">
        <v>466</v>
      </c>
      <c r="D7" s="7"/>
      <c r="E7" s="7"/>
      <c r="F7" s="7"/>
      <c r="G7" s="19"/>
      <c r="I7" s="114">
        <v>3</v>
      </c>
      <c r="J7" s="122" t="s">
        <v>1319</v>
      </c>
      <c r="K7" s="113" t="s">
        <v>886</v>
      </c>
      <c r="L7" s="7"/>
      <c r="M7" s="7"/>
      <c r="N7" s="7"/>
      <c r="O7" s="19"/>
    </row>
    <row r="8" spans="1:34" ht="15.75" customHeight="1" x14ac:dyDescent="0.3">
      <c r="A8" s="114">
        <v>4</v>
      </c>
      <c r="B8" s="113" t="s">
        <v>1309</v>
      </c>
      <c r="C8" s="113" t="s">
        <v>60</v>
      </c>
      <c r="D8" s="7"/>
      <c r="E8" s="7"/>
      <c r="F8" s="7"/>
      <c r="G8" s="19"/>
      <c r="I8" s="114">
        <v>4</v>
      </c>
      <c r="J8" s="113" t="s">
        <v>1313</v>
      </c>
      <c r="K8" s="113" t="s">
        <v>458</v>
      </c>
      <c r="L8" s="7"/>
      <c r="M8" s="7"/>
      <c r="N8" s="7"/>
      <c r="O8" s="19"/>
    </row>
    <row r="9" spans="1:34" ht="15.75" customHeight="1" x14ac:dyDescent="0.3">
      <c r="A9" s="114">
        <v>5</v>
      </c>
      <c r="B9" s="113" t="s">
        <v>1305</v>
      </c>
      <c r="C9" s="113" t="s">
        <v>138</v>
      </c>
      <c r="D9" s="7"/>
      <c r="E9" s="7"/>
      <c r="F9" s="7"/>
      <c r="G9" s="19"/>
      <c r="I9" s="114">
        <v>5</v>
      </c>
      <c r="J9" s="113" t="s">
        <v>1317</v>
      </c>
      <c r="K9" s="113" t="s">
        <v>107</v>
      </c>
      <c r="L9" s="7"/>
      <c r="M9" s="7"/>
      <c r="N9" s="7"/>
      <c r="O9" s="19"/>
    </row>
    <row r="10" spans="1:34" ht="15.75" customHeight="1" x14ac:dyDescent="0.3">
      <c r="A10" s="114">
        <v>6</v>
      </c>
      <c r="B10" s="113" t="s">
        <v>821</v>
      </c>
      <c r="C10" s="113" t="s">
        <v>488</v>
      </c>
      <c r="D10" s="7"/>
      <c r="E10" s="7"/>
      <c r="F10" s="7"/>
      <c r="G10" s="19"/>
      <c r="I10" s="114">
        <v>6</v>
      </c>
      <c r="J10" s="113" t="s">
        <v>1315</v>
      </c>
      <c r="K10" s="113" t="s">
        <v>138</v>
      </c>
      <c r="L10" s="7"/>
      <c r="M10" s="7"/>
      <c r="N10" s="7"/>
      <c r="O10" s="19"/>
    </row>
    <row r="11" spans="1:34" ht="15.75" customHeight="1" x14ac:dyDescent="0.3">
      <c r="A11" s="114">
        <v>7</v>
      </c>
      <c r="B11" s="113" t="s">
        <v>1307</v>
      </c>
      <c r="C11" s="113" t="s">
        <v>488</v>
      </c>
      <c r="D11" s="7"/>
      <c r="E11" s="7"/>
      <c r="F11" s="7"/>
      <c r="G11" s="19"/>
      <c r="I11" s="114">
        <v>7</v>
      </c>
      <c r="J11" s="113" t="s">
        <v>1316</v>
      </c>
      <c r="K11" s="113" t="s">
        <v>458</v>
      </c>
      <c r="L11" s="7"/>
      <c r="M11" s="7"/>
      <c r="N11" s="7"/>
      <c r="O11" s="19"/>
    </row>
    <row r="12" spans="1:34" ht="15.75" customHeight="1" x14ac:dyDescent="0.3">
      <c r="A12" s="114">
        <v>8</v>
      </c>
      <c r="B12" s="113" t="s">
        <v>1306</v>
      </c>
      <c r="C12" s="113" t="s">
        <v>138</v>
      </c>
      <c r="D12" s="7"/>
      <c r="E12" s="7"/>
      <c r="F12" s="7"/>
      <c r="G12" s="19"/>
      <c r="I12" s="114">
        <v>8</v>
      </c>
      <c r="J12" s="113" t="s">
        <v>764</v>
      </c>
      <c r="K12" s="113" t="s">
        <v>670</v>
      </c>
      <c r="L12" s="7"/>
      <c r="M12" s="7"/>
      <c r="N12" s="7"/>
      <c r="O12" s="19"/>
    </row>
    <row r="13" spans="1:34" ht="15.75" customHeight="1" x14ac:dyDescent="0.3">
      <c r="A13" s="114">
        <v>9</v>
      </c>
      <c r="B13" s="113" t="s">
        <v>137</v>
      </c>
      <c r="C13" s="113" t="s">
        <v>138</v>
      </c>
      <c r="D13" s="7"/>
      <c r="E13" s="7"/>
      <c r="F13" s="7"/>
      <c r="G13" s="19"/>
      <c r="I13" s="114">
        <v>9</v>
      </c>
      <c r="J13" s="113" t="s">
        <v>1314</v>
      </c>
      <c r="K13" s="113" t="s">
        <v>60</v>
      </c>
      <c r="L13" s="7"/>
      <c r="M13" s="7"/>
      <c r="N13" s="7"/>
      <c r="O13" s="19"/>
    </row>
    <row r="14" spans="1:34" ht="15.75" customHeight="1" x14ac:dyDescent="0.3">
      <c r="A14" s="116">
        <v>10</v>
      </c>
      <c r="B14" s="117" t="s">
        <v>1308</v>
      </c>
      <c r="C14" s="117" t="s">
        <v>72</v>
      </c>
      <c r="D14" s="21"/>
      <c r="E14" s="21"/>
      <c r="F14" s="21"/>
      <c r="G14" s="22"/>
      <c r="I14" s="116">
        <v>10</v>
      </c>
      <c r="J14" s="117" t="s">
        <v>1318</v>
      </c>
      <c r="K14" s="117" t="s">
        <v>138</v>
      </c>
      <c r="L14" s="21"/>
      <c r="M14" s="21"/>
      <c r="N14" s="21"/>
      <c r="O14" s="22"/>
    </row>
    <row r="15" spans="1:34" ht="15.75" customHeight="1" x14ac:dyDescent="0.3"/>
    <row r="16" spans="1:34" ht="15.75" customHeight="1" x14ac:dyDescent="0.3">
      <c r="A16" s="1"/>
      <c r="B16" s="2" t="s">
        <v>92</v>
      </c>
      <c r="C16" s="111" t="s">
        <v>1331</v>
      </c>
      <c r="D16" s="111"/>
      <c r="E16" s="111"/>
      <c r="F16" s="2"/>
      <c r="G16" s="2"/>
      <c r="I16" s="1"/>
      <c r="J16" s="2" t="s">
        <v>109</v>
      </c>
      <c r="K16" s="111" t="s">
        <v>1340</v>
      </c>
      <c r="L16" s="111"/>
      <c r="M16" s="111"/>
      <c r="N16" s="2"/>
      <c r="O16" s="2"/>
    </row>
    <row r="17" spans="1:15" ht="15.75" customHeight="1" x14ac:dyDescent="0.3">
      <c r="A17" s="120">
        <v>1</v>
      </c>
      <c r="B17" s="121" t="s">
        <v>1</v>
      </c>
      <c r="C17" s="121" t="s">
        <v>2</v>
      </c>
      <c r="D17" s="49" t="s">
        <v>3</v>
      </c>
      <c r="E17" s="49" t="s">
        <v>4</v>
      </c>
      <c r="F17" s="49" t="s">
        <v>5</v>
      </c>
      <c r="G17" s="50" t="s">
        <v>6</v>
      </c>
      <c r="I17" s="120">
        <v>1</v>
      </c>
      <c r="J17" s="121" t="s">
        <v>1</v>
      </c>
      <c r="K17" s="121" t="s">
        <v>2</v>
      </c>
      <c r="L17" s="49" t="s">
        <v>3</v>
      </c>
      <c r="M17" s="49" t="s">
        <v>4</v>
      </c>
      <c r="N17" s="49" t="s">
        <v>5</v>
      </c>
      <c r="O17" s="50" t="s">
        <v>6</v>
      </c>
    </row>
    <row r="18" spans="1:15" ht="15.75" customHeight="1" x14ac:dyDescent="0.3">
      <c r="A18" s="118">
        <v>1</v>
      </c>
      <c r="B18" s="102" t="s">
        <v>1328</v>
      </c>
      <c r="C18" s="102" t="s">
        <v>138</v>
      </c>
      <c r="D18" s="16"/>
      <c r="E18" s="16"/>
      <c r="F18" s="47"/>
      <c r="G18" s="55"/>
      <c r="I18" s="118">
        <v>1</v>
      </c>
      <c r="J18" s="102" t="s">
        <v>861</v>
      </c>
      <c r="K18" s="102" t="s">
        <v>154</v>
      </c>
      <c r="L18" s="16"/>
      <c r="M18" s="16"/>
      <c r="N18" s="47"/>
      <c r="O18" s="55"/>
    </row>
    <row r="19" spans="1:15" ht="15.75" customHeight="1" x14ac:dyDescent="0.3">
      <c r="A19" s="114">
        <v>2</v>
      </c>
      <c r="B19" s="113" t="s">
        <v>1324</v>
      </c>
      <c r="C19" s="113" t="s">
        <v>1325</v>
      </c>
      <c r="D19" s="7"/>
      <c r="E19" s="7"/>
      <c r="F19" s="7"/>
      <c r="G19" s="19"/>
      <c r="I19" s="114">
        <v>2</v>
      </c>
      <c r="J19" s="113" t="s">
        <v>1337</v>
      </c>
      <c r="K19" s="113" t="s">
        <v>466</v>
      </c>
      <c r="L19" s="7"/>
      <c r="M19" s="7"/>
      <c r="N19" s="7"/>
      <c r="O19" s="19"/>
    </row>
    <row r="20" spans="1:15" ht="15.75" customHeight="1" x14ac:dyDescent="0.3">
      <c r="A20" s="114">
        <v>3</v>
      </c>
      <c r="B20" s="113" t="s">
        <v>200</v>
      </c>
      <c r="C20" s="113" t="s">
        <v>178</v>
      </c>
      <c r="D20" s="7"/>
      <c r="E20" s="7"/>
      <c r="F20" s="7"/>
      <c r="G20" s="19"/>
      <c r="I20" s="114">
        <v>3</v>
      </c>
      <c r="J20" s="113" t="s">
        <v>1338</v>
      </c>
      <c r="K20" s="113" t="s">
        <v>458</v>
      </c>
      <c r="L20" s="7"/>
      <c r="M20" s="7"/>
      <c r="N20" s="7"/>
      <c r="O20" s="19"/>
    </row>
    <row r="21" spans="1:15" ht="15.75" customHeight="1" x14ac:dyDescent="0.3">
      <c r="A21" s="114">
        <v>4</v>
      </c>
      <c r="B21" s="113" t="s">
        <v>1322</v>
      </c>
      <c r="C21" s="113" t="s">
        <v>1323</v>
      </c>
      <c r="D21" s="7"/>
      <c r="E21" s="7"/>
      <c r="F21" s="7"/>
      <c r="G21" s="19"/>
      <c r="I21" s="114">
        <v>4</v>
      </c>
      <c r="J21" s="113" t="s">
        <v>1336</v>
      </c>
      <c r="K21" s="113" t="s">
        <v>1323</v>
      </c>
      <c r="L21" s="7"/>
      <c r="M21" s="7"/>
      <c r="N21" s="7"/>
      <c r="O21" s="19"/>
    </row>
    <row r="22" spans="1:15" ht="15.75" customHeight="1" x14ac:dyDescent="0.3">
      <c r="A22" s="114">
        <v>5</v>
      </c>
      <c r="B22" s="113" t="s">
        <v>347</v>
      </c>
      <c r="C22" s="113" t="s">
        <v>648</v>
      </c>
      <c r="D22" s="7"/>
      <c r="E22" s="7"/>
      <c r="F22" s="7"/>
      <c r="G22" s="19"/>
      <c r="I22" s="114">
        <v>5</v>
      </c>
      <c r="J22" s="113" t="s">
        <v>487</v>
      </c>
      <c r="K22" s="113" t="s">
        <v>488</v>
      </c>
      <c r="L22" s="7"/>
      <c r="M22" s="7"/>
      <c r="N22" s="7"/>
      <c r="O22" s="19"/>
    </row>
    <row r="23" spans="1:15" ht="15.75" customHeight="1" x14ac:dyDescent="0.3">
      <c r="A23" s="114">
        <v>6</v>
      </c>
      <c r="B23" s="113" t="s">
        <v>1326</v>
      </c>
      <c r="C23" s="113" t="s">
        <v>332</v>
      </c>
      <c r="D23" s="7"/>
      <c r="E23" s="7"/>
      <c r="F23" s="7"/>
      <c r="G23" s="19"/>
      <c r="I23" s="114">
        <v>6</v>
      </c>
      <c r="J23" s="113" t="s">
        <v>1335</v>
      </c>
      <c r="K23" s="113" t="s">
        <v>1325</v>
      </c>
      <c r="L23" s="7"/>
      <c r="M23" s="7"/>
      <c r="N23" s="7"/>
      <c r="O23" s="19"/>
    </row>
    <row r="24" spans="1:15" ht="15.75" customHeight="1" x14ac:dyDescent="0.3">
      <c r="A24" s="114">
        <v>7</v>
      </c>
      <c r="B24" s="113" t="s">
        <v>1330</v>
      </c>
      <c r="C24" s="113" t="s">
        <v>117</v>
      </c>
      <c r="D24" s="7"/>
      <c r="E24" s="7"/>
      <c r="F24" s="7"/>
      <c r="G24" s="19"/>
      <c r="I24" s="114">
        <v>7</v>
      </c>
      <c r="J24" s="113" t="s">
        <v>1339</v>
      </c>
      <c r="K24" s="113" t="s">
        <v>648</v>
      </c>
      <c r="L24" s="7"/>
      <c r="M24" s="7"/>
      <c r="N24" s="7"/>
      <c r="O24" s="19"/>
    </row>
    <row r="25" spans="1:15" ht="15.75" customHeight="1" x14ac:dyDescent="0.3">
      <c r="A25" s="114">
        <v>8</v>
      </c>
      <c r="B25" s="113" t="s">
        <v>1329</v>
      </c>
      <c r="C25" s="113" t="s">
        <v>616</v>
      </c>
      <c r="D25" s="7"/>
      <c r="E25" s="7"/>
      <c r="F25" s="7"/>
      <c r="G25" s="19"/>
      <c r="I25" s="114">
        <v>8</v>
      </c>
      <c r="J25" s="113" t="s">
        <v>1333</v>
      </c>
      <c r="K25" s="113" t="s">
        <v>466</v>
      </c>
      <c r="L25" s="7"/>
      <c r="M25" s="7"/>
      <c r="N25" s="7"/>
      <c r="O25" s="19"/>
    </row>
    <row r="26" spans="1:15" ht="15.75" customHeight="1" x14ac:dyDescent="0.3">
      <c r="A26" s="114">
        <v>9</v>
      </c>
      <c r="B26" s="113" t="s">
        <v>1327</v>
      </c>
      <c r="C26" s="113" t="s">
        <v>458</v>
      </c>
      <c r="D26" s="7"/>
      <c r="E26" s="7"/>
      <c r="F26" s="7"/>
      <c r="G26" s="19"/>
      <c r="I26" s="114">
        <v>9</v>
      </c>
      <c r="J26" s="113" t="s">
        <v>1332</v>
      </c>
      <c r="K26" s="113" t="s">
        <v>60</v>
      </c>
      <c r="L26" s="7"/>
      <c r="M26" s="7"/>
      <c r="N26" s="7"/>
      <c r="O26" s="19"/>
    </row>
    <row r="27" spans="1:15" ht="15.75" customHeight="1" x14ac:dyDescent="0.3">
      <c r="A27" s="116">
        <v>10</v>
      </c>
      <c r="B27" s="117" t="s">
        <v>75</v>
      </c>
      <c r="C27" s="117" t="s">
        <v>451</v>
      </c>
      <c r="D27" s="21"/>
      <c r="E27" s="21"/>
      <c r="F27" s="21"/>
      <c r="G27" s="22"/>
      <c r="I27" s="116">
        <v>10</v>
      </c>
      <c r="J27" s="117" t="s">
        <v>1334</v>
      </c>
      <c r="K27" s="117" t="s">
        <v>886</v>
      </c>
      <c r="L27" s="21"/>
      <c r="M27" s="21"/>
      <c r="N27" s="21"/>
      <c r="O27" s="22"/>
    </row>
    <row r="28" spans="1:15" ht="15.75" customHeight="1" x14ac:dyDescent="0.3"/>
    <row r="29" spans="1:15" ht="15.75" customHeight="1" x14ac:dyDescent="0.3">
      <c r="A29" s="1"/>
      <c r="B29" s="2" t="s">
        <v>123</v>
      </c>
      <c r="C29" s="111" t="s">
        <v>1348</v>
      </c>
      <c r="D29" s="111"/>
      <c r="E29" s="111"/>
      <c r="F29" s="2"/>
      <c r="G29" s="2"/>
      <c r="I29" s="1"/>
      <c r="J29" s="2" t="s">
        <v>136</v>
      </c>
      <c r="K29" s="111" t="s">
        <v>1358</v>
      </c>
      <c r="L29" s="111"/>
      <c r="M29" s="111"/>
      <c r="N29" s="2"/>
      <c r="O29" s="2"/>
    </row>
    <row r="30" spans="1:15" ht="15.75" customHeight="1" x14ac:dyDescent="0.3">
      <c r="A30" s="120">
        <v>1</v>
      </c>
      <c r="B30" s="121" t="s">
        <v>1</v>
      </c>
      <c r="C30" s="121" t="s">
        <v>2</v>
      </c>
      <c r="D30" s="49" t="s">
        <v>3</v>
      </c>
      <c r="E30" s="49" t="s">
        <v>4</v>
      </c>
      <c r="F30" s="49" t="s">
        <v>5</v>
      </c>
      <c r="G30" s="50" t="s">
        <v>6</v>
      </c>
      <c r="I30" s="120">
        <v>1</v>
      </c>
      <c r="J30" s="121" t="s">
        <v>1</v>
      </c>
      <c r="K30" s="121" t="s">
        <v>2</v>
      </c>
      <c r="L30" s="49" t="s">
        <v>3</v>
      </c>
      <c r="M30" s="49" t="s">
        <v>4</v>
      </c>
      <c r="N30" s="49" t="s">
        <v>5</v>
      </c>
      <c r="O30" s="50" t="s">
        <v>6</v>
      </c>
    </row>
    <row r="31" spans="1:15" ht="15.75" customHeight="1" x14ac:dyDescent="0.3">
      <c r="A31" s="118">
        <v>1</v>
      </c>
      <c r="B31" s="102" t="s">
        <v>1346</v>
      </c>
      <c r="C31" s="102" t="s">
        <v>138</v>
      </c>
      <c r="D31" s="16"/>
      <c r="E31" s="16"/>
      <c r="F31" s="47"/>
      <c r="G31" s="55"/>
      <c r="I31" s="118">
        <v>1</v>
      </c>
      <c r="J31" s="102" t="s">
        <v>1354</v>
      </c>
      <c r="K31" s="102" t="s">
        <v>138</v>
      </c>
      <c r="L31" s="16"/>
      <c r="M31" s="16"/>
      <c r="N31" s="47"/>
      <c r="O31" s="55"/>
    </row>
    <row r="32" spans="1:15" ht="15.75" customHeight="1" x14ac:dyDescent="0.3">
      <c r="A32" s="114">
        <v>2</v>
      </c>
      <c r="B32" s="113" t="s">
        <v>1347</v>
      </c>
      <c r="C32" s="113" t="s">
        <v>117</v>
      </c>
      <c r="D32" s="7"/>
      <c r="E32" s="7"/>
      <c r="F32" s="7"/>
      <c r="G32" s="19"/>
      <c r="I32" s="114">
        <v>2</v>
      </c>
      <c r="J32" s="113" t="s">
        <v>799</v>
      </c>
      <c r="K32" s="113" t="s">
        <v>206</v>
      </c>
      <c r="L32" s="7"/>
      <c r="M32" s="7"/>
      <c r="N32" s="7"/>
      <c r="O32" s="19"/>
    </row>
    <row r="33" spans="1:15" ht="15.75" customHeight="1" x14ac:dyDescent="0.3">
      <c r="A33" s="114">
        <v>3</v>
      </c>
      <c r="B33" s="113" t="s">
        <v>1343</v>
      </c>
      <c r="C33" s="113" t="s">
        <v>506</v>
      </c>
      <c r="D33" s="7"/>
      <c r="E33" s="7"/>
      <c r="F33" s="7"/>
      <c r="G33" s="19"/>
      <c r="I33" s="114">
        <v>3</v>
      </c>
      <c r="J33" s="113" t="s">
        <v>1349</v>
      </c>
      <c r="K33" s="113" t="s">
        <v>458</v>
      </c>
      <c r="L33" s="7"/>
      <c r="M33" s="7"/>
      <c r="N33" s="7"/>
      <c r="O33" s="19"/>
    </row>
    <row r="34" spans="1:15" ht="15.75" customHeight="1" x14ac:dyDescent="0.3">
      <c r="A34" s="114">
        <v>4</v>
      </c>
      <c r="B34" s="113" t="s">
        <v>1341</v>
      </c>
      <c r="C34" s="113" t="s">
        <v>458</v>
      </c>
      <c r="D34" s="7"/>
      <c r="E34" s="7"/>
      <c r="F34" s="7"/>
      <c r="G34" s="19"/>
      <c r="I34" s="114">
        <v>4</v>
      </c>
      <c r="J34" s="113" t="s">
        <v>1352</v>
      </c>
      <c r="K34" s="113" t="s">
        <v>506</v>
      </c>
      <c r="L34" s="7"/>
      <c r="M34" s="7"/>
      <c r="N34" s="7"/>
      <c r="O34" s="19"/>
    </row>
    <row r="35" spans="1:15" ht="15.75" customHeight="1" x14ac:dyDescent="0.3">
      <c r="A35" s="114">
        <v>5</v>
      </c>
      <c r="B35" s="113" t="s">
        <v>177</v>
      </c>
      <c r="C35" s="113" t="s">
        <v>178</v>
      </c>
      <c r="D35" s="7"/>
      <c r="E35" s="7"/>
      <c r="F35" s="7"/>
      <c r="G35" s="19"/>
      <c r="I35" s="114">
        <v>5</v>
      </c>
      <c r="J35" s="113" t="s">
        <v>1350</v>
      </c>
      <c r="K35" s="113" t="s">
        <v>458</v>
      </c>
      <c r="L35" s="7"/>
      <c r="M35" s="7"/>
      <c r="N35" s="7"/>
      <c r="O35" s="19"/>
    </row>
    <row r="36" spans="1:15" ht="15.75" customHeight="1" x14ac:dyDescent="0.3">
      <c r="A36" s="114">
        <v>6</v>
      </c>
      <c r="B36" s="113" t="s">
        <v>1344</v>
      </c>
      <c r="C36" s="113" t="s">
        <v>466</v>
      </c>
      <c r="D36" s="7"/>
      <c r="E36" s="7"/>
      <c r="F36" s="7"/>
      <c r="G36" s="19"/>
      <c r="I36" s="114">
        <v>6</v>
      </c>
      <c r="J36" s="113" t="s">
        <v>1351</v>
      </c>
      <c r="K36" s="113" t="s">
        <v>670</v>
      </c>
      <c r="L36" s="7"/>
      <c r="M36" s="7"/>
      <c r="N36" s="7"/>
      <c r="O36" s="19"/>
    </row>
    <row r="37" spans="1:15" ht="15.75" customHeight="1" x14ac:dyDescent="0.3">
      <c r="A37" s="114">
        <v>7</v>
      </c>
      <c r="B37" s="113" t="s">
        <v>1345</v>
      </c>
      <c r="C37" s="113" t="s">
        <v>886</v>
      </c>
      <c r="D37" s="7"/>
      <c r="E37" s="7"/>
      <c r="F37" s="7"/>
      <c r="G37" s="19"/>
      <c r="I37" s="114">
        <v>7</v>
      </c>
      <c r="J37" s="113" t="s">
        <v>1355</v>
      </c>
      <c r="K37" s="113" t="s">
        <v>1356</v>
      </c>
      <c r="L37" s="7"/>
      <c r="M37" s="7"/>
      <c r="N37" s="7"/>
      <c r="O37" s="19"/>
    </row>
    <row r="38" spans="1:15" ht="15.75" customHeight="1" x14ac:dyDescent="0.3">
      <c r="A38" s="114">
        <v>8</v>
      </c>
      <c r="B38" s="113" t="s">
        <v>1342</v>
      </c>
      <c r="C38" s="113" t="s">
        <v>648</v>
      </c>
      <c r="D38" s="7"/>
      <c r="E38" s="7"/>
      <c r="F38" s="7"/>
      <c r="G38" s="19"/>
      <c r="I38" s="114">
        <v>8</v>
      </c>
      <c r="J38" s="113" t="s">
        <v>162</v>
      </c>
      <c r="K38" s="113" t="s">
        <v>72</v>
      </c>
      <c r="L38" s="7"/>
      <c r="M38" s="7"/>
      <c r="N38" s="7"/>
      <c r="O38" s="19"/>
    </row>
    <row r="39" spans="1:15" ht="15.75" customHeight="1" x14ac:dyDescent="0.3">
      <c r="A39" s="114">
        <v>9</v>
      </c>
      <c r="B39" s="113" t="s">
        <v>778</v>
      </c>
      <c r="C39" s="113" t="s">
        <v>488</v>
      </c>
      <c r="D39" s="7"/>
      <c r="E39" s="7"/>
      <c r="F39" s="7"/>
      <c r="G39" s="19"/>
      <c r="I39" s="114">
        <v>9</v>
      </c>
      <c r="J39" s="113" t="s">
        <v>1353</v>
      </c>
      <c r="K39" s="113" t="s">
        <v>506</v>
      </c>
      <c r="L39" s="7"/>
      <c r="M39" s="7"/>
      <c r="N39" s="7"/>
      <c r="O39" s="19"/>
    </row>
    <row r="40" spans="1:15" ht="15.75" customHeight="1" x14ac:dyDescent="0.3">
      <c r="A40" s="116">
        <v>10</v>
      </c>
      <c r="B40" s="117" t="s">
        <v>911</v>
      </c>
      <c r="C40" s="117" t="s">
        <v>154</v>
      </c>
      <c r="D40" s="21"/>
      <c r="E40" s="21"/>
      <c r="F40" s="21"/>
      <c r="G40" s="22"/>
      <c r="I40" s="116">
        <v>10</v>
      </c>
      <c r="J40" s="117" t="s">
        <v>1357</v>
      </c>
      <c r="K40" s="117" t="s">
        <v>138</v>
      </c>
      <c r="L40" s="21"/>
      <c r="M40" s="21"/>
      <c r="N40" s="21"/>
      <c r="O40" s="22"/>
    </row>
    <row r="41" spans="1:15" ht="15.75" customHeight="1" x14ac:dyDescent="0.3"/>
    <row r="42" spans="1:15" ht="15.75" customHeight="1" x14ac:dyDescent="0.3">
      <c r="A42" s="1"/>
      <c r="B42" s="2" t="s">
        <v>152</v>
      </c>
      <c r="C42" s="111" t="s">
        <v>1367</v>
      </c>
      <c r="D42" s="111"/>
      <c r="E42" s="111"/>
      <c r="F42" s="2"/>
      <c r="G42" s="2"/>
      <c r="I42" s="1"/>
      <c r="J42" s="2" t="s">
        <v>167</v>
      </c>
      <c r="K42" s="111" t="s">
        <v>1375</v>
      </c>
      <c r="L42" s="111"/>
      <c r="M42" s="111"/>
      <c r="N42" s="2"/>
      <c r="O42" s="2"/>
    </row>
    <row r="43" spans="1:15" ht="15.75" customHeight="1" x14ac:dyDescent="0.3">
      <c r="A43" s="120">
        <v>1</v>
      </c>
      <c r="B43" s="121" t="s">
        <v>1</v>
      </c>
      <c r="C43" s="121" t="s">
        <v>2</v>
      </c>
      <c r="D43" s="49" t="s">
        <v>3</v>
      </c>
      <c r="E43" s="49" t="s">
        <v>4</v>
      </c>
      <c r="F43" s="49" t="s">
        <v>5</v>
      </c>
      <c r="G43" s="50" t="s">
        <v>6</v>
      </c>
      <c r="I43" s="120">
        <v>1</v>
      </c>
      <c r="J43" s="121" t="s">
        <v>1</v>
      </c>
      <c r="K43" s="121" t="s">
        <v>2</v>
      </c>
      <c r="L43" s="49" t="s">
        <v>3</v>
      </c>
      <c r="M43" s="49" t="s">
        <v>4</v>
      </c>
      <c r="N43" s="49" t="s">
        <v>5</v>
      </c>
      <c r="O43" s="50" t="s">
        <v>6</v>
      </c>
    </row>
    <row r="44" spans="1:15" ht="15.75" customHeight="1" x14ac:dyDescent="0.3">
      <c r="A44" s="118">
        <v>1</v>
      </c>
      <c r="B44" s="102" t="s">
        <v>1366</v>
      </c>
      <c r="C44" s="102" t="s">
        <v>1356</v>
      </c>
      <c r="D44" s="16"/>
      <c r="E44" s="16"/>
      <c r="F44" s="47"/>
      <c r="G44" s="55"/>
      <c r="I44" s="118">
        <v>1</v>
      </c>
      <c r="J44" s="102" t="s">
        <v>1368</v>
      </c>
      <c r="K44" s="102" t="s">
        <v>616</v>
      </c>
      <c r="L44" s="16"/>
      <c r="M44" s="16"/>
      <c r="N44" s="47"/>
      <c r="O44" s="55"/>
    </row>
    <row r="45" spans="1:15" ht="15.75" customHeight="1" x14ac:dyDescent="0.3">
      <c r="A45" s="114">
        <v>2</v>
      </c>
      <c r="B45" s="113" t="s">
        <v>1365</v>
      </c>
      <c r="C45" s="113" t="s">
        <v>458</v>
      </c>
      <c r="D45" s="7"/>
      <c r="E45" s="7"/>
      <c r="F45" s="7"/>
      <c r="G45" s="19"/>
      <c r="I45" s="114">
        <v>2</v>
      </c>
      <c r="J45" s="113" t="s">
        <v>470</v>
      </c>
      <c r="K45" s="113" t="s">
        <v>178</v>
      </c>
      <c r="L45" s="7"/>
      <c r="M45" s="7"/>
      <c r="N45" s="7"/>
      <c r="O45" s="19"/>
    </row>
    <row r="46" spans="1:15" ht="15.75" customHeight="1" x14ac:dyDescent="0.3">
      <c r="A46" s="114">
        <v>3</v>
      </c>
      <c r="B46" s="113" t="s">
        <v>191</v>
      </c>
      <c r="C46" s="113" t="s">
        <v>60</v>
      </c>
      <c r="D46" s="7"/>
      <c r="E46" s="7"/>
      <c r="F46" s="7"/>
      <c r="G46" s="19"/>
      <c r="I46" s="114">
        <v>3</v>
      </c>
      <c r="J46" s="113" t="s">
        <v>1369</v>
      </c>
      <c r="K46" s="113" t="s">
        <v>886</v>
      </c>
      <c r="L46" s="7"/>
      <c r="M46" s="7"/>
      <c r="N46" s="7"/>
      <c r="O46" s="19"/>
    </row>
    <row r="47" spans="1:15" ht="15.75" customHeight="1" x14ac:dyDescent="0.3">
      <c r="A47" s="114">
        <v>4</v>
      </c>
      <c r="B47" s="113" t="s">
        <v>1364</v>
      </c>
      <c r="C47" s="113" t="s">
        <v>72</v>
      </c>
      <c r="D47" s="7"/>
      <c r="E47" s="7"/>
      <c r="F47" s="7"/>
      <c r="G47" s="19"/>
      <c r="I47" s="114">
        <v>4</v>
      </c>
      <c r="J47" s="113" t="s">
        <v>1370</v>
      </c>
      <c r="K47" s="113" t="s">
        <v>616</v>
      </c>
      <c r="L47" s="7"/>
      <c r="M47" s="7"/>
      <c r="N47" s="7"/>
      <c r="O47" s="19"/>
    </row>
    <row r="48" spans="1:15" ht="15.75" customHeight="1" x14ac:dyDescent="0.3">
      <c r="A48" s="114">
        <v>5</v>
      </c>
      <c r="B48" s="113" t="s">
        <v>1363</v>
      </c>
      <c r="C48" s="113" t="s">
        <v>1323</v>
      </c>
      <c r="D48" s="7"/>
      <c r="E48" s="7"/>
      <c r="F48" s="7"/>
      <c r="G48" s="19"/>
      <c r="I48" s="114">
        <v>5</v>
      </c>
      <c r="J48" s="113" t="s">
        <v>1252</v>
      </c>
      <c r="K48" s="113" t="s">
        <v>178</v>
      </c>
      <c r="L48" s="7"/>
      <c r="M48" s="7"/>
      <c r="N48" s="7"/>
      <c r="O48" s="19"/>
    </row>
    <row r="49" spans="1:15" ht="15.75" customHeight="1" x14ac:dyDescent="0.3">
      <c r="A49" s="114">
        <v>6</v>
      </c>
      <c r="B49" s="113" t="s">
        <v>1361</v>
      </c>
      <c r="C49" s="113" t="s">
        <v>886</v>
      </c>
      <c r="D49" s="7"/>
      <c r="E49" s="7"/>
      <c r="F49" s="7"/>
      <c r="G49" s="19"/>
      <c r="I49" s="114">
        <v>6</v>
      </c>
      <c r="J49" s="113" t="s">
        <v>1053</v>
      </c>
      <c r="K49" s="113" t="s">
        <v>1371</v>
      </c>
      <c r="L49" s="7"/>
      <c r="M49" s="7"/>
      <c r="N49" s="7"/>
      <c r="O49" s="19"/>
    </row>
    <row r="50" spans="1:15" ht="15.75" customHeight="1" x14ac:dyDescent="0.3">
      <c r="A50" s="114">
        <v>7</v>
      </c>
      <c r="B50" s="113" t="s">
        <v>1360</v>
      </c>
      <c r="C50" s="113" t="s">
        <v>458</v>
      </c>
      <c r="D50" s="7"/>
      <c r="E50" s="7"/>
      <c r="F50" s="7"/>
      <c r="G50" s="19"/>
      <c r="I50" s="114">
        <v>7</v>
      </c>
      <c r="J50" s="113" t="s">
        <v>1374</v>
      </c>
      <c r="K50" s="113" t="s">
        <v>1356</v>
      </c>
      <c r="L50" s="7"/>
      <c r="M50" s="7"/>
      <c r="N50" s="7"/>
      <c r="O50" s="19"/>
    </row>
    <row r="51" spans="1:15" ht="15.75" customHeight="1" x14ac:dyDescent="0.3">
      <c r="A51" s="114">
        <v>8</v>
      </c>
      <c r="B51" s="113" t="s">
        <v>1362</v>
      </c>
      <c r="C51" s="113" t="s">
        <v>138</v>
      </c>
      <c r="D51" s="7"/>
      <c r="E51" s="7"/>
      <c r="F51" s="7"/>
      <c r="G51" s="19"/>
      <c r="I51" s="114">
        <v>8</v>
      </c>
      <c r="J51" s="113" t="s">
        <v>1372</v>
      </c>
      <c r="K51" s="113" t="s">
        <v>206</v>
      </c>
      <c r="L51" s="7"/>
      <c r="M51" s="7"/>
      <c r="N51" s="7"/>
      <c r="O51" s="19"/>
    </row>
    <row r="52" spans="1:15" ht="15.75" customHeight="1" x14ac:dyDescent="0.3">
      <c r="A52" s="114">
        <v>9</v>
      </c>
      <c r="B52" s="113" t="s">
        <v>1359</v>
      </c>
      <c r="C52" s="113" t="s">
        <v>506</v>
      </c>
      <c r="D52" s="7"/>
      <c r="E52" s="7"/>
      <c r="F52" s="7"/>
      <c r="G52" s="19"/>
      <c r="I52" s="114">
        <v>9</v>
      </c>
      <c r="J52" s="113" t="s">
        <v>1373</v>
      </c>
      <c r="K52" s="113" t="s">
        <v>332</v>
      </c>
      <c r="L52" s="7"/>
      <c r="M52" s="7"/>
      <c r="N52" s="7"/>
      <c r="O52" s="19"/>
    </row>
    <row r="53" spans="1:15" ht="15.75" customHeight="1" x14ac:dyDescent="0.3">
      <c r="A53" s="116">
        <v>10</v>
      </c>
      <c r="B53" s="117" t="s">
        <v>454</v>
      </c>
      <c r="C53" s="117" t="s">
        <v>458</v>
      </c>
      <c r="D53" s="21"/>
      <c r="E53" s="21"/>
      <c r="F53" s="21"/>
      <c r="G53" s="22"/>
      <c r="I53" s="116">
        <v>10</v>
      </c>
      <c r="J53" s="117" t="s">
        <v>550</v>
      </c>
      <c r="K53" s="117" t="s">
        <v>458</v>
      </c>
      <c r="L53" s="21"/>
      <c r="M53" s="21"/>
      <c r="N53" s="21"/>
      <c r="O53" s="22"/>
    </row>
    <row r="54" spans="1:15" ht="15.75" customHeight="1" x14ac:dyDescent="0.3"/>
    <row r="55" spans="1:15" ht="15.75" customHeight="1" x14ac:dyDescent="0.3">
      <c r="A55" s="1"/>
      <c r="B55" s="2" t="s">
        <v>180</v>
      </c>
      <c r="C55" s="111" t="s">
        <v>1387</v>
      </c>
      <c r="D55" s="111"/>
      <c r="E55" s="111"/>
      <c r="F55" s="2"/>
      <c r="G55" s="2"/>
      <c r="I55" s="1"/>
      <c r="J55" s="2" t="s">
        <v>194</v>
      </c>
      <c r="K55" s="111" t="s">
        <v>1397</v>
      </c>
      <c r="L55" s="111"/>
      <c r="M55" s="111"/>
      <c r="N55" s="2"/>
      <c r="O55" s="2"/>
    </row>
    <row r="56" spans="1:15" ht="15.75" customHeight="1" x14ac:dyDescent="0.3">
      <c r="A56" s="120">
        <v>1</v>
      </c>
      <c r="B56" s="121" t="s">
        <v>1</v>
      </c>
      <c r="C56" s="121" t="s">
        <v>2</v>
      </c>
      <c r="D56" s="49" t="s">
        <v>3</v>
      </c>
      <c r="E56" s="49" t="s">
        <v>4</v>
      </c>
      <c r="F56" s="49" t="s">
        <v>5</v>
      </c>
      <c r="G56" s="50" t="s">
        <v>6</v>
      </c>
      <c r="I56" s="120">
        <v>1</v>
      </c>
      <c r="J56" s="121" t="s">
        <v>1</v>
      </c>
      <c r="K56" s="121" t="s">
        <v>2</v>
      </c>
      <c r="L56" s="49" t="s">
        <v>3</v>
      </c>
      <c r="M56" s="49" t="s">
        <v>4</v>
      </c>
      <c r="N56" s="49" t="s">
        <v>5</v>
      </c>
      <c r="O56" s="50" t="s">
        <v>6</v>
      </c>
    </row>
    <row r="57" spans="1:15" ht="15.75" customHeight="1" x14ac:dyDescent="0.3">
      <c r="A57" s="118">
        <v>1</v>
      </c>
      <c r="B57" s="102" t="s">
        <v>1386</v>
      </c>
      <c r="C57" s="102" t="s">
        <v>458</v>
      </c>
      <c r="D57" s="16"/>
      <c r="E57" s="16"/>
      <c r="F57" s="47"/>
      <c r="G57" s="55"/>
      <c r="I57" s="118">
        <v>1</v>
      </c>
      <c r="J57" s="102" t="s">
        <v>1392</v>
      </c>
      <c r="K57" s="102" t="s">
        <v>886</v>
      </c>
      <c r="L57" s="16"/>
      <c r="M57" s="16"/>
      <c r="N57" s="47"/>
      <c r="O57" s="55"/>
    </row>
    <row r="58" spans="1:15" ht="15.75" customHeight="1" x14ac:dyDescent="0.3">
      <c r="A58" s="114">
        <v>2</v>
      </c>
      <c r="B58" s="113" t="s">
        <v>1378</v>
      </c>
      <c r="C58" s="113" t="s">
        <v>506</v>
      </c>
      <c r="D58" s="7"/>
      <c r="E58" s="7"/>
      <c r="F58" s="7"/>
      <c r="G58" s="19"/>
      <c r="I58" s="114">
        <v>2</v>
      </c>
      <c r="J58" s="113" t="s">
        <v>1390</v>
      </c>
      <c r="K58" s="113" t="s">
        <v>138</v>
      </c>
      <c r="L58" s="7"/>
      <c r="M58" s="7"/>
      <c r="N58" s="7"/>
      <c r="O58" s="19"/>
    </row>
    <row r="59" spans="1:15" x14ac:dyDescent="0.3">
      <c r="A59" s="114">
        <v>3</v>
      </c>
      <c r="B59" s="113" t="s">
        <v>1381</v>
      </c>
      <c r="C59" s="113" t="s">
        <v>334</v>
      </c>
      <c r="D59" s="7"/>
      <c r="E59" s="7"/>
      <c r="F59" s="7"/>
      <c r="G59" s="19"/>
      <c r="I59" s="114">
        <v>3</v>
      </c>
      <c r="J59" s="113" t="s">
        <v>1389</v>
      </c>
      <c r="K59" s="113" t="s">
        <v>1377</v>
      </c>
      <c r="L59" s="7"/>
      <c r="M59" s="7"/>
      <c r="N59" s="7"/>
      <c r="O59" s="19"/>
    </row>
    <row r="60" spans="1:15" x14ac:dyDescent="0.3">
      <c r="A60" s="114">
        <v>4</v>
      </c>
      <c r="B60" s="113" t="s">
        <v>1384</v>
      </c>
      <c r="C60" s="113" t="s">
        <v>886</v>
      </c>
      <c r="D60" s="7"/>
      <c r="E60" s="7"/>
      <c r="F60" s="7"/>
      <c r="G60" s="19"/>
      <c r="I60" s="114">
        <v>4</v>
      </c>
      <c r="J60" s="113" t="s">
        <v>797</v>
      </c>
      <c r="K60" s="113" t="s">
        <v>138</v>
      </c>
      <c r="L60" s="7"/>
      <c r="M60" s="7"/>
      <c r="N60" s="7"/>
      <c r="O60" s="19"/>
    </row>
    <row r="61" spans="1:15" x14ac:dyDescent="0.3">
      <c r="A61" s="114">
        <v>5</v>
      </c>
      <c r="B61" s="113" t="s">
        <v>1379</v>
      </c>
      <c r="C61" s="113" t="s">
        <v>1323</v>
      </c>
      <c r="D61" s="7"/>
      <c r="E61" s="7"/>
      <c r="F61" s="7"/>
      <c r="G61" s="19"/>
      <c r="I61" s="114">
        <v>5</v>
      </c>
      <c r="J61" s="113" t="s">
        <v>1388</v>
      </c>
      <c r="K61" s="113" t="s">
        <v>886</v>
      </c>
      <c r="L61" s="7"/>
      <c r="M61" s="7"/>
      <c r="N61" s="7"/>
      <c r="O61" s="19"/>
    </row>
    <row r="62" spans="1:15" x14ac:dyDescent="0.3">
      <c r="A62" s="114">
        <v>6</v>
      </c>
      <c r="B62" s="113" t="s">
        <v>1385</v>
      </c>
      <c r="C62" s="113" t="s">
        <v>206</v>
      </c>
      <c r="D62" s="7"/>
      <c r="E62" s="7"/>
      <c r="F62" s="7"/>
      <c r="G62" s="19"/>
      <c r="I62" s="114">
        <v>6</v>
      </c>
      <c r="J62" s="113" t="s">
        <v>1396</v>
      </c>
      <c r="K62" s="113" t="s">
        <v>138</v>
      </c>
      <c r="L62" s="7"/>
      <c r="M62" s="7"/>
      <c r="N62" s="7"/>
      <c r="O62" s="19"/>
    </row>
    <row r="63" spans="1:15" x14ac:dyDescent="0.3">
      <c r="A63" s="114">
        <v>7</v>
      </c>
      <c r="B63" s="113" t="s">
        <v>1376</v>
      </c>
      <c r="C63" s="113" t="s">
        <v>1377</v>
      </c>
      <c r="D63" s="7"/>
      <c r="E63" s="7"/>
      <c r="F63" s="7"/>
      <c r="G63" s="19"/>
      <c r="I63" s="114">
        <v>7</v>
      </c>
      <c r="J63" s="113" t="s">
        <v>1391</v>
      </c>
      <c r="K63" s="113" t="s">
        <v>60</v>
      </c>
      <c r="L63" s="7"/>
      <c r="M63" s="7"/>
      <c r="N63" s="7"/>
      <c r="O63" s="19"/>
    </row>
    <row r="64" spans="1:15" x14ac:dyDescent="0.3">
      <c r="A64" s="114">
        <v>8</v>
      </c>
      <c r="B64" s="113" t="s">
        <v>1383</v>
      </c>
      <c r="C64" s="113" t="s">
        <v>1356</v>
      </c>
      <c r="D64" s="7"/>
      <c r="E64" s="7"/>
      <c r="F64" s="7"/>
      <c r="G64" s="19"/>
      <c r="I64" s="114">
        <v>8</v>
      </c>
      <c r="J64" s="113" t="s">
        <v>1394</v>
      </c>
      <c r="K64" s="113" t="s">
        <v>1356</v>
      </c>
      <c r="L64" s="7"/>
      <c r="M64" s="7"/>
      <c r="N64" s="7"/>
      <c r="O64" s="19"/>
    </row>
    <row r="65" spans="1:15" x14ac:dyDescent="0.3">
      <c r="A65" s="114">
        <v>9</v>
      </c>
      <c r="B65" s="113" t="s">
        <v>1382</v>
      </c>
      <c r="C65" s="113" t="s">
        <v>332</v>
      </c>
      <c r="D65" s="7"/>
      <c r="E65" s="7"/>
      <c r="F65" s="7"/>
      <c r="G65" s="19"/>
      <c r="I65" s="114">
        <v>9</v>
      </c>
      <c r="J65" s="113" t="s">
        <v>1393</v>
      </c>
      <c r="K65" s="113" t="s">
        <v>488</v>
      </c>
      <c r="L65" s="7"/>
      <c r="M65" s="7"/>
      <c r="N65" s="7"/>
      <c r="O65" s="19"/>
    </row>
    <row r="66" spans="1:15" x14ac:dyDescent="0.3">
      <c r="A66" s="116">
        <v>10</v>
      </c>
      <c r="B66" s="117" t="s">
        <v>1380</v>
      </c>
      <c r="C66" s="117" t="s">
        <v>616</v>
      </c>
      <c r="D66" s="21"/>
      <c r="E66" s="21"/>
      <c r="F66" s="21"/>
      <c r="G66" s="22"/>
      <c r="I66" s="116">
        <v>10</v>
      </c>
      <c r="J66" s="117" t="s">
        <v>1395</v>
      </c>
      <c r="K66" s="117" t="s">
        <v>616</v>
      </c>
      <c r="L66" s="21"/>
      <c r="M66" s="21"/>
      <c r="N66" s="21"/>
      <c r="O66" s="22"/>
    </row>
    <row r="68" spans="1:15" x14ac:dyDescent="0.3">
      <c r="B68" s="4" t="s">
        <v>37</v>
      </c>
      <c r="F68" s="97" t="s">
        <v>25</v>
      </c>
    </row>
    <row r="69" spans="1:15" x14ac:dyDescent="0.3">
      <c r="B69" s="4" t="s">
        <v>38</v>
      </c>
    </row>
  </sheetData>
  <sortState xmlns:xlrd2="http://schemas.microsoft.com/office/spreadsheetml/2017/richdata2" ref="AD57:AE66">
    <sortCondition ref="AD57"/>
  </sortState>
  <mergeCells count="1">
    <mergeCell ref="J2:O2"/>
  </mergeCells>
  <hyperlinks>
    <hyperlink ref="B2" location="'Index'!A3" tooltip="Go to the Index sheet" display="á" xr:uid="{B46678E1-665C-4230-A2BC-5C731665213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8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FB75-73EF-4A0D-AF21-58396488D980}">
  <sheetPr>
    <tabColor rgb="FFFFC000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4.140625" style="4" customWidth="1"/>
    <col min="18" max="18" width="9.140625" style="4" bestFit="1" customWidth="1"/>
    <col min="19" max="24" width="4.140625" style="4" customWidth="1"/>
    <col min="25" max="16384" width="10.28515625" style="4"/>
  </cols>
  <sheetData>
    <row r="1" spans="1:34" s="89" customFormat="1" ht="18" x14ac:dyDescent="0.35">
      <c r="A1" s="94"/>
      <c r="B1" s="89" t="s">
        <v>19</v>
      </c>
      <c r="D1" s="86"/>
      <c r="E1" s="86"/>
      <c r="F1" s="86"/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23"/>
      <c r="D2" s="123"/>
      <c r="E2" s="123"/>
      <c r="F2" s="123"/>
      <c r="G2" s="123"/>
      <c r="H2" s="123"/>
      <c r="I2" s="123"/>
      <c r="J2" s="211" t="s">
        <v>208</v>
      </c>
      <c r="K2" s="211"/>
      <c r="L2" s="211"/>
      <c r="M2" s="211"/>
      <c r="N2" s="211"/>
      <c r="O2" s="211"/>
      <c r="P2" s="123"/>
      <c r="Q2" s="123"/>
      <c r="R2" s="123"/>
      <c r="S2" s="123"/>
      <c r="T2" s="123"/>
      <c r="AH2" s="3"/>
    </row>
    <row r="3" spans="1:34" s="2" customFormat="1" ht="15.75" customHeight="1" x14ac:dyDescent="0.3">
      <c r="A3" s="1"/>
      <c r="B3" s="2" t="s">
        <v>209</v>
      </c>
      <c r="C3" s="111" t="s">
        <v>1408</v>
      </c>
      <c r="D3" s="111"/>
      <c r="E3" s="111"/>
      <c r="H3" s="124"/>
      <c r="I3" s="1"/>
      <c r="J3" s="2" t="s">
        <v>221</v>
      </c>
      <c r="K3" s="111" t="s">
        <v>1417</v>
      </c>
      <c r="L3" s="111"/>
      <c r="M3" s="111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0">
        <v>1</v>
      </c>
      <c r="J4" s="121" t="s">
        <v>1</v>
      </c>
      <c r="K4" s="121" t="s">
        <v>2</v>
      </c>
      <c r="L4" s="49" t="s">
        <v>3</v>
      </c>
      <c r="M4" s="49" t="s">
        <v>4</v>
      </c>
      <c r="N4" s="49" t="s">
        <v>5</v>
      </c>
      <c r="O4" s="50" t="s">
        <v>6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">
        <v>1407</v>
      </c>
      <c r="C5" s="102" t="s">
        <v>616</v>
      </c>
      <c r="D5" s="16"/>
      <c r="E5" s="16"/>
      <c r="F5" s="47"/>
      <c r="G5" s="55"/>
      <c r="H5" s="124"/>
      <c r="I5" s="118">
        <v>1</v>
      </c>
      <c r="J5" s="102" t="s">
        <v>1415</v>
      </c>
      <c r="K5" s="102" t="s">
        <v>138</v>
      </c>
      <c r="L5" s="16"/>
      <c r="M5" s="16"/>
      <c r="N5" s="47"/>
      <c r="O5" s="5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1403</v>
      </c>
      <c r="C6" s="125" t="s">
        <v>72</v>
      </c>
      <c r="D6" s="126"/>
      <c r="E6" s="126"/>
      <c r="F6" s="126"/>
      <c r="G6" s="128"/>
      <c r="H6" s="124"/>
      <c r="I6" s="127">
        <v>2</v>
      </c>
      <c r="J6" s="125" t="s">
        <v>1409</v>
      </c>
      <c r="K6" s="125" t="s">
        <v>138</v>
      </c>
      <c r="L6" s="126"/>
      <c r="M6" s="126"/>
      <c r="N6" s="126"/>
      <c r="O6" s="128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">
        <v>1398</v>
      </c>
      <c r="C7" s="125" t="s">
        <v>886</v>
      </c>
      <c r="D7" s="126"/>
      <c r="E7" s="126"/>
      <c r="F7" s="126"/>
      <c r="G7" s="128"/>
      <c r="H7" s="124"/>
      <c r="I7" s="114">
        <v>3</v>
      </c>
      <c r="J7" s="125" t="s">
        <v>228</v>
      </c>
      <c r="K7" s="125" t="s">
        <v>117</v>
      </c>
      <c r="L7" s="126"/>
      <c r="M7" s="126"/>
      <c r="N7" s="126"/>
      <c r="O7" s="128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">
        <v>1405</v>
      </c>
      <c r="C8" s="125" t="s">
        <v>58</v>
      </c>
      <c r="D8" s="126"/>
      <c r="E8" s="126"/>
      <c r="F8" s="126"/>
      <c r="G8" s="128"/>
      <c r="H8" s="124"/>
      <c r="I8" s="127">
        <v>4</v>
      </c>
      <c r="J8" s="125" t="s">
        <v>1414</v>
      </c>
      <c r="K8" s="125" t="s">
        <v>1356</v>
      </c>
      <c r="L8" s="126"/>
      <c r="M8" s="126"/>
      <c r="N8" s="126"/>
      <c r="O8" s="128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">
        <v>1401</v>
      </c>
      <c r="C9" s="125" t="s">
        <v>72</v>
      </c>
      <c r="D9" s="126"/>
      <c r="E9" s="126"/>
      <c r="F9" s="126"/>
      <c r="G9" s="128"/>
      <c r="H9" s="124"/>
      <c r="I9" s="114">
        <v>5</v>
      </c>
      <c r="J9" s="125" t="s">
        <v>1411</v>
      </c>
      <c r="K9" s="125" t="s">
        <v>1060</v>
      </c>
      <c r="L9" s="126"/>
      <c r="M9" s="126"/>
      <c r="N9" s="126"/>
      <c r="O9" s="128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1402</v>
      </c>
      <c r="C10" s="125" t="s">
        <v>107</v>
      </c>
      <c r="D10" s="126"/>
      <c r="E10" s="126"/>
      <c r="F10" s="126"/>
      <c r="G10" s="128"/>
      <c r="H10" s="124"/>
      <c r="I10" s="127">
        <v>6</v>
      </c>
      <c r="J10" s="125" t="s">
        <v>1413</v>
      </c>
      <c r="K10" s="125" t="s">
        <v>458</v>
      </c>
      <c r="L10" s="126"/>
      <c r="M10" s="126"/>
      <c r="N10" s="126"/>
      <c r="O10" s="128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">
        <v>1404</v>
      </c>
      <c r="C11" s="125" t="s">
        <v>183</v>
      </c>
      <c r="D11" s="126"/>
      <c r="E11" s="126"/>
      <c r="F11" s="126"/>
      <c r="G11" s="128"/>
      <c r="H11" s="124"/>
      <c r="I11" s="114">
        <v>7</v>
      </c>
      <c r="J11" s="125" t="s">
        <v>1412</v>
      </c>
      <c r="K11" s="125" t="s">
        <v>458</v>
      </c>
      <c r="L11" s="126"/>
      <c r="M11" s="126"/>
      <c r="N11" s="126"/>
      <c r="O11" s="128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7">
        <v>8</v>
      </c>
      <c r="B12" s="125" t="s">
        <v>1406</v>
      </c>
      <c r="C12" s="125" t="s">
        <v>1325</v>
      </c>
      <c r="D12" s="126"/>
      <c r="E12" s="126"/>
      <c r="F12" s="126"/>
      <c r="G12" s="128"/>
      <c r="H12" s="124"/>
      <c r="I12" s="127">
        <v>8</v>
      </c>
      <c r="J12" s="125" t="s">
        <v>1410</v>
      </c>
      <c r="K12" s="125" t="s">
        <v>1377</v>
      </c>
      <c r="L12" s="126"/>
      <c r="M12" s="126"/>
      <c r="N12" s="126"/>
      <c r="O12" s="128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14">
        <v>9</v>
      </c>
      <c r="B13" s="125" t="s">
        <v>1400</v>
      </c>
      <c r="C13" s="125" t="s">
        <v>488</v>
      </c>
      <c r="D13" s="126"/>
      <c r="E13" s="126"/>
      <c r="F13" s="126"/>
      <c r="G13" s="128"/>
      <c r="H13" s="124"/>
      <c r="I13" s="116">
        <v>9</v>
      </c>
      <c r="J13" s="130" t="s">
        <v>1416</v>
      </c>
      <c r="K13" s="130" t="s">
        <v>178</v>
      </c>
      <c r="L13" s="131"/>
      <c r="M13" s="131"/>
      <c r="N13" s="131"/>
      <c r="O13" s="132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1399</v>
      </c>
      <c r="C14" s="130" t="s">
        <v>458</v>
      </c>
      <c r="D14" s="131"/>
      <c r="E14" s="131"/>
      <c r="F14" s="131"/>
      <c r="G14" s="13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4" t="s">
        <v>37</v>
      </c>
      <c r="F16" s="97" t="s">
        <v>25</v>
      </c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4" t="s">
        <v>38</v>
      </c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ortState xmlns:xlrd2="http://schemas.microsoft.com/office/spreadsheetml/2017/richdata2" ref="AD5:AE13">
    <sortCondition ref="AD5"/>
  </sortState>
  <mergeCells count="1">
    <mergeCell ref="J2:O2"/>
  </mergeCells>
  <hyperlinks>
    <hyperlink ref="B2" location="'Index'!A3" tooltip="Go to the Index sheet" display="á" xr:uid="{124093F5-C6CB-427B-99BA-96D84EF5CAE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817A-6AF5-46D0-8020-08F0AF16BB2F}">
  <sheetPr>
    <tabColor rgb="FFFFC000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4.140625" style="4" customWidth="1"/>
    <col min="18" max="18" width="9.140625" style="4" bestFit="1" customWidth="1"/>
    <col min="19" max="24" width="4.140625" style="4" customWidth="1"/>
    <col min="25" max="16384" width="10.28515625" style="4"/>
  </cols>
  <sheetData>
    <row r="1" spans="1:34" s="89" customFormat="1" ht="18" x14ac:dyDescent="0.35">
      <c r="A1" s="94"/>
      <c r="B1" s="89" t="s">
        <v>19</v>
      </c>
      <c r="D1" s="86"/>
      <c r="E1" s="86"/>
      <c r="F1" s="86" t="s">
        <v>280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1281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"!$J$44")&lt;&gt;"",INDIRECT("'"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"!$J$44"),"")</f>
        <v>A. Ashdown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"!$K$44")&lt;&gt;"",INDIRECT("'"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"!$K$44"),"")</f>
        <v>Bury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"!$L$44")&lt;&gt;"",INDIRECT("'"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"!$L$44"),"")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"!$J$20"),"")</f>
        <v>I. Harrop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"!$K$20"),"")</f>
        <v>Sunderland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"!$L$20"),"")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"!$B$50"),"")</f>
        <v>D. McCulley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"!$C$50"),"")</f>
        <v>Sunderland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"!$D$50"),"")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"!$J$35")&lt;&gt;"",INDIRECT("'"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"!$J$35"),"")</f>
        <v>A. Parsons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"!$K$35")&lt;&gt;"",INDIRECT("'"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"!$K$35"),"")</f>
        <v>Sunderland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"!$L$35")&lt;&gt;"",INDIRECT("'"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"!$L$35"),"")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"!$J$11")&lt;&gt;"",INDIRECT("'"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"!$J$11"),"")</f>
        <v>W. Phin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"!$K$11")&lt;&gt;"",INDIRECT("'"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"!$K$11"),"")</f>
        <v>Sunderland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"!$L$11")&lt;&gt;"",INDIRECT("'"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"!$L$11"),"")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"!$J$66")&lt;&gt;"",INDIRECT("'"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"!$J$66"),"")</f>
        <v>G. Sedgwick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"!$K$66")&lt;&gt;"",INDIRECT("'"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"!$K$66"),"")</f>
        <v>Bury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"!$L$66")&lt;&gt;"",INDIRECT("'"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"!$L$66"),"")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6">
        <v>7</v>
      </c>
      <c r="B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"!$J$52")&lt;&gt;"",INDIRECT("'"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"!$J$52"),"")</f>
        <v>J. Totton</v>
      </c>
      <c r="C11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"!$K$52")&lt;&gt;"",INDIRECT("'"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"!$K$52"),"")</f>
        <v>East Antrim</v>
      </c>
      <c r="D11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"!$L$52")&lt;&gt;"",INDIRECT("'"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"!$L$52"),"")</f>
        <v/>
      </c>
      <c r="E11" s="131"/>
      <c r="F11" s="131"/>
      <c r="G11" s="132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4" t="s">
        <v>37</v>
      </c>
      <c r="F13" s="97" t="s">
        <v>25</v>
      </c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4"/>
      <c r="B14" s="4" t="s">
        <v>38</v>
      </c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4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5:W11">
    <sortCondition ref="V5"/>
  </sortState>
  <mergeCells count="1">
    <mergeCell ref="C2:G2"/>
  </mergeCells>
  <hyperlinks>
    <hyperlink ref="B2" location="'Index'!A3" tooltip="Go to the Index sheet" display="á" xr:uid="{1D23B7EC-70E9-4B09-981D-A1F325B5302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DB9C-D847-44C3-97CD-1176F1CC0E0B}">
  <sheetPr>
    <tabColor rgb="FFFFC000"/>
    <pageSetUpPr fitToPage="1"/>
  </sheetPr>
  <dimension ref="A1:AH76"/>
  <sheetViews>
    <sheetView showGridLines="0" zoomScaleNormal="100" zoomScalePageLayoutView="150" workbookViewId="0">
      <selection activeCell="B2" sqref="B2"/>
    </sheetView>
  </sheetViews>
  <sheetFormatPr defaultColWidth="10.28515625" defaultRowHeight="15" x14ac:dyDescent="0.3"/>
  <cols>
    <col min="1" max="1" width="2.7109375" style="3" customWidth="1"/>
    <col min="2" max="3" width="20.7109375" style="4" customWidth="1"/>
    <col min="4" max="7" width="5" style="4" customWidth="1"/>
    <col min="8" max="8" width="1.7109375" style="4" customWidth="1"/>
    <col min="9" max="9" width="2.7109375" style="3" customWidth="1"/>
    <col min="10" max="11" width="20.7109375" style="4" customWidth="1"/>
    <col min="12" max="15" width="5" style="4" customWidth="1"/>
    <col min="16" max="17" width="4.140625" style="4" customWidth="1"/>
    <col min="18" max="18" width="9.140625" style="4" bestFit="1" customWidth="1"/>
    <col min="19" max="24" width="4.140625" style="4" customWidth="1"/>
    <col min="25" max="16384" width="10.28515625" style="4"/>
  </cols>
  <sheetData>
    <row r="1" spans="1:34" s="89" customFormat="1" ht="18" x14ac:dyDescent="0.35">
      <c r="A1" s="94"/>
      <c r="B1" s="89" t="s">
        <v>19</v>
      </c>
      <c r="D1" s="86"/>
      <c r="E1" s="86"/>
      <c r="F1" s="86" t="s">
        <v>282</v>
      </c>
      <c r="G1" s="86"/>
      <c r="H1" s="86"/>
      <c r="I1" s="86"/>
      <c r="K1" s="86"/>
      <c r="L1" s="86"/>
      <c r="N1" s="86"/>
      <c r="O1" s="86"/>
      <c r="P1" s="86"/>
      <c r="Q1" s="86"/>
      <c r="R1" s="86"/>
      <c r="S1" s="86"/>
      <c r="T1" s="86"/>
      <c r="U1" s="86"/>
      <c r="V1" s="86"/>
      <c r="W1" s="86"/>
      <c r="AG1" s="124"/>
      <c r="AH1" s="124"/>
    </row>
    <row r="2" spans="1:34" ht="20.100000000000001" customHeight="1" x14ac:dyDescent="0.35"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s="2" customFormat="1" ht="15.75" customHeight="1" x14ac:dyDescent="0.3">
      <c r="A3" s="1"/>
      <c r="B3" s="2" t="s">
        <v>0</v>
      </c>
      <c r="C3" s="111" t="s">
        <v>1418</v>
      </c>
      <c r="D3" s="111"/>
      <c r="E3" s="111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4"/>
      <c r="AB3" s="4"/>
      <c r="AC3" s="4"/>
      <c r="AD3" s="4"/>
      <c r="AE3" s="4"/>
      <c r="AF3" s="4"/>
    </row>
    <row r="4" spans="1:34" ht="15.75" customHeight="1" x14ac:dyDescent="0.3">
      <c r="A4" s="120">
        <v>1</v>
      </c>
      <c r="B4" s="121" t="s">
        <v>1</v>
      </c>
      <c r="C4" s="121" t="s">
        <v>2</v>
      </c>
      <c r="D4" s="49" t="s">
        <v>3</v>
      </c>
      <c r="E4" s="49" t="s">
        <v>4</v>
      </c>
      <c r="F4" s="49" t="s">
        <v>5</v>
      </c>
      <c r="G4" s="50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18">
        <v>1</v>
      </c>
      <c r="B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"!$B$19"),"")</f>
        <v>T. C. Chittenden</v>
      </c>
      <c r="C5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"!$C$19"),"")</f>
        <v>Workington</v>
      </c>
      <c r="D5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"!$D$19"),"")</f>
        <v/>
      </c>
      <c r="E5" s="16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"!$J$18")&lt;&gt;"",INDIRECT("'"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"!$J$18"),"")</f>
        <v>A. Coleman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"!$K$18")&lt;&gt;"",INDIRECT("'"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"!$K$18"),"")</f>
        <v>Cumb News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"!$L$18")&lt;&gt;"",INDIRECT("'"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"!$L$18"),"")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ht="15.75" customHeight="1" x14ac:dyDescent="0.3">
      <c r="A7" s="11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"!$B$34"),"")</f>
        <v>K. L. Dinkel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"!$C$34"),"")</f>
        <v>Sunderland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"!$D$34"),"")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 spans="1:34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"!$J$19"),"")</f>
        <v>N. Harcus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"!$K$19"),"")</f>
        <v>Felton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"!$L$19")&lt;&gt;"",INDIRECT("'"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"!$L$19"),"")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 spans="1:34" ht="15.75" customHeight="1" x14ac:dyDescent="0.3">
      <c r="A9" s="11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"!$J$22"),"")</f>
        <v>D. Love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"!$K$22"),"")</f>
        <v>Penarth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"!$L$22")&lt;&gt;"",INDIRECT("'"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"!$L$22"),"")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"!$J$23")&lt;&gt;"",INDIRECT("'"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"!$J$23"),"")</f>
        <v>N. L. Morewood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"!$K$23")&lt;&gt;"",INDIRECT("'"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"!$K$23"),"")</f>
        <v>Workington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"!$L$23")&lt;&gt;"",INDIRECT("'"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"!$L$23"),"")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1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"!$J$27"),"")</f>
        <v>J. Whittaker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"!$K$27"),"")</f>
        <v>Kendal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"!$L$27"),"")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 spans="1:34" ht="15.75" customHeight="1" x14ac:dyDescent="0.3">
      <c r="A12" s="129">
        <v>8</v>
      </c>
      <c r="B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"!$B$27"),"")</f>
        <v>J. Wilkinson</v>
      </c>
      <c r="C12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"!$C$27"),"")</f>
        <v>Morecambe</v>
      </c>
      <c r="D12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"!$D$27")&lt;&gt;"",INDIRECT("'"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"!$D$27"),"")</f>
        <v/>
      </c>
      <c r="E12" s="131"/>
      <c r="F12" s="131"/>
      <c r="G12" s="132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"/>
      <c r="B14" s="2" t="s">
        <v>74</v>
      </c>
      <c r="C14" s="111" t="s">
        <v>1281</v>
      </c>
      <c r="D14" s="111"/>
      <c r="E14" s="111"/>
      <c r="F14" s="2"/>
      <c r="G14" s="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34" ht="15.75" customHeight="1" x14ac:dyDescent="0.3">
      <c r="A15" s="120">
        <v>1</v>
      </c>
      <c r="B15" s="121" t="s">
        <v>1</v>
      </c>
      <c r="C15" s="121" t="s">
        <v>2</v>
      </c>
      <c r="D15" s="49" t="s">
        <v>3</v>
      </c>
      <c r="E15" s="49" t="s">
        <v>4</v>
      </c>
      <c r="F15" s="49" t="s">
        <v>5</v>
      </c>
      <c r="G15" s="50" t="s">
        <v>6</v>
      </c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118">
        <v>1</v>
      </c>
      <c r="B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"!$B$31"),"")</f>
        <v>P. Ager</v>
      </c>
      <c r="C16" s="102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"!$C$31"),"")</f>
        <v>Dunfermline</v>
      </c>
      <c r="D16" s="1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"!$D$31"),"")</f>
        <v/>
      </c>
      <c r="E16" s="16"/>
      <c r="F16" s="47"/>
      <c r="G16" s="55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7">
        <v>2</v>
      </c>
      <c r="B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"!$B$57")&lt;&gt;"",INDIRECT("'"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"!$B$57"),"")</f>
        <v>P. G. Barnett</v>
      </c>
      <c r="C1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"!$C$57")&lt;&gt;"",INDIRECT("'"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"!$C$57"),"")</f>
        <v>Sunderland</v>
      </c>
      <c r="D1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"!$D$57")&lt;&gt;"",INDIRECT("'"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"!$D$57"),"")</f>
        <v/>
      </c>
      <c r="E17" s="126"/>
      <c r="F17" s="126"/>
      <c r="G17" s="128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14">
        <v>3</v>
      </c>
      <c r="B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"!$B$36"),"")</f>
        <v>P. Dodds</v>
      </c>
      <c r="C1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"!$C$36"),"")</f>
        <v>Felton</v>
      </c>
      <c r="D1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"!$D$36")&lt;&gt;"",INDIRECT("'"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"!$D$36"),"")</f>
        <v/>
      </c>
      <c r="E18" s="126"/>
      <c r="F18" s="126"/>
      <c r="G18" s="128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4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"!$B$11"),"")</f>
        <v>J. Maher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"!$C$11"),"")</f>
        <v>Goodyear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"!$D$11")&lt;&gt;"",INDIRECT("'"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"!$D$11"),"")</f>
        <v/>
      </c>
      <c r="E19" s="126"/>
      <c r="F19" s="126"/>
      <c r="G19" s="128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14">
        <v>5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"!$B$12"),"")</f>
        <v>K. B. McCrindle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"!$C$12"),"")</f>
        <v>Workington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"!$D$12"),"")</f>
        <v/>
      </c>
      <c r="E20" s="126"/>
      <c r="F20" s="126"/>
      <c r="G20" s="128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6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"!$B$39"),"")</f>
        <v>J. Morris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"!$C$39"),"")</f>
        <v>Penarth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"!$D$39")&lt;&gt;"",INDIRECT("'"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"!$D$39"),"")</f>
        <v/>
      </c>
      <c r="E21" s="126"/>
      <c r="F21" s="126"/>
      <c r="G21" s="128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14">
        <v>7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"!$B$14")&lt;&gt;"",INDIRECT("'"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"!$B$14"),"")</f>
        <v>G. A. Smith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"!$C$14")&lt;&gt;"",INDIRECT("'"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"!$C$14"),"")</f>
        <v>Sunderland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"!$D$14")&lt;&gt;"",INDIRECT("'" &amp; LEFT(CELL("filename",$A$1),FIND("[",CELL("filename",$A$1)) -1) &amp; "[" &amp; MID(CELL("filename",$A$1),FIND("[",CELL("filename",$A$1))+1,FIND("]",CELL("filename",$A$1))-FIND("[",CELL("filename",$A$1))-1) &amp; "]" &amp; "Short Range Rifle 2" &amp; "'" &amp; "!$D$14"),"")</f>
        <v/>
      </c>
      <c r="E22" s="126"/>
      <c r="F22" s="126"/>
      <c r="G22" s="128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9">
        <v>8</v>
      </c>
      <c r="B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"!$B$40")&lt;&gt;"",INDIRECT("'"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"!$B$40"),"")</f>
        <v>J. Smith</v>
      </c>
      <c r="C23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"!$C$40")&lt;&gt;"",INDIRECT("'"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"!$C$40"),"")</f>
        <v>Cumb News</v>
      </c>
      <c r="D23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"!$D$40")&lt;&gt;"",INDIRECT("'" &amp; LEFT(CELL("filename",$A$1),FIND("[",CELL("filename",$A$1)) -1) &amp; "[" &amp; MID(CELL("filename",$A$1),FIND("[",CELL("filename",$A$1))+1,FIND("]",CELL("filename",$A$1))-FIND("[",CELL("filename",$A$1))-1) &amp; "]" &amp; "Short Range Rifle 1" &amp; "'" &amp; "!$D$40"),"")</f>
        <v/>
      </c>
      <c r="E23" s="131"/>
      <c r="F23" s="131"/>
      <c r="G23" s="132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4"/>
      <c r="B25" s="4" t="s">
        <v>37</v>
      </c>
      <c r="F25" s="97" t="s">
        <v>25</v>
      </c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24"/>
      <c r="B26" s="4" t="s">
        <v>38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16:W23">
    <sortCondition ref="V16"/>
  </sortState>
  <mergeCells count="1">
    <mergeCell ref="C2:G2"/>
  </mergeCells>
  <hyperlinks>
    <hyperlink ref="B2" location="'Index'!A3" tooltip="Go to the Index sheet" display="á" xr:uid="{B9043DE9-0E1F-46C9-9F56-6908B028668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">
    <tabColor rgb="FFFFC000"/>
    <pageSetUpPr fitToPage="1"/>
  </sheetPr>
  <dimension ref="A1:AH83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9" t="s">
        <v>24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G3" s="3"/>
      <c r="H3" s="4"/>
      <c r="I3" s="4"/>
      <c r="J3" s="4"/>
      <c r="K3" s="4"/>
      <c r="L3" s="4"/>
      <c r="M3" s="4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1419</v>
      </c>
      <c r="B4" s="12"/>
      <c r="C4" s="135">
        <v>584</v>
      </c>
      <c r="D4" s="12"/>
      <c r="E4" s="67" t="s">
        <v>6</v>
      </c>
      <c r="F4" s="14">
        <f>SUM(F5:F7)</f>
        <v>0</v>
      </c>
      <c r="G4" s="3" t="s">
        <v>292</v>
      </c>
      <c r="H4" s="11" t="s">
        <v>1424</v>
      </c>
      <c r="I4" s="12"/>
      <c r="J4" s="135">
        <v>576</v>
      </c>
      <c r="K4" s="12"/>
      <c r="L4" s="67" t="s">
        <v>6</v>
      </c>
      <c r="M4" s="14">
        <f>SUM(M5:M7)</f>
        <v>0</v>
      </c>
    </row>
    <row r="5" spans="1:34" ht="15.75" customHeight="1" x14ac:dyDescent="0.3">
      <c r="A5" s="31" t="s">
        <v>1425</v>
      </c>
      <c r="B5" s="32"/>
      <c r="C5" s="33"/>
      <c r="D5" s="16"/>
      <c r="E5" s="16"/>
      <c r="F5" s="17">
        <f>SUM(D5:E5)</f>
        <v>0</v>
      </c>
      <c r="H5" s="31" t="s">
        <v>1313</v>
      </c>
      <c r="I5" s="32"/>
      <c r="J5" s="33"/>
      <c r="K5" s="16"/>
      <c r="L5" s="16"/>
      <c r="M5" s="17">
        <f>SUM(K5:L5)</f>
        <v>0</v>
      </c>
    </row>
    <row r="6" spans="1:34" ht="15.75" customHeight="1" x14ac:dyDescent="0.3">
      <c r="A6" s="34" t="s">
        <v>1311</v>
      </c>
      <c r="B6" s="27"/>
      <c r="C6" s="5"/>
      <c r="D6" s="7"/>
      <c r="E6" s="7"/>
      <c r="F6" s="19">
        <f>SUM(D6:E6)</f>
        <v>0</v>
      </c>
      <c r="H6" s="34" t="s">
        <v>1316</v>
      </c>
      <c r="I6" s="27"/>
      <c r="J6" s="5"/>
      <c r="K6" s="7"/>
      <c r="L6" s="7"/>
      <c r="M6" s="19">
        <f>SUM(K6:L6)</f>
        <v>0</v>
      </c>
    </row>
    <row r="7" spans="1:34" ht="15.75" customHeight="1" x14ac:dyDescent="0.3">
      <c r="A7" s="35" t="s">
        <v>1309</v>
      </c>
      <c r="B7" s="28"/>
      <c r="C7" s="29"/>
      <c r="D7" s="21"/>
      <c r="E7" s="21"/>
      <c r="F7" s="22">
        <f>SUM(D7:E7)</f>
        <v>0</v>
      </c>
      <c r="H7" s="35" t="s">
        <v>1327</v>
      </c>
      <c r="I7" s="28"/>
      <c r="J7" s="29"/>
      <c r="K7" s="21"/>
      <c r="L7" s="21"/>
      <c r="M7" s="22">
        <f>SUM(K7:L7)</f>
        <v>0</v>
      </c>
    </row>
    <row r="8" spans="1:34" ht="15.75" customHeight="1" x14ac:dyDescent="0.3">
      <c r="N8" s="23"/>
    </row>
    <row r="9" spans="1:34" ht="15.75" customHeight="1" x14ac:dyDescent="0.3">
      <c r="A9" s="11" t="s">
        <v>1420</v>
      </c>
      <c r="B9" s="12"/>
      <c r="C9" s="135">
        <v>583</v>
      </c>
      <c r="D9" s="12"/>
      <c r="E9" s="67" t="s">
        <v>6</v>
      </c>
      <c r="F9" s="14">
        <f>SUM(F10:F12)</f>
        <v>0</v>
      </c>
      <c r="G9" s="3" t="s">
        <v>292</v>
      </c>
      <c r="H9" s="11" t="s">
        <v>1423</v>
      </c>
      <c r="I9" s="12"/>
      <c r="J9" s="135">
        <v>580</v>
      </c>
      <c r="K9" s="12"/>
      <c r="L9" s="67" t="s">
        <v>6</v>
      </c>
      <c r="M9" s="14">
        <f>SUM(M10:M12)</f>
        <v>0</v>
      </c>
    </row>
    <row r="10" spans="1:34" ht="15.75" customHeight="1" x14ac:dyDescent="0.3">
      <c r="A10" s="31" t="s">
        <v>1427</v>
      </c>
      <c r="B10" s="32"/>
      <c r="C10" s="33"/>
      <c r="D10" s="16"/>
      <c r="E10" s="16"/>
      <c r="F10" s="17">
        <f>SUM(D10:E10)</f>
        <v>0</v>
      </c>
      <c r="H10" s="31" t="s">
        <v>487</v>
      </c>
      <c r="I10" s="32"/>
      <c r="J10" s="33"/>
      <c r="K10" s="16"/>
      <c r="L10" s="16"/>
      <c r="M10" s="17">
        <f>SUM(K10:L10)</f>
        <v>0</v>
      </c>
      <c r="AA10"/>
      <c r="AB10"/>
      <c r="AC10"/>
      <c r="AD10"/>
      <c r="AE10"/>
      <c r="AF10"/>
    </row>
    <row r="11" spans="1:34" ht="15.75" customHeight="1" x14ac:dyDescent="0.3">
      <c r="A11" s="34" t="s">
        <v>1426</v>
      </c>
      <c r="B11" s="27"/>
      <c r="C11" s="5"/>
      <c r="D11" s="7"/>
      <c r="E11" s="7"/>
      <c r="F11" s="19">
        <f>SUM(D11:E11)</f>
        <v>0</v>
      </c>
      <c r="H11" s="34" t="s">
        <v>821</v>
      </c>
      <c r="I11" s="27"/>
      <c r="J11" s="5"/>
      <c r="K11" s="7"/>
      <c r="L11" s="7"/>
      <c r="M11" s="19">
        <f>SUM(K11:L11)</f>
        <v>0</v>
      </c>
      <c r="AA11"/>
      <c r="AB11"/>
      <c r="AC11"/>
      <c r="AD11"/>
      <c r="AE11"/>
      <c r="AF11"/>
    </row>
    <row r="12" spans="1:34" ht="15.75" customHeight="1" x14ac:dyDescent="0.3">
      <c r="A12" s="35" t="s">
        <v>463</v>
      </c>
      <c r="B12" s="28"/>
      <c r="C12" s="29"/>
      <c r="D12" s="21"/>
      <c r="E12" s="21"/>
      <c r="F12" s="22">
        <f>SUM(D12:E12)</f>
        <v>0</v>
      </c>
      <c r="H12" s="35" t="s">
        <v>1307</v>
      </c>
      <c r="I12" s="28"/>
      <c r="J12" s="29"/>
      <c r="K12" s="21"/>
      <c r="L12" s="21"/>
      <c r="M12" s="22">
        <f>SUM(K12:L12)</f>
        <v>0</v>
      </c>
      <c r="AA12"/>
      <c r="AB12"/>
      <c r="AC12"/>
      <c r="AD12"/>
      <c r="AE12"/>
      <c r="AF12"/>
    </row>
    <row r="13" spans="1:34" ht="15.75" customHeight="1" x14ac:dyDescent="0.3">
      <c r="AA13"/>
      <c r="AB13"/>
      <c r="AC13"/>
      <c r="AD13"/>
      <c r="AE13"/>
      <c r="AF13"/>
    </row>
    <row r="14" spans="1:34" ht="15.75" customHeight="1" x14ac:dyDescent="0.3">
      <c r="A14" s="11" t="s">
        <v>1421</v>
      </c>
      <c r="B14" s="12"/>
      <c r="C14" s="135">
        <v>591</v>
      </c>
      <c r="D14" s="12"/>
      <c r="E14" s="67" t="s">
        <v>6</v>
      </c>
      <c r="F14" s="14">
        <f>SUM(F15:F17)</f>
        <v>0</v>
      </c>
      <c r="G14" s="3" t="s">
        <v>292</v>
      </c>
      <c r="H14" s="11" t="s">
        <v>1422</v>
      </c>
      <c r="I14" s="12"/>
      <c r="J14" s="135">
        <v>575</v>
      </c>
      <c r="K14" s="12"/>
      <c r="L14" s="67" t="s">
        <v>6</v>
      </c>
      <c r="M14" s="14">
        <f>SUM(M15:M17)</f>
        <v>0</v>
      </c>
    </row>
    <row r="15" spans="1:34" ht="15.75" customHeight="1" x14ac:dyDescent="0.3">
      <c r="A15" s="31" t="s">
        <v>1305</v>
      </c>
      <c r="B15" s="32"/>
      <c r="C15" s="33"/>
      <c r="D15" s="16"/>
      <c r="E15" s="16"/>
      <c r="F15" s="17">
        <f>SUM(D15:E15)</f>
        <v>0</v>
      </c>
      <c r="H15" s="31" t="s">
        <v>1328</v>
      </c>
      <c r="I15" s="32"/>
      <c r="J15" s="33"/>
      <c r="K15" s="16"/>
      <c r="L15" s="16"/>
      <c r="M15" s="17">
        <f>SUM(K15:L15)</f>
        <v>0</v>
      </c>
    </row>
    <row r="16" spans="1:34" ht="15.75" customHeight="1" x14ac:dyDescent="0.3">
      <c r="A16" s="34" t="s">
        <v>1306</v>
      </c>
      <c r="B16" s="27"/>
      <c r="C16" s="5"/>
      <c r="D16" s="7"/>
      <c r="E16" s="7"/>
      <c r="F16" s="19">
        <f>SUM(D16:E16)</f>
        <v>0</v>
      </c>
      <c r="H16" s="34" t="s">
        <v>1315</v>
      </c>
      <c r="I16" s="27"/>
      <c r="J16" s="5"/>
      <c r="K16" s="7"/>
      <c r="L16" s="7"/>
      <c r="M16" s="19">
        <f>SUM(K16:L16)</f>
        <v>0</v>
      </c>
    </row>
    <row r="17" spans="1:20" ht="15.75" customHeight="1" x14ac:dyDescent="0.3">
      <c r="A17" s="35" t="s">
        <v>137</v>
      </c>
      <c r="B17" s="28"/>
      <c r="C17" s="29"/>
      <c r="D17" s="21"/>
      <c r="E17" s="21"/>
      <c r="F17" s="22">
        <f>SUM(D17:E17)</f>
        <v>0</v>
      </c>
      <c r="H17" s="35" t="s">
        <v>1318</v>
      </c>
      <c r="I17" s="28"/>
      <c r="J17" s="29"/>
      <c r="K17" s="21"/>
      <c r="L17" s="21"/>
      <c r="M17" s="22">
        <f>SUM(K17:L17)</f>
        <v>0</v>
      </c>
    </row>
    <row r="18" spans="1:20" ht="15.75" customHeight="1" x14ac:dyDescent="0.3"/>
    <row r="19" spans="1:20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1428</v>
      </c>
      <c r="H20" s="15" t="s">
        <v>1419</v>
      </c>
      <c r="I20" s="47"/>
      <c r="J20" s="47"/>
      <c r="K20" s="47"/>
      <c r="L20" s="47"/>
      <c r="M20" s="47"/>
      <c r="N20" s="55"/>
    </row>
    <row r="21" spans="1:20" ht="15.75" customHeight="1" x14ac:dyDescent="0.3">
      <c r="H21" s="18" t="s">
        <v>1420</v>
      </c>
      <c r="I21" s="7"/>
      <c r="J21" s="7"/>
      <c r="K21" s="7"/>
      <c r="L21" s="7"/>
      <c r="M21" s="7"/>
      <c r="N21" s="19"/>
    </row>
    <row r="22" spans="1:20" ht="15.75" customHeight="1" x14ac:dyDescent="0.3">
      <c r="H22" s="134" t="s">
        <v>1421</v>
      </c>
      <c r="I22" s="7"/>
      <c r="J22" s="7"/>
      <c r="K22" s="7"/>
      <c r="L22" s="7"/>
      <c r="M22" s="7"/>
      <c r="N22" s="19"/>
    </row>
    <row r="23" spans="1:20" ht="15.75" customHeight="1" x14ac:dyDescent="0.3">
      <c r="H23" s="18" t="s">
        <v>1422</v>
      </c>
      <c r="I23" s="7"/>
      <c r="J23" s="7"/>
      <c r="K23" s="7"/>
      <c r="L23" s="7"/>
      <c r="M23" s="7"/>
      <c r="N23" s="19"/>
    </row>
    <row r="24" spans="1:20" ht="15.75" customHeight="1" x14ac:dyDescent="0.3">
      <c r="H24" s="18" t="s">
        <v>1423</v>
      </c>
      <c r="I24" s="7"/>
      <c r="J24" s="7"/>
      <c r="K24" s="7"/>
      <c r="L24" s="7"/>
      <c r="M24" s="7"/>
      <c r="N24" s="19"/>
    </row>
    <row r="25" spans="1:20" ht="15.75" customHeight="1" x14ac:dyDescent="0.3">
      <c r="H25" s="20" t="s">
        <v>1424</v>
      </c>
      <c r="I25" s="21"/>
      <c r="J25" s="21"/>
      <c r="K25" s="21"/>
      <c r="L25" s="21"/>
      <c r="M25" s="21"/>
      <c r="N25" s="22"/>
    </row>
    <row r="26" spans="1:20" ht="15.75" customHeight="1" x14ac:dyDescent="0.3">
      <c r="B26" s="10"/>
      <c r="C26" s="10"/>
      <c r="H26" s="30"/>
      <c r="I26" s="9"/>
      <c r="J26" s="9"/>
      <c r="K26" s="9"/>
      <c r="L26" s="9"/>
      <c r="M26" s="9"/>
      <c r="N26" s="9"/>
    </row>
    <row r="27" spans="1:20" ht="15.75" customHeight="1" x14ac:dyDescent="0.3">
      <c r="A27" s="137"/>
      <c r="B27" s="137"/>
      <c r="C27" s="137"/>
      <c r="D27" s="137"/>
      <c r="E27" s="137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2"/>
      <c r="F29" s="2"/>
      <c r="N29" s="2"/>
      <c r="O29" s="2"/>
    </row>
    <row r="30" spans="1:20" ht="15.75" customHeight="1" x14ac:dyDescent="0.3">
      <c r="A30" s="11" t="s">
        <v>988</v>
      </c>
      <c r="B30" s="12"/>
      <c r="C30" s="135">
        <v>568</v>
      </c>
      <c r="D30" s="12"/>
      <c r="E30" s="67" t="s">
        <v>6</v>
      </c>
      <c r="F30" s="14">
        <f>SUM(F31:F33)</f>
        <v>0</v>
      </c>
      <c r="G30" s="145" t="s">
        <v>292</v>
      </c>
      <c r="H30" s="11" t="s">
        <v>549</v>
      </c>
      <c r="I30" s="12"/>
      <c r="J30" s="135">
        <v>564</v>
      </c>
      <c r="K30" s="12"/>
      <c r="L30" s="67" t="s">
        <v>6</v>
      </c>
      <c r="M30" s="14">
        <f>SUM(M31:M33)</f>
        <v>0</v>
      </c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1368</v>
      </c>
      <c r="B31" s="32"/>
      <c r="C31" s="33"/>
      <c r="D31" s="16"/>
      <c r="E31" s="16"/>
      <c r="F31" s="17">
        <f>SUM(D31:E31)</f>
        <v>0</v>
      </c>
      <c r="G31" s="145"/>
      <c r="H31" s="31" t="s">
        <v>1349</v>
      </c>
      <c r="I31" s="32"/>
      <c r="J31" s="33"/>
      <c r="K31" s="16"/>
      <c r="L31" s="16"/>
      <c r="M31" s="17">
        <f>SUM(K31:L31)</f>
        <v>0</v>
      </c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1310</v>
      </c>
      <c r="B32" s="27"/>
      <c r="C32" s="5"/>
      <c r="D32" s="7"/>
      <c r="E32" s="7"/>
      <c r="F32" s="19">
        <f>SUM(D32:E32)</f>
        <v>0</v>
      </c>
      <c r="G32" s="145"/>
      <c r="H32" s="34" t="s">
        <v>1341</v>
      </c>
      <c r="I32" s="27"/>
      <c r="J32" s="5"/>
      <c r="K32" s="7"/>
      <c r="L32" s="7"/>
      <c r="M32" s="19">
        <f>SUM(K32:L32)</f>
        <v>0</v>
      </c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1329</v>
      </c>
      <c r="B33" s="28"/>
      <c r="C33" s="29"/>
      <c r="D33" s="21"/>
      <c r="E33" s="21"/>
      <c r="F33" s="22">
        <f>SUM(D33:E33)</f>
        <v>0</v>
      </c>
      <c r="G33" s="145"/>
      <c r="H33" s="35" t="s">
        <v>1338</v>
      </c>
      <c r="I33" s="28"/>
      <c r="J33" s="29"/>
      <c r="K33" s="21"/>
      <c r="L33" s="21"/>
      <c r="M33" s="22">
        <f>SUM(K33:L33)</f>
        <v>0</v>
      </c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989</v>
      </c>
      <c r="B35" s="12"/>
      <c r="C35" s="135">
        <v>566</v>
      </c>
      <c r="D35" s="12"/>
      <c r="E35" s="67" t="s">
        <v>6</v>
      </c>
      <c r="F35" s="14">
        <f>SUM(F36:F38)</f>
        <v>0</v>
      </c>
      <c r="G35" s="145" t="s">
        <v>292</v>
      </c>
      <c r="H35" s="11" t="s">
        <v>1431</v>
      </c>
      <c r="I35" s="12"/>
      <c r="J35" s="135">
        <v>569</v>
      </c>
      <c r="K35" s="12"/>
      <c r="L35" s="67" t="s">
        <v>6</v>
      </c>
      <c r="M35" s="1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1364</v>
      </c>
      <c r="B36" s="32"/>
      <c r="C36" s="33"/>
      <c r="D36" s="16"/>
      <c r="E36" s="16"/>
      <c r="F36" s="17">
        <f>SUM(D36:E36)</f>
        <v>0</v>
      </c>
      <c r="G36" s="145"/>
      <c r="H36" s="31" t="s">
        <v>1319</v>
      </c>
      <c r="I36" s="32"/>
      <c r="J36" s="33"/>
      <c r="K36" s="16"/>
      <c r="L36" s="16"/>
      <c r="M36" s="17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1308</v>
      </c>
      <c r="B37" s="27"/>
      <c r="C37" s="5"/>
      <c r="D37" s="7"/>
      <c r="E37" s="7"/>
      <c r="F37" s="19">
        <f>SUM(D37:E37)</f>
        <v>0</v>
      </c>
      <c r="G37" s="145"/>
      <c r="H37" s="34" t="s">
        <v>1345</v>
      </c>
      <c r="I37" s="27"/>
      <c r="J37" s="5"/>
      <c r="K37" s="7"/>
      <c r="L37" s="7"/>
      <c r="M37" s="19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162</v>
      </c>
      <c r="B38" s="28"/>
      <c r="C38" s="29"/>
      <c r="D38" s="21"/>
      <c r="E38" s="21"/>
      <c r="F38" s="22">
        <f>SUM(D38:E38)</f>
        <v>0</v>
      </c>
      <c r="G38" s="145"/>
      <c r="H38" s="35" t="s">
        <v>1334</v>
      </c>
      <c r="I38" s="28"/>
      <c r="J38" s="29"/>
      <c r="K38" s="21"/>
      <c r="L38" s="21"/>
      <c r="M38" s="22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1429</v>
      </c>
      <c r="B40" s="12"/>
      <c r="C40" s="135">
        <v>574</v>
      </c>
      <c r="D40" s="12"/>
      <c r="E40" s="67" t="s">
        <v>6</v>
      </c>
      <c r="F40" s="14">
        <f>SUM(F41:F43)</f>
        <v>0</v>
      </c>
      <c r="G40" s="145" t="s">
        <v>292</v>
      </c>
      <c r="H40" s="11" t="s">
        <v>1430</v>
      </c>
      <c r="I40" s="12"/>
      <c r="J40" s="135">
        <v>568</v>
      </c>
      <c r="K40" s="12"/>
      <c r="L40" s="67" t="s">
        <v>6</v>
      </c>
      <c r="M40" s="1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1207</v>
      </c>
      <c r="B41" s="32"/>
      <c r="C41" s="33"/>
      <c r="D41" s="16"/>
      <c r="E41" s="16"/>
      <c r="F41" s="17">
        <f>SUM(D41:E41)</f>
        <v>0</v>
      </c>
      <c r="G41" s="145"/>
      <c r="H41" s="31" t="s">
        <v>347</v>
      </c>
      <c r="I41" s="32"/>
      <c r="J41" s="33"/>
      <c r="K41" s="16"/>
      <c r="L41" s="16"/>
      <c r="M41" s="17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1337</v>
      </c>
      <c r="B42" s="27"/>
      <c r="C42" s="5"/>
      <c r="D42" s="7"/>
      <c r="E42" s="7"/>
      <c r="F42" s="19">
        <f>SUM(D42:E42)</f>
        <v>0</v>
      </c>
      <c r="G42" s="145"/>
      <c r="H42" s="34" t="s">
        <v>1342</v>
      </c>
      <c r="I42" s="27"/>
      <c r="J42" s="5"/>
      <c r="K42" s="7"/>
      <c r="L42" s="7"/>
      <c r="M42" s="19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1333</v>
      </c>
      <c r="B43" s="28"/>
      <c r="C43" s="29"/>
      <c r="D43" s="21"/>
      <c r="E43" s="21"/>
      <c r="F43" s="22">
        <f>SUM(D43:E43)</f>
        <v>0</v>
      </c>
      <c r="G43" s="145"/>
      <c r="H43" s="35" t="s">
        <v>1339</v>
      </c>
      <c r="I43" s="28"/>
      <c r="J43" s="29"/>
      <c r="K43" s="21"/>
      <c r="L43" s="21"/>
      <c r="M43" s="22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1432</v>
      </c>
      <c r="H46" s="141" t="s">
        <v>988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H47" s="139" t="s">
        <v>989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H48" s="139" t="s">
        <v>1429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1430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1431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549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/>
    <row r="53" spans="1:16" ht="15.75" customHeight="1" x14ac:dyDescent="0.3">
      <c r="A53" s="4" t="s">
        <v>39</v>
      </c>
      <c r="E53" s="3"/>
      <c r="G53" s="98" t="s">
        <v>25</v>
      </c>
    </row>
    <row r="54" spans="1:16" ht="15.75" customHeight="1" x14ac:dyDescent="0.3">
      <c r="A54" s="4" t="s">
        <v>38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587A402A-7427-4C4D-B8C6-5D8D5F33728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BF1F2-6BA2-4D32-91FE-59EF4E267550}">
  <sheetPr>
    <tabColor rgb="FFFFC000"/>
    <pageSetUpPr fitToPage="1"/>
  </sheetPr>
  <dimension ref="A1:AH83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9" t="s">
        <v>24</v>
      </c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92</v>
      </c>
      <c r="G3" s="3"/>
      <c r="H3" s="4"/>
      <c r="I3" s="4"/>
      <c r="J3" s="4"/>
      <c r="K3" s="4"/>
      <c r="L3" s="4"/>
      <c r="M3" s="4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301</v>
      </c>
      <c r="B4" s="12"/>
      <c r="C4" s="135">
        <v>560</v>
      </c>
      <c r="D4" s="12"/>
      <c r="E4" s="67" t="s">
        <v>6</v>
      </c>
      <c r="F4" s="14">
        <f>SUM(F5:F7)</f>
        <v>0</v>
      </c>
      <c r="G4" s="145" t="s">
        <v>292</v>
      </c>
      <c r="H4" s="124" t="s">
        <v>1436</v>
      </c>
      <c r="I4" s="124"/>
      <c r="J4" s="144">
        <v>557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31" t="s">
        <v>1391</v>
      </c>
      <c r="B5" s="32"/>
      <c r="C5" s="33"/>
      <c r="D5" s="16"/>
      <c r="E5" s="16"/>
      <c r="F5" s="17">
        <f>SUM(D5:E5)</f>
        <v>0</v>
      </c>
      <c r="G5" s="14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34" t="s">
        <v>1332</v>
      </c>
      <c r="B6" s="27"/>
      <c r="C6" s="5"/>
      <c r="D6" s="7"/>
      <c r="E6" s="7"/>
      <c r="F6" s="19">
        <f>SUM(D6:E6)</f>
        <v>0</v>
      </c>
      <c r="G6" s="145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35" t="s">
        <v>1314</v>
      </c>
      <c r="B7" s="28"/>
      <c r="C7" s="29"/>
      <c r="D7" s="21"/>
      <c r="E7" s="21"/>
      <c r="F7" s="22">
        <f>SUM(D7:E7)</f>
        <v>0</v>
      </c>
      <c r="G7" s="145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1433</v>
      </c>
      <c r="B9" s="12"/>
      <c r="C9" s="135">
        <v>556</v>
      </c>
      <c r="D9" s="12"/>
      <c r="E9" s="67" t="s">
        <v>6</v>
      </c>
      <c r="F9" s="14">
        <f>SUM(F10:F12)</f>
        <v>0</v>
      </c>
      <c r="G9" s="145" t="s">
        <v>292</v>
      </c>
      <c r="H9" s="11" t="s">
        <v>1294</v>
      </c>
      <c r="I9" s="12"/>
      <c r="J9" s="135">
        <v>554</v>
      </c>
      <c r="K9" s="12"/>
      <c r="L9" s="67" t="s">
        <v>6</v>
      </c>
      <c r="M9" s="14">
        <f>SUM(M10:M12)</f>
        <v>0</v>
      </c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31" t="s">
        <v>1438</v>
      </c>
      <c r="B10" s="32"/>
      <c r="C10" s="33"/>
      <c r="D10" s="16"/>
      <c r="E10" s="16"/>
      <c r="F10" s="17">
        <f>SUM(D10:E10)</f>
        <v>0</v>
      </c>
      <c r="G10" s="145"/>
      <c r="H10" s="31" t="s">
        <v>1365</v>
      </c>
      <c r="I10" s="32"/>
      <c r="J10" s="33"/>
      <c r="K10" s="16"/>
      <c r="L10" s="16"/>
      <c r="M10" s="17">
        <f>SUM(K10:L10)</f>
        <v>0</v>
      </c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34" t="s">
        <v>911</v>
      </c>
      <c r="B11" s="27"/>
      <c r="C11" s="5"/>
      <c r="D11" s="7"/>
      <c r="E11" s="7"/>
      <c r="F11" s="19">
        <f>SUM(D11:E11)</f>
        <v>0</v>
      </c>
      <c r="G11" s="145"/>
      <c r="H11" s="34" t="s">
        <v>1350</v>
      </c>
      <c r="I11" s="27"/>
      <c r="J11" s="5"/>
      <c r="K11" s="7"/>
      <c r="L11" s="7"/>
      <c r="M11" s="19">
        <f>SUM(K11:L11)</f>
        <v>0</v>
      </c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35" t="s">
        <v>1437</v>
      </c>
      <c r="B12" s="28"/>
      <c r="C12" s="29"/>
      <c r="D12" s="21"/>
      <c r="E12" s="21"/>
      <c r="F12" s="22">
        <f>SUM(D12:E12)</f>
        <v>0</v>
      </c>
      <c r="G12" s="145"/>
      <c r="H12" s="35" t="s">
        <v>550</v>
      </c>
      <c r="I12" s="28"/>
      <c r="J12" s="29"/>
      <c r="K12" s="21"/>
      <c r="L12" s="21"/>
      <c r="M12" s="22">
        <f>SUM(K12:L12)</f>
        <v>0</v>
      </c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1434</v>
      </c>
      <c r="B14" s="12"/>
      <c r="C14" s="135">
        <v>559</v>
      </c>
      <c r="D14" s="12"/>
      <c r="E14" s="67" t="s">
        <v>6</v>
      </c>
      <c r="F14" s="14">
        <f>SUM(F15:F17)</f>
        <v>0</v>
      </c>
      <c r="G14" s="145" t="s">
        <v>292</v>
      </c>
      <c r="H14" s="11" t="s">
        <v>1435</v>
      </c>
      <c r="I14" s="12"/>
      <c r="J14" s="135">
        <v>560</v>
      </c>
      <c r="K14" s="12"/>
      <c r="L14" s="67" t="s">
        <v>6</v>
      </c>
      <c r="M14" s="1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31" t="s">
        <v>1354</v>
      </c>
      <c r="B15" s="32"/>
      <c r="C15" s="33"/>
      <c r="D15" s="16"/>
      <c r="E15" s="16"/>
      <c r="F15" s="17">
        <f>SUM(D15:E15)</f>
        <v>0</v>
      </c>
      <c r="G15" s="145"/>
      <c r="H15" s="31" t="s">
        <v>470</v>
      </c>
      <c r="I15" s="32"/>
      <c r="J15" s="33"/>
      <c r="K15" s="16"/>
      <c r="L15" s="16"/>
      <c r="M15" s="17">
        <f>SUM(K15:L15)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34" t="s">
        <v>1346</v>
      </c>
      <c r="B16" s="27"/>
      <c r="C16" s="5"/>
      <c r="D16" s="7"/>
      <c r="E16" s="7"/>
      <c r="F16" s="19">
        <f>SUM(D16:E16)</f>
        <v>0</v>
      </c>
      <c r="G16" s="145"/>
      <c r="H16" s="34" t="s">
        <v>200</v>
      </c>
      <c r="I16" s="27"/>
      <c r="J16" s="5"/>
      <c r="K16" s="7"/>
      <c r="L16" s="7"/>
      <c r="M16" s="19">
        <f>SUM(K16:L16)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35" t="s">
        <v>1357</v>
      </c>
      <c r="B17" s="28"/>
      <c r="C17" s="29"/>
      <c r="D17" s="21"/>
      <c r="E17" s="21"/>
      <c r="F17" s="22">
        <f>SUM(D17:E17)</f>
        <v>0</v>
      </c>
      <c r="G17" s="145"/>
      <c r="H17" s="35" t="s">
        <v>177</v>
      </c>
      <c r="I17" s="28"/>
      <c r="J17" s="29"/>
      <c r="K17" s="21"/>
      <c r="L17" s="21"/>
      <c r="M17" s="22">
        <f>SUM(K17:L17)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H19" s="69" t="s">
        <v>92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1439</v>
      </c>
      <c r="H20" s="141" t="s">
        <v>301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H21" s="139" t="s">
        <v>1433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H22" s="139" t="s">
        <v>1434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1435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1294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1436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>
      <c r="B26" s="10"/>
      <c r="C26" s="10"/>
      <c r="H26" s="30"/>
      <c r="I26" s="9"/>
      <c r="J26" s="9"/>
      <c r="K26" s="9"/>
      <c r="L26" s="9"/>
      <c r="M26" s="9"/>
      <c r="N26" s="9"/>
    </row>
    <row r="27" spans="1:20" ht="15.75" customHeight="1" x14ac:dyDescent="0.3">
      <c r="A27" s="137"/>
      <c r="B27" s="137"/>
      <c r="C27" s="137"/>
      <c r="D27" s="137"/>
      <c r="E27" s="137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109</v>
      </c>
      <c r="B29" s="2"/>
      <c r="C29" s="2"/>
      <c r="D29" s="2"/>
      <c r="E29" s="2"/>
      <c r="F29" s="2"/>
      <c r="N29" s="2"/>
      <c r="O29" s="2"/>
    </row>
    <row r="30" spans="1:20" ht="15.75" customHeight="1" x14ac:dyDescent="0.3">
      <c r="A30" s="11" t="s">
        <v>1012</v>
      </c>
      <c r="B30" s="12"/>
      <c r="C30" s="135">
        <v>530</v>
      </c>
      <c r="D30" s="12"/>
      <c r="E30" s="67" t="s">
        <v>6</v>
      </c>
      <c r="F30" s="14">
        <f>SUM(F31:F33)</f>
        <v>0</v>
      </c>
      <c r="G30" s="145" t="s">
        <v>292</v>
      </c>
      <c r="H30" s="124" t="s">
        <v>1444</v>
      </c>
      <c r="I30" s="124"/>
      <c r="J30" s="144">
        <v>528</v>
      </c>
      <c r="K30" s="124"/>
      <c r="L30" s="124"/>
      <c r="M30" s="124"/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1407</v>
      </c>
      <c r="B31" s="32"/>
      <c r="C31" s="33"/>
      <c r="D31" s="16"/>
      <c r="E31" s="16"/>
      <c r="F31" s="17">
        <f>SUM(D31:E31)</f>
        <v>0</v>
      </c>
      <c r="G31" s="14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1395</v>
      </c>
      <c r="B32" s="27"/>
      <c r="C32" s="5"/>
      <c r="D32" s="7"/>
      <c r="E32" s="7"/>
      <c r="F32" s="19">
        <f>SUM(D32:E32)</f>
        <v>0</v>
      </c>
      <c r="G32" s="145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1380</v>
      </c>
      <c r="B33" s="28"/>
      <c r="C33" s="29"/>
      <c r="D33" s="21"/>
      <c r="E33" s="21"/>
      <c r="F33" s="22">
        <f>SUM(D33:E33)</f>
        <v>0</v>
      </c>
      <c r="G33" s="145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1440</v>
      </c>
      <c r="B35" s="12"/>
      <c r="C35" s="135">
        <v>542</v>
      </c>
      <c r="D35" s="12"/>
      <c r="E35" s="67" t="s">
        <v>6</v>
      </c>
      <c r="F35" s="14">
        <f>SUM(F36:F38)</f>
        <v>0</v>
      </c>
      <c r="G35" s="145" t="s">
        <v>292</v>
      </c>
      <c r="H35" s="11" t="s">
        <v>1443</v>
      </c>
      <c r="I35" s="12"/>
      <c r="J35" s="135">
        <v>554</v>
      </c>
      <c r="K35" s="12"/>
      <c r="L35" s="67" t="s">
        <v>6</v>
      </c>
      <c r="M35" s="1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1390</v>
      </c>
      <c r="B36" s="32"/>
      <c r="C36" s="33"/>
      <c r="D36" s="16"/>
      <c r="E36" s="16"/>
      <c r="F36" s="17">
        <f>SUM(D36:E36)</f>
        <v>0</v>
      </c>
      <c r="G36" s="145"/>
      <c r="H36" s="31" t="s">
        <v>1324</v>
      </c>
      <c r="I36" s="32"/>
      <c r="J36" s="33"/>
      <c r="K36" s="16"/>
      <c r="L36" s="16"/>
      <c r="M36" s="17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797</v>
      </c>
      <c r="B37" s="27"/>
      <c r="C37" s="5"/>
      <c r="D37" s="7"/>
      <c r="E37" s="7"/>
      <c r="F37" s="19">
        <f>SUM(D37:E37)</f>
        <v>0</v>
      </c>
      <c r="G37" s="145"/>
      <c r="H37" s="34" t="s">
        <v>1406</v>
      </c>
      <c r="I37" s="27"/>
      <c r="J37" s="5"/>
      <c r="K37" s="7"/>
      <c r="L37" s="7"/>
      <c r="M37" s="19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1362</v>
      </c>
      <c r="B38" s="28"/>
      <c r="C38" s="29"/>
      <c r="D38" s="21"/>
      <c r="E38" s="21"/>
      <c r="F38" s="22">
        <f>SUM(D38:E38)</f>
        <v>0</v>
      </c>
      <c r="G38" s="145"/>
      <c r="H38" s="35" t="s">
        <v>1335</v>
      </c>
      <c r="I38" s="28"/>
      <c r="J38" s="29"/>
      <c r="K38" s="21"/>
      <c r="L38" s="21"/>
      <c r="M38" s="22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1441</v>
      </c>
      <c r="B40" s="12"/>
      <c r="C40" s="135">
        <v>551</v>
      </c>
      <c r="D40" s="12"/>
      <c r="E40" s="67" t="s">
        <v>6</v>
      </c>
      <c r="F40" s="14">
        <f>SUM(F41:F43)</f>
        <v>0</v>
      </c>
      <c r="G40" s="145" t="s">
        <v>292</v>
      </c>
      <c r="H40" s="11" t="s">
        <v>1442</v>
      </c>
      <c r="I40" s="12"/>
      <c r="J40" s="135">
        <v>523</v>
      </c>
      <c r="K40" s="12"/>
      <c r="L40" s="67" t="s">
        <v>6</v>
      </c>
      <c r="M40" s="1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1366</v>
      </c>
      <c r="B41" s="32"/>
      <c r="C41" s="33"/>
      <c r="D41" s="16"/>
      <c r="E41" s="16"/>
      <c r="F41" s="17">
        <f>SUM(D41:E41)</f>
        <v>0</v>
      </c>
      <c r="G41" s="145"/>
      <c r="H41" s="31" t="s">
        <v>1414</v>
      </c>
      <c r="I41" s="32"/>
      <c r="J41" s="33"/>
      <c r="K41" s="16"/>
      <c r="L41" s="16"/>
      <c r="M41" s="17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1374</v>
      </c>
      <c r="B42" s="27"/>
      <c r="C42" s="5"/>
      <c r="D42" s="7"/>
      <c r="E42" s="7"/>
      <c r="F42" s="19">
        <f>SUM(D42:E42)</f>
        <v>0</v>
      </c>
      <c r="G42" s="145"/>
      <c r="H42" s="34" t="s">
        <v>1394</v>
      </c>
      <c r="I42" s="27"/>
      <c r="J42" s="5"/>
      <c r="K42" s="7"/>
      <c r="L42" s="7"/>
      <c r="M42" s="19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1355</v>
      </c>
      <c r="B43" s="28"/>
      <c r="C43" s="29"/>
      <c r="D43" s="21"/>
      <c r="E43" s="21"/>
      <c r="F43" s="22">
        <f>SUM(D43:E43)</f>
        <v>0</v>
      </c>
      <c r="G43" s="145"/>
      <c r="H43" s="35" t="s">
        <v>1383</v>
      </c>
      <c r="I43" s="28"/>
      <c r="J43" s="29"/>
      <c r="K43" s="21"/>
      <c r="L43" s="21"/>
      <c r="M43" s="22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H45" s="69" t="s">
        <v>109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1445</v>
      </c>
      <c r="H46" s="141" t="s">
        <v>1012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H47" s="139" t="s">
        <v>1440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H48" s="139" t="s">
        <v>1441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1442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1443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1444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/>
    <row r="53" spans="1:16" ht="15.75" customHeight="1" x14ac:dyDescent="0.3">
      <c r="A53" s="4" t="s">
        <v>39</v>
      </c>
      <c r="E53" s="3"/>
      <c r="G53" s="98" t="s">
        <v>25</v>
      </c>
    </row>
    <row r="54" spans="1:16" ht="15.75" customHeight="1" x14ac:dyDescent="0.3">
      <c r="A54" s="4" t="s">
        <v>38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5C40D993-747C-45D9-ACD8-08BD0774500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9">
    <tabColor rgb="FF0070C0"/>
    <pageSetUpPr fitToPage="1"/>
  </sheetPr>
  <dimension ref="A1:AH73"/>
  <sheetViews>
    <sheetView showGridLines="0" workbookViewId="0">
      <selection activeCell="B2" sqref="B2"/>
    </sheetView>
  </sheetViews>
  <sheetFormatPr defaultColWidth="12.85546875" defaultRowHeight="15" x14ac:dyDescent="0.3"/>
  <cols>
    <col min="1" max="1" width="2.7109375" style="9" customWidth="1"/>
    <col min="2" max="3" width="20.7109375" style="9" customWidth="1"/>
    <col min="4" max="7" width="5" style="9" customWidth="1"/>
    <col min="8" max="8" width="1.7109375" style="9" customWidth="1"/>
    <col min="9" max="9" width="2.7109375" style="9" customWidth="1"/>
    <col min="10" max="11" width="20.7109375" style="9" customWidth="1"/>
    <col min="12" max="15" width="5" style="9" customWidth="1"/>
    <col min="16" max="16" width="5.140625" style="9" customWidth="1"/>
    <col min="17" max="16384" width="12.85546875" style="9"/>
  </cols>
  <sheetData>
    <row r="1" spans="1:34" s="93" customFormat="1" ht="18" x14ac:dyDescent="0.35">
      <c r="A1" s="90"/>
      <c r="B1" s="91" t="s">
        <v>20</v>
      </c>
      <c r="C1" s="92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4"/>
      <c r="AH1" s="3"/>
    </row>
    <row r="2" spans="1:34" ht="20.100000000000001" customHeight="1" x14ac:dyDescent="0.35">
      <c r="A2" s="40"/>
      <c r="B2" s="203" t="s">
        <v>1464</v>
      </c>
      <c r="C2" s="104"/>
      <c r="D2" s="42"/>
      <c r="E2" s="42"/>
      <c r="F2" s="41"/>
      <c r="G2" s="42"/>
      <c r="H2" s="43"/>
      <c r="I2" s="44"/>
      <c r="J2" s="213" t="s">
        <v>208</v>
      </c>
      <c r="K2" s="213"/>
      <c r="L2" s="213"/>
      <c r="M2" s="213"/>
      <c r="N2" s="213"/>
      <c r="O2" s="213"/>
      <c r="AG2" s="4"/>
      <c r="AH2" s="4"/>
    </row>
    <row r="3" spans="1:34" ht="15.75" customHeight="1" x14ac:dyDescent="0.3">
      <c r="A3" s="61"/>
      <c r="B3" s="45" t="s">
        <v>0</v>
      </c>
      <c r="C3" s="179" t="s">
        <v>1198</v>
      </c>
      <c r="D3" s="180"/>
      <c r="E3" s="180"/>
      <c r="F3" s="62"/>
      <c r="G3" s="62"/>
      <c r="H3" s="2"/>
      <c r="I3" s="61"/>
      <c r="J3" s="45" t="s">
        <v>74</v>
      </c>
      <c r="K3" s="179" t="s">
        <v>1202</v>
      </c>
      <c r="L3" s="180"/>
      <c r="M3" s="180"/>
      <c r="N3" s="62"/>
      <c r="O3" s="62"/>
    </row>
    <row r="4" spans="1:34" ht="15.75" customHeight="1" x14ac:dyDescent="0.3">
      <c r="A4" s="120">
        <v>1</v>
      </c>
      <c r="B4" s="194" t="s">
        <v>1</v>
      </c>
      <c r="C4" s="194" t="s">
        <v>2</v>
      </c>
      <c r="D4" s="195" t="s">
        <v>3</v>
      </c>
      <c r="E4" s="195" t="s">
        <v>4</v>
      </c>
      <c r="F4" s="195" t="s">
        <v>5</v>
      </c>
      <c r="G4" s="196" t="s">
        <v>6</v>
      </c>
      <c r="H4" s="43"/>
      <c r="I4" s="120">
        <v>1</v>
      </c>
      <c r="J4" s="194" t="s">
        <v>1</v>
      </c>
      <c r="K4" s="194" t="s">
        <v>2</v>
      </c>
      <c r="L4" s="195" t="s">
        <v>3</v>
      </c>
      <c r="M4" s="195" t="s">
        <v>4</v>
      </c>
      <c r="N4" s="195" t="s">
        <v>5</v>
      </c>
      <c r="O4" s="196" t="s">
        <v>6</v>
      </c>
    </row>
    <row r="5" spans="1:34" ht="15.75" customHeight="1" x14ac:dyDescent="0.3">
      <c r="A5" s="191">
        <v>1</v>
      </c>
      <c r="B5" s="192" t="s">
        <v>369</v>
      </c>
      <c r="C5" s="192" t="s">
        <v>87</v>
      </c>
      <c r="D5" s="193"/>
      <c r="E5" s="193"/>
      <c r="F5" s="47"/>
      <c r="G5" s="55"/>
      <c r="H5" s="4"/>
      <c r="I5" s="191">
        <v>1</v>
      </c>
      <c r="J5" s="192" t="s">
        <v>893</v>
      </c>
      <c r="K5" s="192" t="s">
        <v>488</v>
      </c>
      <c r="L5" s="193"/>
      <c r="M5" s="193"/>
      <c r="N5" s="47"/>
      <c r="O5" s="55"/>
    </row>
    <row r="6" spans="1:34" ht="15.75" customHeight="1" x14ac:dyDescent="0.3">
      <c r="A6" s="185">
        <v>2</v>
      </c>
      <c r="B6" s="133" t="s">
        <v>1196</v>
      </c>
      <c r="C6" s="183" t="s">
        <v>466</v>
      </c>
      <c r="D6" s="181"/>
      <c r="E6" s="181"/>
      <c r="F6" s="181"/>
      <c r="G6" s="186"/>
      <c r="H6" s="43"/>
      <c r="I6" s="184">
        <v>2</v>
      </c>
      <c r="J6" s="182" t="s">
        <v>265</v>
      </c>
      <c r="K6" s="182" t="s">
        <v>107</v>
      </c>
      <c r="L6" s="181"/>
      <c r="M6" s="181"/>
      <c r="N6" s="181"/>
      <c r="O6" s="115"/>
      <c r="AD6" s="4"/>
      <c r="AE6" s="4"/>
    </row>
    <row r="7" spans="1:34" s="4" customFormat="1" ht="15.75" customHeight="1" x14ac:dyDescent="0.3">
      <c r="A7" s="184">
        <v>3</v>
      </c>
      <c r="B7" s="113" t="s">
        <v>1194</v>
      </c>
      <c r="C7" s="113" t="s">
        <v>886</v>
      </c>
      <c r="D7" s="7"/>
      <c r="E7" s="7"/>
      <c r="F7" s="7"/>
      <c r="G7" s="19"/>
      <c r="I7" s="184">
        <v>3</v>
      </c>
      <c r="J7" s="122" t="s">
        <v>1201</v>
      </c>
      <c r="K7" s="113" t="s">
        <v>157</v>
      </c>
      <c r="L7" s="7"/>
      <c r="M7" s="7"/>
      <c r="N7" s="7"/>
      <c r="O7" s="19"/>
      <c r="V7" s="9"/>
      <c r="W7" s="9"/>
      <c r="AD7" s="9"/>
      <c r="AE7" s="9"/>
    </row>
    <row r="8" spans="1:34" s="4" customFormat="1" ht="15.75" customHeight="1" x14ac:dyDescent="0.3">
      <c r="A8" s="185">
        <v>4</v>
      </c>
      <c r="B8" s="113" t="s">
        <v>1193</v>
      </c>
      <c r="C8" s="113" t="s">
        <v>147</v>
      </c>
      <c r="D8" s="7"/>
      <c r="E8" s="7"/>
      <c r="F8" s="7"/>
      <c r="G8" s="19"/>
      <c r="I8" s="184">
        <v>4</v>
      </c>
      <c r="J8" s="113" t="s">
        <v>114</v>
      </c>
      <c r="K8" s="113" t="s">
        <v>100</v>
      </c>
      <c r="L8" s="7"/>
      <c r="M8" s="7"/>
      <c r="N8" s="7"/>
      <c r="O8" s="19"/>
    </row>
    <row r="9" spans="1:34" ht="15.75" customHeight="1" x14ac:dyDescent="0.3">
      <c r="A9" s="184">
        <v>5</v>
      </c>
      <c r="B9" s="113" t="s">
        <v>173</v>
      </c>
      <c r="C9" s="113" t="s">
        <v>100</v>
      </c>
      <c r="D9" s="181"/>
      <c r="E9" s="181"/>
      <c r="F9" s="181"/>
      <c r="G9" s="186"/>
      <c r="H9" s="43"/>
      <c r="I9" s="184">
        <v>5</v>
      </c>
      <c r="J9" s="183" t="s">
        <v>1041</v>
      </c>
      <c r="K9" s="183" t="s">
        <v>274</v>
      </c>
      <c r="L9" s="181"/>
      <c r="M9" s="181"/>
      <c r="N9" s="181"/>
      <c r="O9" s="115"/>
    </row>
    <row r="10" spans="1:34" ht="15.75" customHeight="1" x14ac:dyDescent="0.3">
      <c r="A10" s="185">
        <v>6</v>
      </c>
      <c r="B10" s="113" t="s">
        <v>1195</v>
      </c>
      <c r="C10" s="113" t="s">
        <v>458</v>
      </c>
      <c r="D10" s="181"/>
      <c r="E10" s="181"/>
      <c r="F10" s="181"/>
      <c r="G10" s="186"/>
      <c r="H10" s="43"/>
      <c r="I10" s="184">
        <v>6</v>
      </c>
      <c r="J10" s="183" t="s">
        <v>1200</v>
      </c>
      <c r="K10" s="183" t="s">
        <v>269</v>
      </c>
      <c r="L10" s="181"/>
      <c r="M10" s="181"/>
      <c r="N10" s="181"/>
      <c r="O10" s="115"/>
    </row>
    <row r="11" spans="1:34" ht="15.75" customHeight="1" x14ac:dyDescent="0.3">
      <c r="A11" s="184">
        <v>7</v>
      </c>
      <c r="B11" s="133" t="s">
        <v>1192</v>
      </c>
      <c r="C11" s="133" t="s">
        <v>458</v>
      </c>
      <c r="D11" s="8"/>
      <c r="E11" s="8"/>
      <c r="F11" s="8"/>
      <c r="G11" s="115"/>
      <c r="I11" s="184">
        <v>7</v>
      </c>
      <c r="J11" s="133" t="s">
        <v>1199</v>
      </c>
      <c r="K11" s="133" t="s">
        <v>332</v>
      </c>
      <c r="L11" s="8"/>
      <c r="M11" s="8"/>
      <c r="N11" s="8"/>
      <c r="O11" s="115"/>
    </row>
    <row r="12" spans="1:34" ht="15.75" customHeight="1" x14ac:dyDescent="0.3">
      <c r="A12" s="185">
        <v>8</v>
      </c>
      <c r="B12" s="133" t="s">
        <v>104</v>
      </c>
      <c r="C12" s="133" t="s">
        <v>105</v>
      </c>
      <c r="D12" s="8"/>
      <c r="E12" s="8"/>
      <c r="F12" s="8"/>
      <c r="G12" s="115"/>
      <c r="I12" s="184">
        <v>8</v>
      </c>
      <c r="J12" s="133" t="s">
        <v>1023</v>
      </c>
      <c r="K12" s="133" t="s">
        <v>456</v>
      </c>
      <c r="L12" s="8"/>
      <c r="M12" s="8"/>
      <c r="N12" s="8"/>
      <c r="O12" s="115"/>
      <c r="V12" s="4"/>
      <c r="W12" s="4"/>
    </row>
    <row r="13" spans="1:34" ht="15.75" customHeight="1" x14ac:dyDescent="0.3">
      <c r="A13" s="184">
        <v>9</v>
      </c>
      <c r="B13" s="133" t="s">
        <v>1197</v>
      </c>
      <c r="C13" s="133" t="s">
        <v>269</v>
      </c>
      <c r="D13" s="8"/>
      <c r="E13" s="8"/>
      <c r="F13" s="8"/>
      <c r="G13" s="115"/>
      <c r="I13" s="184">
        <v>9</v>
      </c>
      <c r="J13" s="133" t="s">
        <v>463</v>
      </c>
      <c r="K13" s="133" t="s">
        <v>274</v>
      </c>
      <c r="L13" s="8"/>
      <c r="M13" s="8"/>
      <c r="N13" s="8"/>
      <c r="O13" s="115"/>
    </row>
    <row r="14" spans="1:34" ht="15.75" customHeight="1" x14ac:dyDescent="0.3">
      <c r="A14" s="187">
        <v>10</v>
      </c>
      <c r="B14" s="188" t="s">
        <v>186</v>
      </c>
      <c r="C14" s="188" t="s">
        <v>107</v>
      </c>
      <c r="D14" s="189"/>
      <c r="E14" s="189"/>
      <c r="F14" s="189"/>
      <c r="G14" s="190"/>
      <c r="I14" s="197">
        <v>10</v>
      </c>
      <c r="J14" s="188" t="s">
        <v>453</v>
      </c>
      <c r="K14" s="188" t="s">
        <v>458</v>
      </c>
      <c r="L14" s="189"/>
      <c r="M14" s="189"/>
      <c r="N14" s="189"/>
      <c r="O14" s="190"/>
    </row>
    <row r="15" spans="1:34" ht="15.75" customHeight="1" x14ac:dyDescent="0.3"/>
    <row r="16" spans="1:34" ht="15.75" customHeight="1" x14ac:dyDescent="0.3">
      <c r="A16" s="61"/>
      <c r="B16" s="45" t="s">
        <v>92</v>
      </c>
      <c r="C16" s="179" t="s">
        <v>1210</v>
      </c>
      <c r="D16" s="180"/>
      <c r="E16" s="180"/>
      <c r="F16" s="62"/>
      <c r="G16" s="62"/>
      <c r="I16" s="61"/>
      <c r="J16" s="45" t="s">
        <v>109</v>
      </c>
      <c r="K16" s="179" t="s">
        <v>1214</v>
      </c>
      <c r="L16" s="180"/>
      <c r="M16" s="180"/>
      <c r="N16" s="62"/>
      <c r="O16" s="62"/>
    </row>
    <row r="17" spans="1:15" ht="15.75" customHeight="1" x14ac:dyDescent="0.3">
      <c r="A17" s="120">
        <v>1</v>
      </c>
      <c r="B17" s="194" t="s">
        <v>1</v>
      </c>
      <c r="C17" s="194" t="s">
        <v>2</v>
      </c>
      <c r="D17" s="195" t="s">
        <v>3</v>
      </c>
      <c r="E17" s="195" t="s">
        <v>4</v>
      </c>
      <c r="F17" s="195" t="s">
        <v>5</v>
      </c>
      <c r="G17" s="196" t="s">
        <v>6</v>
      </c>
      <c r="I17" s="120">
        <v>1</v>
      </c>
      <c r="J17" s="194" t="s">
        <v>1</v>
      </c>
      <c r="K17" s="194" t="s">
        <v>2</v>
      </c>
      <c r="L17" s="195" t="s">
        <v>3</v>
      </c>
      <c r="M17" s="195" t="s">
        <v>4</v>
      </c>
      <c r="N17" s="195" t="s">
        <v>5</v>
      </c>
      <c r="O17" s="196" t="s">
        <v>6</v>
      </c>
    </row>
    <row r="18" spans="1:15" ht="15.75" customHeight="1" x14ac:dyDescent="0.3">
      <c r="A18" s="191">
        <v>1</v>
      </c>
      <c r="B18" s="192" t="s">
        <v>1208</v>
      </c>
      <c r="C18" s="192" t="s">
        <v>1078</v>
      </c>
      <c r="D18" s="193"/>
      <c r="E18" s="193"/>
      <c r="F18" s="47"/>
      <c r="G18" s="55"/>
      <c r="I18" s="191">
        <v>1</v>
      </c>
      <c r="J18" s="192" t="s">
        <v>464</v>
      </c>
      <c r="K18" s="192" t="s">
        <v>458</v>
      </c>
      <c r="L18" s="193"/>
      <c r="M18" s="193"/>
      <c r="N18" s="47"/>
      <c r="O18" s="55"/>
    </row>
    <row r="19" spans="1:15" ht="15.75" customHeight="1" x14ac:dyDescent="0.3">
      <c r="A19" s="198">
        <v>2</v>
      </c>
      <c r="B19" s="133" t="s">
        <v>200</v>
      </c>
      <c r="C19" s="133" t="s">
        <v>178</v>
      </c>
      <c r="D19" s="8"/>
      <c r="E19" s="8"/>
      <c r="F19" s="8"/>
      <c r="G19" s="115"/>
      <c r="I19" s="198">
        <v>2</v>
      </c>
      <c r="J19" s="133" t="s">
        <v>1213</v>
      </c>
      <c r="K19" s="133" t="s">
        <v>332</v>
      </c>
      <c r="L19" s="8"/>
      <c r="M19" s="8"/>
      <c r="N19" s="8"/>
      <c r="O19" s="115"/>
    </row>
    <row r="20" spans="1:15" ht="15.75" customHeight="1" x14ac:dyDescent="0.3">
      <c r="A20" s="184">
        <v>3</v>
      </c>
      <c r="B20" s="133" t="s">
        <v>1207</v>
      </c>
      <c r="C20" s="133" t="s">
        <v>466</v>
      </c>
      <c r="D20" s="8"/>
      <c r="E20" s="8"/>
      <c r="F20" s="8"/>
      <c r="G20" s="115"/>
      <c r="I20" s="184">
        <v>3</v>
      </c>
      <c r="J20" s="133" t="s">
        <v>718</v>
      </c>
      <c r="K20" s="133" t="s">
        <v>154</v>
      </c>
      <c r="L20" s="8"/>
      <c r="M20" s="8"/>
      <c r="N20" s="8"/>
      <c r="O20" s="115"/>
    </row>
    <row r="21" spans="1:15" ht="15.75" customHeight="1" x14ac:dyDescent="0.3">
      <c r="A21" s="198">
        <v>4</v>
      </c>
      <c r="B21" s="133" t="s">
        <v>1206</v>
      </c>
      <c r="C21" s="133" t="s">
        <v>157</v>
      </c>
      <c r="D21" s="8"/>
      <c r="E21" s="8"/>
      <c r="F21" s="8"/>
      <c r="G21" s="115"/>
      <c r="I21" s="198">
        <v>4</v>
      </c>
      <c r="J21" s="133" t="s">
        <v>1212</v>
      </c>
      <c r="K21" s="133" t="s">
        <v>458</v>
      </c>
      <c r="L21" s="8"/>
      <c r="M21" s="8"/>
      <c r="N21" s="8"/>
      <c r="O21" s="115"/>
    </row>
    <row r="22" spans="1:15" ht="15.75" customHeight="1" x14ac:dyDescent="0.3">
      <c r="A22" s="184">
        <v>5</v>
      </c>
      <c r="B22" s="133" t="s">
        <v>1205</v>
      </c>
      <c r="C22" s="133" t="s">
        <v>147</v>
      </c>
      <c r="D22" s="8"/>
      <c r="E22" s="8"/>
      <c r="F22" s="8"/>
      <c r="G22" s="115"/>
      <c r="I22" s="184">
        <v>5</v>
      </c>
      <c r="J22" s="133" t="s">
        <v>1027</v>
      </c>
      <c r="K22" s="133" t="s">
        <v>456</v>
      </c>
      <c r="L22" s="8"/>
      <c r="M22" s="8"/>
      <c r="N22" s="8"/>
      <c r="O22" s="115"/>
    </row>
    <row r="23" spans="1:15" ht="15.75" customHeight="1" x14ac:dyDescent="0.3">
      <c r="A23" s="198">
        <v>6</v>
      </c>
      <c r="B23" s="133" t="s">
        <v>460</v>
      </c>
      <c r="C23" s="133" t="s">
        <v>100</v>
      </c>
      <c r="D23" s="8"/>
      <c r="E23" s="8"/>
      <c r="F23" s="8"/>
      <c r="G23" s="115"/>
      <c r="I23" s="198">
        <v>6</v>
      </c>
      <c r="J23" s="133" t="s">
        <v>1042</v>
      </c>
      <c r="K23" s="133" t="s">
        <v>178</v>
      </c>
      <c r="L23" s="8"/>
      <c r="M23" s="8"/>
      <c r="N23" s="8"/>
      <c r="O23" s="115"/>
    </row>
    <row r="24" spans="1:15" ht="15.75" customHeight="1" x14ac:dyDescent="0.3">
      <c r="A24" s="184">
        <v>7</v>
      </c>
      <c r="B24" s="133" t="s">
        <v>1204</v>
      </c>
      <c r="C24" s="133" t="s">
        <v>107</v>
      </c>
      <c r="D24" s="8"/>
      <c r="E24" s="8"/>
      <c r="F24" s="8"/>
      <c r="G24" s="115"/>
      <c r="I24" s="184">
        <v>7</v>
      </c>
      <c r="J24" s="133" t="s">
        <v>452</v>
      </c>
      <c r="K24" s="133" t="s">
        <v>458</v>
      </c>
      <c r="L24" s="8"/>
      <c r="M24" s="8"/>
      <c r="N24" s="8"/>
      <c r="O24" s="115"/>
    </row>
    <row r="25" spans="1:15" ht="15.75" customHeight="1" x14ac:dyDescent="0.3">
      <c r="A25" s="198">
        <v>8</v>
      </c>
      <c r="B25" s="133" t="s">
        <v>1209</v>
      </c>
      <c r="C25" s="133" t="s">
        <v>1078</v>
      </c>
      <c r="D25" s="8"/>
      <c r="E25" s="8"/>
      <c r="F25" s="8"/>
      <c r="G25" s="115"/>
      <c r="I25" s="198">
        <v>8</v>
      </c>
      <c r="J25" s="133" t="s">
        <v>1024</v>
      </c>
      <c r="K25" s="133" t="s">
        <v>458</v>
      </c>
      <c r="L25" s="8"/>
      <c r="M25" s="8"/>
      <c r="N25" s="8"/>
      <c r="O25" s="115"/>
    </row>
    <row r="26" spans="1:15" ht="15.75" customHeight="1" x14ac:dyDescent="0.3">
      <c r="A26" s="184">
        <v>9</v>
      </c>
      <c r="B26" s="133" t="s">
        <v>1098</v>
      </c>
      <c r="C26" s="133" t="s">
        <v>1078</v>
      </c>
      <c r="D26" s="8"/>
      <c r="E26" s="8"/>
      <c r="F26" s="8"/>
      <c r="G26" s="115"/>
      <c r="I26" s="184">
        <v>9</v>
      </c>
      <c r="J26" s="133" t="s">
        <v>1211</v>
      </c>
      <c r="K26" s="133" t="s">
        <v>178</v>
      </c>
      <c r="L26" s="8"/>
      <c r="M26" s="8"/>
      <c r="N26" s="8"/>
      <c r="O26" s="115"/>
    </row>
    <row r="27" spans="1:15" ht="15.75" customHeight="1" x14ac:dyDescent="0.3">
      <c r="A27" s="199">
        <v>10</v>
      </c>
      <c r="B27" s="188" t="s">
        <v>1203</v>
      </c>
      <c r="C27" s="188" t="s">
        <v>79</v>
      </c>
      <c r="D27" s="189"/>
      <c r="E27" s="189"/>
      <c r="F27" s="189"/>
      <c r="G27" s="190"/>
      <c r="I27" s="199">
        <v>10</v>
      </c>
      <c r="J27" s="188" t="s">
        <v>454</v>
      </c>
      <c r="K27" s="188" t="s">
        <v>458</v>
      </c>
      <c r="L27" s="189"/>
      <c r="M27" s="189"/>
      <c r="N27" s="189"/>
      <c r="O27" s="190"/>
    </row>
    <row r="28" spans="1:15" ht="15.75" customHeight="1" x14ac:dyDescent="0.3"/>
    <row r="29" spans="1:15" ht="15.75" customHeight="1" x14ac:dyDescent="0.3">
      <c r="A29" s="61"/>
      <c r="B29" s="45" t="s">
        <v>123</v>
      </c>
      <c r="C29" s="179" t="s">
        <v>1221</v>
      </c>
      <c r="D29" s="180"/>
      <c r="E29" s="180"/>
      <c r="F29" s="62"/>
      <c r="G29" s="62"/>
      <c r="I29" s="61"/>
      <c r="J29" s="45" t="s">
        <v>136</v>
      </c>
      <c r="K29" s="179" t="s">
        <v>1226</v>
      </c>
      <c r="L29" s="180"/>
      <c r="M29" s="180"/>
      <c r="N29" s="62"/>
      <c r="O29" s="62"/>
    </row>
    <row r="30" spans="1:15" ht="15.75" customHeight="1" x14ac:dyDescent="0.3">
      <c r="A30" s="120">
        <v>1</v>
      </c>
      <c r="B30" s="194" t="s">
        <v>1</v>
      </c>
      <c r="C30" s="194" t="s">
        <v>2</v>
      </c>
      <c r="D30" s="195" t="s">
        <v>3</v>
      </c>
      <c r="E30" s="195" t="s">
        <v>4</v>
      </c>
      <c r="F30" s="195" t="s">
        <v>5</v>
      </c>
      <c r="G30" s="196" t="s">
        <v>6</v>
      </c>
      <c r="I30" s="120">
        <v>1</v>
      </c>
      <c r="J30" s="194" t="s">
        <v>1</v>
      </c>
      <c r="K30" s="194" t="s">
        <v>2</v>
      </c>
      <c r="L30" s="195" t="s">
        <v>3</v>
      </c>
      <c r="M30" s="195" t="s">
        <v>4</v>
      </c>
      <c r="N30" s="195" t="s">
        <v>5</v>
      </c>
      <c r="O30" s="196" t="s">
        <v>6</v>
      </c>
    </row>
    <row r="31" spans="1:15" ht="15.75" customHeight="1" x14ac:dyDescent="0.3">
      <c r="A31" s="191">
        <v>1</v>
      </c>
      <c r="B31" s="192" t="s">
        <v>1219</v>
      </c>
      <c r="C31" s="192" t="s">
        <v>157</v>
      </c>
      <c r="D31" s="193"/>
      <c r="E31" s="193"/>
      <c r="F31" s="47"/>
      <c r="G31" s="55"/>
      <c r="I31" s="191">
        <v>1</v>
      </c>
      <c r="J31" s="192" t="s">
        <v>1183</v>
      </c>
      <c r="K31" s="192" t="s">
        <v>107</v>
      </c>
      <c r="L31" s="193"/>
      <c r="M31" s="193"/>
      <c r="N31" s="47"/>
      <c r="O31" s="55"/>
    </row>
    <row r="32" spans="1:15" ht="15.75" customHeight="1" x14ac:dyDescent="0.3">
      <c r="A32" s="198">
        <v>2</v>
      </c>
      <c r="B32" s="133" t="s">
        <v>1220</v>
      </c>
      <c r="C32" s="133" t="s">
        <v>157</v>
      </c>
      <c r="D32" s="8"/>
      <c r="E32" s="8"/>
      <c r="F32" s="8"/>
      <c r="G32" s="115"/>
      <c r="I32" s="198">
        <v>2</v>
      </c>
      <c r="J32" s="133" t="s">
        <v>1222</v>
      </c>
      <c r="K32" s="133" t="s">
        <v>563</v>
      </c>
      <c r="L32" s="8"/>
      <c r="M32" s="8"/>
      <c r="N32" s="8"/>
      <c r="O32" s="115"/>
    </row>
    <row r="33" spans="1:15" ht="15.75" customHeight="1" x14ac:dyDescent="0.3">
      <c r="A33" s="184">
        <v>3</v>
      </c>
      <c r="B33" s="133" t="s">
        <v>1215</v>
      </c>
      <c r="C33" s="133" t="s">
        <v>458</v>
      </c>
      <c r="D33" s="8"/>
      <c r="E33" s="8"/>
      <c r="F33" s="8"/>
      <c r="G33" s="115"/>
      <c r="I33" s="184">
        <v>3</v>
      </c>
      <c r="J33" s="133" t="s">
        <v>1032</v>
      </c>
      <c r="K33" s="133" t="s">
        <v>79</v>
      </c>
      <c r="L33" s="8"/>
      <c r="M33" s="8"/>
      <c r="N33" s="8"/>
      <c r="O33" s="115"/>
    </row>
    <row r="34" spans="1:15" ht="15.75" customHeight="1" x14ac:dyDescent="0.3">
      <c r="A34" s="198">
        <v>4</v>
      </c>
      <c r="B34" s="133" t="s">
        <v>1216</v>
      </c>
      <c r="C34" s="133" t="s">
        <v>107</v>
      </c>
      <c r="D34" s="8"/>
      <c r="E34" s="8"/>
      <c r="F34" s="8"/>
      <c r="G34" s="115"/>
      <c r="I34" s="198">
        <v>4</v>
      </c>
      <c r="J34" s="133" t="s">
        <v>443</v>
      </c>
      <c r="K34" s="133" t="s">
        <v>79</v>
      </c>
      <c r="L34" s="8"/>
      <c r="M34" s="8"/>
      <c r="N34" s="8"/>
      <c r="O34" s="115"/>
    </row>
    <row r="35" spans="1:15" ht="15.75" customHeight="1" x14ac:dyDescent="0.3">
      <c r="A35" s="184">
        <v>5</v>
      </c>
      <c r="B35" s="133" t="s">
        <v>900</v>
      </c>
      <c r="C35" s="133" t="s">
        <v>178</v>
      </c>
      <c r="D35" s="8"/>
      <c r="E35" s="8"/>
      <c r="F35" s="8"/>
      <c r="G35" s="115"/>
      <c r="I35" s="184">
        <v>5</v>
      </c>
      <c r="J35" s="133" t="s">
        <v>500</v>
      </c>
      <c r="K35" s="133" t="s">
        <v>274</v>
      </c>
      <c r="L35" s="8"/>
      <c r="M35" s="8"/>
      <c r="N35" s="8"/>
      <c r="O35" s="115"/>
    </row>
    <row r="36" spans="1:15" ht="15.75" customHeight="1" x14ac:dyDescent="0.3">
      <c r="A36" s="198">
        <v>6</v>
      </c>
      <c r="B36" s="133" t="s">
        <v>788</v>
      </c>
      <c r="C36" s="133" t="s">
        <v>76</v>
      </c>
      <c r="D36" s="8"/>
      <c r="E36" s="8"/>
      <c r="F36" s="8"/>
      <c r="G36" s="115"/>
      <c r="I36" s="198">
        <v>6</v>
      </c>
      <c r="J36" s="133" t="s">
        <v>1225</v>
      </c>
      <c r="K36" s="133" t="s">
        <v>178</v>
      </c>
      <c r="L36" s="8"/>
      <c r="M36" s="8"/>
      <c r="N36" s="8"/>
      <c r="O36" s="115"/>
    </row>
    <row r="37" spans="1:15" ht="15.75" customHeight="1" x14ac:dyDescent="0.3">
      <c r="A37" s="184">
        <v>7</v>
      </c>
      <c r="B37" s="133" t="s">
        <v>1217</v>
      </c>
      <c r="C37" s="133" t="s">
        <v>204</v>
      </c>
      <c r="D37" s="8"/>
      <c r="E37" s="8"/>
      <c r="F37" s="8"/>
      <c r="G37" s="115"/>
      <c r="I37" s="184">
        <v>7</v>
      </c>
      <c r="J37" s="133" t="s">
        <v>1224</v>
      </c>
      <c r="K37" s="133" t="s">
        <v>1051</v>
      </c>
      <c r="L37" s="8"/>
      <c r="M37" s="8"/>
      <c r="N37" s="8"/>
      <c r="O37" s="115"/>
    </row>
    <row r="38" spans="1:15" ht="15.75" customHeight="1" x14ac:dyDescent="0.3">
      <c r="A38" s="198">
        <v>8</v>
      </c>
      <c r="B38" s="133" t="s">
        <v>565</v>
      </c>
      <c r="C38" s="133" t="s">
        <v>58</v>
      </c>
      <c r="D38" s="8"/>
      <c r="E38" s="8"/>
      <c r="F38" s="8"/>
      <c r="G38" s="115"/>
      <c r="I38" s="198">
        <v>8</v>
      </c>
      <c r="J38" s="133" t="s">
        <v>821</v>
      </c>
      <c r="K38" s="133" t="s">
        <v>488</v>
      </c>
      <c r="L38" s="8"/>
      <c r="M38" s="8"/>
      <c r="N38" s="8"/>
      <c r="O38" s="115"/>
    </row>
    <row r="39" spans="1:15" ht="15.75" customHeight="1" x14ac:dyDescent="0.3">
      <c r="A39" s="184">
        <v>9</v>
      </c>
      <c r="B39" s="133" t="s">
        <v>469</v>
      </c>
      <c r="C39" s="133" t="s">
        <v>274</v>
      </c>
      <c r="D39" s="8"/>
      <c r="E39" s="8"/>
      <c r="F39" s="8"/>
      <c r="G39" s="115"/>
      <c r="I39" s="184">
        <v>9</v>
      </c>
      <c r="J39" s="133" t="s">
        <v>156</v>
      </c>
      <c r="K39" s="133" t="s">
        <v>157</v>
      </c>
      <c r="L39" s="8"/>
      <c r="M39" s="8"/>
      <c r="N39" s="8"/>
      <c r="O39" s="115"/>
    </row>
    <row r="40" spans="1:15" ht="15.75" customHeight="1" x14ac:dyDescent="0.3">
      <c r="A40" s="199">
        <v>10</v>
      </c>
      <c r="B40" s="188" t="s">
        <v>1218</v>
      </c>
      <c r="C40" s="188" t="s">
        <v>725</v>
      </c>
      <c r="D40" s="189"/>
      <c r="E40" s="189"/>
      <c r="F40" s="189"/>
      <c r="G40" s="190"/>
      <c r="I40" s="199">
        <v>10</v>
      </c>
      <c r="J40" s="188" t="s">
        <v>1223</v>
      </c>
      <c r="K40" s="188" t="s">
        <v>157</v>
      </c>
      <c r="L40" s="189"/>
      <c r="M40" s="189"/>
      <c r="N40" s="189"/>
      <c r="O40" s="190"/>
    </row>
    <row r="41" spans="1:15" ht="15.75" customHeight="1" x14ac:dyDescent="0.3"/>
    <row r="42" spans="1:15" ht="15.75" customHeight="1" x14ac:dyDescent="0.3">
      <c r="A42" s="61"/>
      <c r="B42" s="45" t="s">
        <v>152</v>
      </c>
      <c r="C42" s="179" t="s">
        <v>1228</v>
      </c>
      <c r="D42" s="180"/>
      <c r="E42" s="180"/>
      <c r="F42" s="62"/>
      <c r="G42" s="62"/>
      <c r="I42" s="61"/>
      <c r="J42" s="45" t="s">
        <v>167</v>
      </c>
      <c r="K42" s="179" t="s">
        <v>1233</v>
      </c>
      <c r="L42" s="180"/>
      <c r="M42" s="180"/>
      <c r="N42" s="62"/>
      <c r="O42" s="62"/>
    </row>
    <row r="43" spans="1:15" ht="15.75" customHeight="1" x14ac:dyDescent="0.3">
      <c r="A43" s="120">
        <v>1</v>
      </c>
      <c r="B43" s="194" t="s">
        <v>1</v>
      </c>
      <c r="C43" s="194" t="s">
        <v>2</v>
      </c>
      <c r="D43" s="195" t="s">
        <v>3</v>
      </c>
      <c r="E43" s="195" t="s">
        <v>4</v>
      </c>
      <c r="F43" s="195" t="s">
        <v>5</v>
      </c>
      <c r="G43" s="196" t="s">
        <v>6</v>
      </c>
      <c r="I43" s="120">
        <v>1</v>
      </c>
      <c r="J43" s="194" t="s">
        <v>1</v>
      </c>
      <c r="K43" s="194" t="s">
        <v>2</v>
      </c>
      <c r="L43" s="195" t="s">
        <v>3</v>
      </c>
      <c r="M43" s="195" t="s">
        <v>4</v>
      </c>
      <c r="N43" s="195" t="s">
        <v>5</v>
      </c>
      <c r="O43" s="196" t="s">
        <v>6</v>
      </c>
    </row>
    <row r="44" spans="1:15" ht="15.75" customHeight="1" x14ac:dyDescent="0.3">
      <c r="A44" s="191">
        <v>1</v>
      </c>
      <c r="B44" s="192" t="s">
        <v>176</v>
      </c>
      <c r="C44" s="192" t="s">
        <v>87</v>
      </c>
      <c r="D44" s="193"/>
      <c r="E44" s="193"/>
      <c r="F44" s="47"/>
      <c r="G44" s="55"/>
      <c r="I44" s="191">
        <v>1</v>
      </c>
      <c r="J44" s="192" t="s">
        <v>1229</v>
      </c>
      <c r="K44" s="192" t="s">
        <v>456</v>
      </c>
      <c r="L44" s="193"/>
      <c r="M44" s="193"/>
      <c r="N44" s="47"/>
      <c r="O44" s="55"/>
    </row>
    <row r="45" spans="1:15" ht="15.75" customHeight="1" x14ac:dyDescent="0.3">
      <c r="A45" s="198">
        <v>2</v>
      </c>
      <c r="B45" s="133" t="s">
        <v>1044</v>
      </c>
      <c r="C45" s="133" t="s">
        <v>76</v>
      </c>
      <c r="D45" s="8"/>
      <c r="E45" s="8"/>
      <c r="F45" s="8"/>
      <c r="G45" s="115"/>
      <c r="I45" s="198">
        <v>2</v>
      </c>
      <c r="J45" s="133" t="s">
        <v>1174</v>
      </c>
      <c r="K45" s="133" t="s">
        <v>58</v>
      </c>
      <c r="L45" s="8"/>
      <c r="M45" s="8"/>
      <c r="N45" s="8"/>
      <c r="O45" s="115"/>
    </row>
    <row r="46" spans="1:15" ht="15.75" customHeight="1" x14ac:dyDescent="0.3">
      <c r="A46" s="184">
        <v>3</v>
      </c>
      <c r="B46" s="133" t="s">
        <v>238</v>
      </c>
      <c r="C46" s="133" t="s">
        <v>147</v>
      </c>
      <c r="D46" s="8"/>
      <c r="E46" s="8"/>
      <c r="F46" s="8"/>
      <c r="G46" s="115"/>
      <c r="I46" s="184">
        <v>3</v>
      </c>
      <c r="J46" s="133" t="s">
        <v>1230</v>
      </c>
      <c r="K46" s="133" t="s">
        <v>1231</v>
      </c>
      <c r="L46" s="8"/>
      <c r="M46" s="8"/>
      <c r="N46" s="8"/>
      <c r="O46" s="115"/>
    </row>
    <row r="47" spans="1:15" ht="15.75" customHeight="1" x14ac:dyDescent="0.3">
      <c r="A47" s="198">
        <v>4</v>
      </c>
      <c r="B47" s="133" t="s">
        <v>262</v>
      </c>
      <c r="C47" s="133" t="s">
        <v>87</v>
      </c>
      <c r="D47" s="8"/>
      <c r="E47" s="8"/>
      <c r="F47" s="8"/>
      <c r="G47" s="115"/>
      <c r="I47" s="198">
        <v>4</v>
      </c>
      <c r="J47" s="133" t="s">
        <v>438</v>
      </c>
      <c r="K47" s="133" t="s">
        <v>178</v>
      </c>
      <c r="L47" s="8"/>
      <c r="M47" s="8"/>
      <c r="N47" s="8"/>
      <c r="O47" s="115"/>
    </row>
    <row r="48" spans="1:15" ht="15.75" customHeight="1" x14ac:dyDescent="0.3">
      <c r="A48" s="184">
        <v>5</v>
      </c>
      <c r="B48" s="133" t="s">
        <v>1046</v>
      </c>
      <c r="C48" s="133" t="s">
        <v>725</v>
      </c>
      <c r="D48" s="8"/>
      <c r="E48" s="8"/>
      <c r="F48" s="8"/>
      <c r="G48" s="115"/>
      <c r="I48" s="184">
        <v>5</v>
      </c>
      <c r="J48" s="133" t="s">
        <v>268</v>
      </c>
      <c r="K48" s="133" t="s">
        <v>269</v>
      </c>
      <c r="L48" s="8"/>
      <c r="M48" s="8"/>
      <c r="N48" s="8"/>
      <c r="O48" s="115"/>
    </row>
    <row r="49" spans="1:15" ht="15.75" customHeight="1" x14ac:dyDescent="0.3">
      <c r="A49" s="198">
        <v>6</v>
      </c>
      <c r="B49" s="133" t="s">
        <v>805</v>
      </c>
      <c r="C49" s="133" t="s">
        <v>154</v>
      </c>
      <c r="D49" s="8"/>
      <c r="E49" s="8"/>
      <c r="F49" s="8"/>
      <c r="G49" s="115"/>
      <c r="I49" s="198">
        <v>6</v>
      </c>
      <c r="J49" s="133" t="s">
        <v>1144</v>
      </c>
      <c r="K49" s="133" t="s">
        <v>456</v>
      </c>
      <c r="L49" s="8"/>
      <c r="M49" s="8"/>
      <c r="N49" s="8"/>
      <c r="O49" s="115"/>
    </row>
    <row r="50" spans="1:15" ht="15.75" customHeight="1" x14ac:dyDescent="0.3">
      <c r="A50" s="184">
        <v>7</v>
      </c>
      <c r="B50" s="133" t="s">
        <v>187</v>
      </c>
      <c r="C50" s="133" t="s">
        <v>87</v>
      </c>
      <c r="D50" s="8"/>
      <c r="E50" s="8"/>
      <c r="F50" s="8"/>
      <c r="G50" s="115"/>
      <c r="I50" s="184">
        <v>7</v>
      </c>
      <c r="J50" s="133" t="s">
        <v>1074</v>
      </c>
      <c r="K50" s="133" t="s">
        <v>274</v>
      </c>
      <c r="L50" s="8"/>
      <c r="M50" s="8"/>
      <c r="N50" s="8"/>
      <c r="O50" s="115"/>
    </row>
    <row r="51" spans="1:15" ht="15.75" customHeight="1" x14ac:dyDescent="0.3">
      <c r="A51" s="198">
        <v>8</v>
      </c>
      <c r="B51" s="133" t="s">
        <v>1227</v>
      </c>
      <c r="C51" s="133" t="s">
        <v>332</v>
      </c>
      <c r="D51" s="8"/>
      <c r="E51" s="8"/>
      <c r="F51" s="8"/>
      <c r="G51" s="115"/>
      <c r="I51" s="198">
        <v>8</v>
      </c>
      <c r="J51" s="133" t="s">
        <v>1232</v>
      </c>
      <c r="K51" s="133" t="s">
        <v>204</v>
      </c>
      <c r="L51" s="8"/>
      <c r="M51" s="8"/>
      <c r="N51" s="8"/>
      <c r="O51" s="115"/>
    </row>
    <row r="52" spans="1:15" ht="15.75" customHeight="1" x14ac:dyDescent="0.3">
      <c r="A52" s="184">
        <v>9</v>
      </c>
      <c r="B52" s="133" t="s">
        <v>124</v>
      </c>
      <c r="C52" s="133" t="s">
        <v>105</v>
      </c>
      <c r="D52" s="8"/>
      <c r="E52" s="8"/>
      <c r="F52" s="8"/>
      <c r="G52" s="115"/>
      <c r="I52" s="184">
        <v>9</v>
      </c>
      <c r="J52" s="133" t="s">
        <v>1033</v>
      </c>
      <c r="K52" s="133" t="s">
        <v>274</v>
      </c>
      <c r="L52" s="8"/>
      <c r="M52" s="8"/>
      <c r="N52" s="8"/>
      <c r="O52" s="115"/>
    </row>
    <row r="53" spans="1:15" ht="15.75" customHeight="1" x14ac:dyDescent="0.3">
      <c r="A53" s="199">
        <v>10</v>
      </c>
      <c r="B53" s="188" t="s">
        <v>1080</v>
      </c>
      <c r="C53" s="188" t="s">
        <v>76</v>
      </c>
      <c r="D53" s="189"/>
      <c r="E53" s="189"/>
      <c r="F53" s="189"/>
      <c r="G53" s="190"/>
      <c r="I53" s="199">
        <v>10</v>
      </c>
      <c r="J53" s="188" t="s">
        <v>1101</v>
      </c>
      <c r="K53" s="188" t="s">
        <v>79</v>
      </c>
      <c r="L53" s="189"/>
      <c r="M53" s="189"/>
      <c r="N53" s="189"/>
      <c r="O53" s="190"/>
    </row>
    <row r="54" spans="1:15" ht="15.75" customHeight="1" x14ac:dyDescent="0.3"/>
    <row r="55" spans="1:15" ht="15.75" customHeight="1" x14ac:dyDescent="0.3">
      <c r="A55" s="61"/>
      <c r="B55" s="45" t="s">
        <v>180</v>
      </c>
      <c r="C55" s="179" t="s">
        <v>1237</v>
      </c>
      <c r="D55" s="180"/>
      <c r="E55" s="180"/>
      <c r="F55" s="62"/>
      <c r="G55" s="62"/>
      <c r="I55" s="61"/>
      <c r="J55" s="45" t="s">
        <v>194</v>
      </c>
      <c r="K55" s="179" t="s">
        <v>1243</v>
      </c>
      <c r="L55" s="180"/>
      <c r="M55" s="180"/>
      <c r="N55" s="62"/>
      <c r="O55" s="62"/>
    </row>
    <row r="56" spans="1:15" ht="15.75" customHeight="1" x14ac:dyDescent="0.3">
      <c r="A56" s="120">
        <v>1</v>
      </c>
      <c r="B56" s="194" t="s">
        <v>1</v>
      </c>
      <c r="C56" s="194" t="s">
        <v>2</v>
      </c>
      <c r="D56" s="195" t="s">
        <v>3</v>
      </c>
      <c r="E56" s="195" t="s">
        <v>4</v>
      </c>
      <c r="F56" s="195" t="s">
        <v>5</v>
      </c>
      <c r="G56" s="196" t="s">
        <v>6</v>
      </c>
      <c r="I56" s="120">
        <v>1</v>
      </c>
      <c r="J56" s="194" t="s">
        <v>1</v>
      </c>
      <c r="K56" s="194" t="s">
        <v>2</v>
      </c>
      <c r="L56" s="195" t="s">
        <v>3</v>
      </c>
      <c r="M56" s="195" t="s">
        <v>4</v>
      </c>
      <c r="N56" s="195" t="s">
        <v>5</v>
      </c>
      <c r="O56" s="196" t="s">
        <v>6</v>
      </c>
    </row>
    <row r="57" spans="1:15" ht="15.75" customHeight="1" x14ac:dyDescent="0.3">
      <c r="A57" s="191">
        <v>1</v>
      </c>
      <c r="B57" s="192" t="s">
        <v>1235</v>
      </c>
      <c r="C57" s="192" t="s">
        <v>269</v>
      </c>
      <c r="D57" s="193"/>
      <c r="E57" s="193"/>
      <c r="F57" s="47"/>
      <c r="G57" s="55"/>
      <c r="I57" s="191">
        <v>1</v>
      </c>
      <c r="J57" s="192" t="s">
        <v>1112</v>
      </c>
      <c r="K57" s="192" t="s">
        <v>274</v>
      </c>
      <c r="L57" s="193"/>
      <c r="M57" s="193"/>
      <c r="N57" s="47"/>
      <c r="O57" s="55"/>
    </row>
    <row r="58" spans="1:15" ht="15.75" customHeight="1" x14ac:dyDescent="0.3">
      <c r="A58" s="198">
        <v>2</v>
      </c>
      <c r="B58" s="133" t="s">
        <v>1181</v>
      </c>
      <c r="C58" s="133" t="s">
        <v>100</v>
      </c>
      <c r="D58" s="8"/>
      <c r="E58" s="8"/>
      <c r="F58" s="8"/>
      <c r="G58" s="115"/>
      <c r="I58" s="198">
        <v>2</v>
      </c>
      <c r="J58" s="133" t="s">
        <v>1239</v>
      </c>
      <c r="K58" s="133" t="s">
        <v>157</v>
      </c>
      <c r="L58" s="8"/>
      <c r="M58" s="8"/>
      <c r="N58" s="8"/>
      <c r="O58" s="115"/>
    </row>
    <row r="59" spans="1:15" ht="15.75" customHeight="1" x14ac:dyDescent="0.3">
      <c r="A59" s="184">
        <v>3</v>
      </c>
      <c r="B59" s="133" t="s">
        <v>772</v>
      </c>
      <c r="C59" s="133" t="s">
        <v>76</v>
      </c>
      <c r="D59" s="8"/>
      <c r="E59" s="8"/>
      <c r="F59" s="8"/>
      <c r="G59" s="115"/>
      <c r="I59" s="184">
        <v>3</v>
      </c>
      <c r="J59" s="133" t="s">
        <v>950</v>
      </c>
      <c r="K59" s="133" t="s">
        <v>269</v>
      </c>
      <c r="L59" s="8"/>
      <c r="M59" s="8"/>
      <c r="N59" s="8"/>
      <c r="O59" s="115"/>
    </row>
    <row r="60" spans="1:15" ht="15.75" customHeight="1" x14ac:dyDescent="0.3">
      <c r="A60" s="198">
        <v>4</v>
      </c>
      <c r="B60" s="133" t="s">
        <v>273</v>
      </c>
      <c r="C60" s="133" t="s">
        <v>274</v>
      </c>
      <c r="D60" s="8"/>
      <c r="E60" s="8"/>
      <c r="F60" s="8"/>
      <c r="G60" s="115"/>
      <c r="I60" s="198">
        <v>4</v>
      </c>
      <c r="J60" s="133" t="s">
        <v>1238</v>
      </c>
      <c r="K60" s="133" t="s">
        <v>274</v>
      </c>
      <c r="L60" s="8"/>
      <c r="M60" s="8"/>
      <c r="N60" s="8"/>
      <c r="O60" s="115"/>
    </row>
    <row r="61" spans="1:15" ht="15.75" customHeight="1" x14ac:dyDescent="0.3">
      <c r="A61" s="184">
        <v>5</v>
      </c>
      <c r="B61" s="133" t="s">
        <v>101</v>
      </c>
      <c r="C61" s="133" t="s">
        <v>274</v>
      </c>
      <c r="D61" s="8"/>
      <c r="E61" s="8"/>
      <c r="F61" s="8"/>
      <c r="G61" s="115"/>
      <c r="I61" s="184">
        <v>5</v>
      </c>
      <c r="J61" s="133" t="s">
        <v>1242</v>
      </c>
      <c r="K61" s="133" t="s">
        <v>147</v>
      </c>
      <c r="L61" s="8"/>
      <c r="M61" s="8"/>
      <c r="N61" s="8"/>
      <c r="O61" s="115"/>
    </row>
    <row r="62" spans="1:15" ht="15.75" customHeight="1" x14ac:dyDescent="0.3">
      <c r="A62" s="198">
        <v>6</v>
      </c>
      <c r="B62" s="133" t="s">
        <v>943</v>
      </c>
      <c r="C62" s="133" t="s">
        <v>178</v>
      </c>
      <c r="D62" s="8"/>
      <c r="E62" s="8"/>
      <c r="F62" s="8"/>
      <c r="G62" s="115"/>
      <c r="I62" s="198">
        <v>6</v>
      </c>
      <c r="J62" s="133" t="s">
        <v>851</v>
      </c>
      <c r="K62" s="133" t="s">
        <v>76</v>
      </c>
      <c r="L62" s="8"/>
      <c r="M62" s="8"/>
      <c r="N62" s="8"/>
      <c r="O62" s="115"/>
    </row>
    <row r="63" spans="1:15" ht="15.75" customHeight="1" x14ac:dyDescent="0.3">
      <c r="A63" s="184">
        <v>7</v>
      </c>
      <c r="B63" s="133" t="s">
        <v>1234</v>
      </c>
      <c r="C63" s="133" t="s">
        <v>178</v>
      </c>
      <c r="D63" s="8"/>
      <c r="E63" s="8"/>
      <c r="F63" s="8"/>
      <c r="G63" s="115"/>
      <c r="I63" s="184">
        <v>7</v>
      </c>
      <c r="J63" s="133" t="s">
        <v>99</v>
      </c>
      <c r="K63" s="133" t="s">
        <v>100</v>
      </c>
      <c r="L63" s="8"/>
      <c r="M63" s="8"/>
      <c r="N63" s="8"/>
      <c r="O63" s="115"/>
    </row>
    <row r="64" spans="1:15" ht="15.75" customHeight="1" x14ac:dyDescent="0.3">
      <c r="A64" s="198">
        <v>8</v>
      </c>
      <c r="B64" s="133" t="s">
        <v>1236</v>
      </c>
      <c r="C64" s="133" t="s">
        <v>725</v>
      </c>
      <c r="D64" s="8"/>
      <c r="E64" s="8"/>
      <c r="F64" s="8"/>
      <c r="G64" s="115"/>
      <c r="I64" s="198">
        <v>8</v>
      </c>
      <c r="J64" s="133" t="s">
        <v>1240</v>
      </c>
      <c r="K64" s="133" t="s">
        <v>332</v>
      </c>
      <c r="L64" s="8"/>
      <c r="M64" s="8"/>
      <c r="N64" s="8"/>
      <c r="O64" s="115"/>
    </row>
    <row r="65" spans="1:15" ht="15.75" customHeight="1" x14ac:dyDescent="0.3">
      <c r="A65" s="184">
        <v>9</v>
      </c>
      <c r="B65" s="133" t="s">
        <v>1092</v>
      </c>
      <c r="C65" s="133" t="s">
        <v>466</v>
      </c>
      <c r="D65" s="8"/>
      <c r="E65" s="8"/>
      <c r="F65" s="8"/>
      <c r="G65" s="115"/>
      <c r="I65" s="184">
        <v>9</v>
      </c>
      <c r="J65" s="133" t="s">
        <v>1241</v>
      </c>
      <c r="K65" s="133" t="s">
        <v>157</v>
      </c>
      <c r="L65" s="8"/>
      <c r="M65" s="8"/>
      <c r="N65" s="8"/>
      <c r="O65" s="115"/>
    </row>
    <row r="66" spans="1:15" ht="15.75" customHeight="1" x14ac:dyDescent="0.3">
      <c r="A66" s="199">
        <v>10</v>
      </c>
      <c r="B66" s="188" t="s">
        <v>1088</v>
      </c>
      <c r="C66" s="188" t="s">
        <v>178</v>
      </c>
      <c r="D66" s="189"/>
      <c r="E66" s="189"/>
      <c r="F66" s="189"/>
      <c r="G66" s="190"/>
      <c r="I66" s="199">
        <v>10</v>
      </c>
      <c r="J66" s="188" t="s">
        <v>1149</v>
      </c>
      <c r="K66" s="188" t="s">
        <v>456</v>
      </c>
      <c r="L66" s="189"/>
      <c r="M66" s="189"/>
      <c r="N66" s="189"/>
      <c r="O66" s="190"/>
    </row>
    <row r="67" spans="1:15" ht="15.75" customHeight="1" x14ac:dyDescent="0.3"/>
    <row r="68" spans="1:15" ht="15.75" customHeight="1" x14ac:dyDescent="0.3">
      <c r="B68" s="4" t="s">
        <v>37</v>
      </c>
      <c r="C68" s="4"/>
      <c r="D68" s="4"/>
      <c r="E68" s="4"/>
      <c r="F68" s="97" t="s">
        <v>25</v>
      </c>
      <c r="G68" s="4"/>
    </row>
    <row r="69" spans="1:15" ht="15.75" customHeight="1" x14ac:dyDescent="0.3">
      <c r="B69" s="4" t="s">
        <v>38</v>
      </c>
      <c r="C69" s="4"/>
      <c r="D69" s="4"/>
      <c r="E69" s="4"/>
      <c r="F69" s="4"/>
      <c r="G69" s="4"/>
    </row>
    <row r="70" spans="1:15" ht="15.75" customHeight="1" x14ac:dyDescent="0.3"/>
    <row r="71" spans="1:15" ht="15.75" customHeight="1" x14ac:dyDescent="0.3"/>
    <row r="72" spans="1:15" ht="15.75" customHeight="1" x14ac:dyDescent="0.3"/>
    <row r="73" spans="1:15" ht="15.75" customHeight="1" x14ac:dyDescent="0.3"/>
  </sheetData>
  <sortState xmlns:xlrd2="http://schemas.microsoft.com/office/spreadsheetml/2017/richdata2" ref="AD57:AE66">
    <sortCondition ref="AD57"/>
  </sortState>
  <mergeCells count="1">
    <mergeCell ref="J2:O2"/>
  </mergeCells>
  <hyperlinks>
    <hyperlink ref="B2" location="'Index'!A3" tooltip="Go to the Index sheet" display="á" xr:uid="{F67C2E4D-0190-4CDD-B8D6-86F361E6B9AF}"/>
  </hyperlinks>
  <printOptions horizontalCentered="1"/>
  <pageMargins left="0.31496062992126" right="0.31496062992126" top="1.1023622047244099" bottom="0.59055118110236204" header="0.39370078740157499" footer="0.39370078740157499"/>
  <pageSetup paperSize="9" scale="68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5AAC-87BF-4AA1-A28A-F9C67AB4A03C}">
  <sheetPr>
    <tabColor rgb="FF0070C0"/>
    <pageSetUpPr fitToPage="1"/>
  </sheetPr>
  <dimension ref="A1:AH76"/>
  <sheetViews>
    <sheetView showGridLines="0" workbookViewId="0">
      <selection activeCell="B2" sqref="B2"/>
    </sheetView>
  </sheetViews>
  <sheetFormatPr defaultColWidth="12.85546875" defaultRowHeight="15" x14ac:dyDescent="0.3"/>
  <cols>
    <col min="1" max="1" width="2.7109375" style="9" customWidth="1"/>
    <col min="2" max="3" width="20.7109375" style="9" customWidth="1"/>
    <col min="4" max="7" width="5" style="9" customWidth="1"/>
    <col min="8" max="8" width="1.7109375" style="9" customWidth="1"/>
    <col min="9" max="9" width="2.7109375" style="9" customWidth="1"/>
    <col min="10" max="11" width="20.7109375" style="9" customWidth="1"/>
    <col min="12" max="15" width="5" style="9" customWidth="1"/>
    <col min="16" max="16" width="5.140625" style="9" customWidth="1"/>
    <col min="17" max="16384" width="12.85546875" style="9"/>
  </cols>
  <sheetData>
    <row r="1" spans="1:34" s="93" customFormat="1" ht="18" x14ac:dyDescent="0.35">
      <c r="A1" s="90"/>
      <c r="B1" s="91" t="s">
        <v>20</v>
      </c>
      <c r="C1" s="92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9"/>
      <c r="AH1" s="9"/>
    </row>
    <row r="2" spans="1:34" ht="20.100000000000001" customHeight="1" x14ac:dyDescent="0.35">
      <c r="A2" s="40"/>
      <c r="B2" s="202" t="s">
        <v>1464</v>
      </c>
      <c r="C2" s="123"/>
      <c r="D2" s="123"/>
      <c r="E2" s="123"/>
      <c r="F2" s="123"/>
      <c r="G2" s="123"/>
      <c r="H2" s="123"/>
      <c r="I2" s="123"/>
      <c r="J2" s="211" t="s">
        <v>208</v>
      </c>
      <c r="K2" s="211"/>
      <c r="L2" s="211"/>
      <c r="M2" s="211"/>
      <c r="N2" s="211"/>
      <c r="O2" s="211"/>
      <c r="P2" s="123"/>
      <c r="Q2" s="123"/>
      <c r="R2" s="123"/>
      <c r="S2" s="123"/>
      <c r="T2" s="123"/>
    </row>
    <row r="3" spans="1:34" ht="15.75" customHeight="1" x14ac:dyDescent="0.3">
      <c r="A3" s="61"/>
      <c r="B3" s="45" t="s">
        <v>209</v>
      </c>
      <c r="C3" s="179" t="s">
        <v>1249</v>
      </c>
      <c r="D3" s="180"/>
      <c r="E3" s="180"/>
      <c r="F3" s="62"/>
      <c r="G3" s="62"/>
      <c r="H3" s="124"/>
      <c r="I3" s="61"/>
      <c r="J3" s="45" t="s">
        <v>221</v>
      </c>
      <c r="K3" s="179" t="s">
        <v>1255</v>
      </c>
      <c r="L3" s="180"/>
      <c r="M3" s="180"/>
      <c r="N3" s="62"/>
      <c r="O3" s="62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 spans="1:34" ht="15.75" customHeight="1" x14ac:dyDescent="0.3">
      <c r="A4" s="120">
        <v>1</v>
      </c>
      <c r="B4" s="194" t="s">
        <v>1</v>
      </c>
      <c r="C4" s="194" t="s">
        <v>2</v>
      </c>
      <c r="D4" s="195" t="s">
        <v>3</v>
      </c>
      <c r="E4" s="195" t="s">
        <v>4</v>
      </c>
      <c r="F4" s="195" t="s">
        <v>5</v>
      </c>
      <c r="G4" s="196" t="s">
        <v>6</v>
      </c>
      <c r="H4" s="124"/>
      <c r="I4" s="120">
        <v>1</v>
      </c>
      <c r="J4" s="194" t="s">
        <v>1</v>
      </c>
      <c r="K4" s="194" t="s">
        <v>2</v>
      </c>
      <c r="L4" s="195" t="s">
        <v>3</v>
      </c>
      <c r="M4" s="195" t="s">
        <v>4</v>
      </c>
      <c r="N4" s="195" t="s">
        <v>5</v>
      </c>
      <c r="O4" s="196" t="s">
        <v>6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91">
        <v>1</v>
      </c>
      <c r="B5" s="192" t="s">
        <v>1246</v>
      </c>
      <c r="C5" s="192" t="s">
        <v>466</v>
      </c>
      <c r="D5" s="193"/>
      <c r="E5" s="193"/>
      <c r="F5" s="47"/>
      <c r="G5" s="55"/>
      <c r="H5" s="124"/>
      <c r="I5" s="191">
        <v>1</v>
      </c>
      <c r="J5" s="192" t="s">
        <v>1253</v>
      </c>
      <c r="K5" s="192" t="s">
        <v>488</v>
      </c>
      <c r="L5" s="193"/>
      <c r="M5" s="193"/>
      <c r="N5" s="47"/>
      <c r="O5" s="5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">
        <v>405</v>
      </c>
      <c r="C6" s="125" t="s">
        <v>79</v>
      </c>
      <c r="D6" s="126"/>
      <c r="E6" s="126"/>
      <c r="F6" s="126"/>
      <c r="G6" s="128"/>
      <c r="H6" s="124"/>
      <c r="I6" s="127">
        <v>2</v>
      </c>
      <c r="J6" s="125" t="s">
        <v>786</v>
      </c>
      <c r="K6" s="125" t="s">
        <v>488</v>
      </c>
      <c r="L6" s="126"/>
      <c r="M6" s="126"/>
      <c r="N6" s="126"/>
      <c r="O6" s="128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s="4" customFormat="1" ht="15.75" customHeight="1" x14ac:dyDescent="0.3">
      <c r="A7" s="184">
        <v>3</v>
      </c>
      <c r="B7" s="125" t="s">
        <v>1244</v>
      </c>
      <c r="C7" s="125" t="s">
        <v>274</v>
      </c>
      <c r="D7" s="126"/>
      <c r="E7" s="126"/>
      <c r="F7" s="126"/>
      <c r="G7" s="128"/>
      <c r="H7" s="124"/>
      <c r="I7" s="184">
        <v>3</v>
      </c>
      <c r="J7" s="125" t="s">
        <v>230</v>
      </c>
      <c r="K7" s="125" t="s">
        <v>1078</v>
      </c>
      <c r="L7" s="126"/>
      <c r="M7" s="126"/>
      <c r="N7" s="126"/>
      <c r="O7" s="128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D7" s="9"/>
      <c r="AE7" s="9"/>
    </row>
    <row r="8" spans="1:34" s="4" customFormat="1" ht="15.75" customHeight="1" x14ac:dyDescent="0.3">
      <c r="A8" s="127">
        <v>4</v>
      </c>
      <c r="B8" s="125" t="s">
        <v>1137</v>
      </c>
      <c r="C8" s="125" t="s">
        <v>157</v>
      </c>
      <c r="D8" s="126"/>
      <c r="E8" s="126"/>
      <c r="F8" s="126"/>
      <c r="G8" s="128"/>
      <c r="H8" s="124"/>
      <c r="I8" s="127">
        <v>4</v>
      </c>
      <c r="J8" s="125" t="s">
        <v>1252</v>
      </c>
      <c r="K8" s="125" t="s">
        <v>178</v>
      </c>
      <c r="L8" s="126"/>
      <c r="M8" s="126"/>
      <c r="N8" s="126"/>
      <c r="O8" s="128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D8" s="9"/>
      <c r="AE8" s="9"/>
    </row>
    <row r="9" spans="1:34" ht="15.75" customHeight="1" x14ac:dyDescent="0.3">
      <c r="A9" s="184">
        <v>5</v>
      </c>
      <c r="B9" s="125" t="s">
        <v>1133</v>
      </c>
      <c r="C9" s="125" t="s">
        <v>204</v>
      </c>
      <c r="D9" s="126"/>
      <c r="E9" s="126"/>
      <c r="F9" s="126"/>
      <c r="G9" s="128"/>
      <c r="H9" s="124"/>
      <c r="I9" s="184">
        <v>5</v>
      </c>
      <c r="J9" s="125" t="s">
        <v>1082</v>
      </c>
      <c r="K9" s="125" t="s">
        <v>456</v>
      </c>
      <c r="L9" s="126"/>
      <c r="M9" s="126"/>
      <c r="N9" s="126"/>
      <c r="O9" s="128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">
        <v>1248</v>
      </c>
      <c r="C10" s="125" t="s">
        <v>141</v>
      </c>
      <c r="D10" s="126"/>
      <c r="E10" s="126"/>
      <c r="F10" s="126"/>
      <c r="G10" s="128"/>
      <c r="H10" s="124"/>
      <c r="I10" s="127">
        <v>6</v>
      </c>
      <c r="J10" s="125" t="s">
        <v>487</v>
      </c>
      <c r="K10" s="125" t="s">
        <v>488</v>
      </c>
      <c r="L10" s="126"/>
      <c r="M10" s="126"/>
      <c r="N10" s="126"/>
      <c r="O10" s="128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84">
        <v>7</v>
      </c>
      <c r="B11" s="125" t="s">
        <v>478</v>
      </c>
      <c r="C11" s="125" t="s">
        <v>274</v>
      </c>
      <c r="D11" s="126"/>
      <c r="E11" s="126"/>
      <c r="F11" s="126"/>
      <c r="G11" s="128"/>
      <c r="H11" s="124"/>
      <c r="I11" s="184">
        <v>7</v>
      </c>
      <c r="J11" s="125" t="s">
        <v>913</v>
      </c>
      <c r="K11" s="125" t="s">
        <v>458</v>
      </c>
      <c r="L11" s="126"/>
      <c r="M11" s="126"/>
      <c r="N11" s="126"/>
      <c r="O11" s="128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D11" s="4"/>
      <c r="AE11" s="4"/>
    </row>
    <row r="12" spans="1:34" ht="15.75" customHeight="1" x14ac:dyDescent="0.3">
      <c r="A12" s="127">
        <v>8</v>
      </c>
      <c r="B12" s="125" t="s">
        <v>1245</v>
      </c>
      <c r="C12" s="125" t="s">
        <v>178</v>
      </c>
      <c r="D12" s="126"/>
      <c r="E12" s="126"/>
      <c r="F12" s="126"/>
      <c r="G12" s="128"/>
      <c r="H12" s="124"/>
      <c r="I12" s="127">
        <v>8</v>
      </c>
      <c r="J12" s="125" t="s">
        <v>1254</v>
      </c>
      <c r="K12" s="125" t="s">
        <v>563</v>
      </c>
      <c r="L12" s="126"/>
      <c r="M12" s="126"/>
      <c r="N12" s="126"/>
      <c r="O12" s="128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84">
        <v>9</v>
      </c>
      <c r="B13" s="125" t="s">
        <v>1029</v>
      </c>
      <c r="C13" s="125" t="s">
        <v>674</v>
      </c>
      <c r="D13" s="126"/>
      <c r="E13" s="126"/>
      <c r="F13" s="126"/>
      <c r="G13" s="128"/>
      <c r="H13" s="124"/>
      <c r="I13" s="184">
        <v>9</v>
      </c>
      <c r="J13" s="125" t="s">
        <v>1250</v>
      </c>
      <c r="K13" s="125" t="s">
        <v>147</v>
      </c>
      <c r="L13" s="126"/>
      <c r="M13" s="126"/>
      <c r="N13" s="126"/>
      <c r="O13" s="128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">
        <v>1247</v>
      </c>
      <c r="C14" s="130" t="s">
        <v>178</v>
      </c>
      <c r="D14" s="131"/>
      <c r="E14" s="131"/>
      <c r="F14" s="131"/>
      <c r="G14" s="132"/>
      <c r="H14" s="124"/>
      <c r="I14" s="129">
        <v>10</v>
      </c>
      <c r="J14" s="130" t="s">
        <v>1251</v>
      </c>
      <c r="K14" s="130" t="s">
        <v>274</v>
      </c>
      <c r="L14" s="131"/>
      <c r="M14" s="131"/>
      <c r="N14" s="131"/>
      <c r="O14" s="132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D14" s="4"/>
      <c r="AE14" s="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61"/>
      <c r="B16" s="45" t="s">
        <v>233</v>
      </c>
      <c r="C16" s="179" t="s">
        <v>1263</v>
      </c>
      <c r="D16" s="180"/>
      <c r="E16" s="180"/>
      <c r="F16" s="62"/>
      <c r="G16" s="62"/>
      <c r="H16" s="124"/>
      <c r="I16" s="61"/>
      <c r="J16" s="45" t="s">
        <v>244</v>
      </c>
      <c r="K16" s="179" t="s">
        <v>1269</v>
      </c>
      <c r="L16" s="180"/>
      <c r="M16" s="180"/>
      <c r="N16" s="62"/>
      <c r="O16" s="62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1</v>
      </c>
      <c r="B17" s="194" t="s">
        <v>1</v>
      </c>
      <c r="C17" s="194" t="s">
        <v>2</v>
      </c>
      <c r="D17" s="195" t="s">
        <v>3</v>
      </c>
      <c r="E17" s="195" t="s">
        <v>4</v>
      </c>
      <c r="F17" s="195" t="s">
        <v>5</v>
      </c>
      <c r="G17" s="196" t="s">
        <v>6</v>
      </c>
      <c r="H17" s="124"/>
      <c r="I17" s="120">
        <v>1</v>
      </c>
      <c r="J17" s="194" t="s">
        <v>1</v>
      </c>
      <c r="K17" s="194" t="s">
        <v>2</v>
      </c>
      <c r="L17" s="195" t="s">
        <v>3</v>
      </c>
      <c r="M17" s="195" t="s">
        <v>4</v>
      </c>
      <c r="N17" s="195" t="s">
        <v>5</v>
      </c>
      <c r="O17" s="196" t="s">
        <v>6</v>
      </c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91">
        <v>1</v>
      </c>
      <c r="B18" s="192" t="s">
        <v>1262</v>
      </c>
      <c r="C18" s="192" t="s">
        <v>107</v>
      </c>
      <c r="D18" s="193"/>
      <c r="E18" s="193"/>
      <c r="F18" s="47"/>
      <c r="G18" s="55"/>
      <c r="H18" s="124"/>
      <c r="I18" s="191">
        <v>1</v>
      </c>
      <c r="J18" s="192" t="s">
        <v>1265</v>
      </c>
      <c r="K18" s="192" t="s">
        <v>488</v>
      </c>
      <c r="L18" s="193"/>
      <c r="M18" s="193"/>
      <c r="N18" s="47"/>
      <c r="O18" s="55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">
        <v>536</v>
      </c>
      <c r="C19" s="125" t="s">
        <v>563</v>
      </c>
      <c r="D19" s="126"/>
      <c r="E19" s="126"/>
      <c r="F19" s="126"/>
      <c r="G19" s="128"/>
      <c r="H19" s="124"/>
      <c r="I19" s="127">
        <v>2</v>
      </c>
      <c r="J19" s="125" t="s">
        <v>250</v>
      </c>
      <c r="K19" s="125" t="s">
        <v>87</v>
      </c>
      <c r="L19" s="126"/>
      <c r="M19" s="126"/>
      <c r="N19" s="126"/>
      <c r="O19" s="128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84">
        <v>3</v>
      </c>
      <c r="B20" s="125" t="s">
        <v>1261</v>
      </c>
      <c r="C20" s="125" t="s">
        <v>274</v>
      </c>
      <c r="D20" s="126"/>
      <c r="E20" s="126"/>
      <c r="F20" s="126"/>
      <c r="G20" s="128"/>
      <c r="H20" s="124"/>
      <c r="I20" s="184">
        <v>3</v>
      </c>
      <c r="J20" s="125" t="s">
        <v>1268</v>
      </c>
      <c r="K20" s="125" t="s">
        <v>1060</v>
      </c>
      <c r="L20" s="126"/>
      <c r="M20" s="126"/>
      <c r="N20" s="126"/>
      <c r="O20" s="128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">
        <v>1256</v>
      </c>
      <c r="C21" s="125" t="s">
        <v>76</v>
      </c>
      <c r="D21" s="126"/>
      <c r="E21" s="126"/>
      <c r="F21" s="126"/>
      <c r="G21" s="128"/>
      <c r="H21" s="124"/>
      <c r="I21" s="127">
        <v>4</v>
      </c>
      <c r="J21" s="125" t="s">
        <v>354</v>
      </c>
      <c r="K21" s="125" t="s">
        <v>332</v>
      </c>
      <c r="L21" s="126"/>
      <c r="M21" s="126"/>
      <c r="N21" s="126"/>
      <c r="O21" s="128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84">
        <v>5</v>
      </c>
      <c r="B22" s="125" t="s">
        <v>1260</v>
      </c>
      <c r="C22" s="125" t="s">
        <v>332</v>
      </c>
      <c r="D22" s="126"/>
      <c r="E22" s="126"/>
      <c r="F22" s="126"/>
      <c r="G22" s="128"/>
      <c r="H22" s="124"/>
      <c r="I22" s="184">
        <v>5</v>
      </c>
      <c r="J22" s="125" t="s">
        <v>640</v>
      </c>
      <c r="K22" s="125" t="s">
        <v>105</v>
      </c>
      <c r="L22" s="126"/>
      <c r="M22" s="126"/>
      <c r="N22" s="126"/>
      <c r="O22" s="128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">
        <v>1185</v>
      </c>
      <c r="C23" s="125" t="s">
        <v>563</v>
      </c>
      <c r="D23" s="126"/>
      <c r="E23" s="126"/>
      <c r="F23" s="126"/>
      <c r="G23" s="128"/>
      <c r="H23" s="124"/>
      <c r="I23" s="127">
        <v>6</v>
      </c>
      <c r="J23" s="125" t="s">
        <v>1266</v>
      </c>
      <c r="K23" s="125" t="s">
        <v>458</v>
      </c>
      <c r="L23" s="126"/>
      <c r="M23" s="126"/>
      <c r="N23" s="126"/>
      <c r="O23" s="128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84">
        <v>7</v>
      </c>
      <c r="B24" s="125" t="s">
        <v>836</v>
      </c>
      <c r="C24" s="125" t="s">
        <v>458</v>
      </c>
      <c r="D24" s="126"/>
      <c r="E24" s="126"/>
      <c r="F24" s="126"/>
      <c r="G24" s="128"/>
      <c r="H24" s="124"/>
      <c r="I24" s="184">
        <v>7</v>
      </c>
      <c r="J24" s="125" t="s">
        <v>1267</v>
      </c>
      <c r="K24" s="125" t="s">
        <v>157</v>
      </c>
      <c r="L24" s="126"/>
      <c r="M24" s="126"/>
      <c r="N24" s="126"/>
      <c r="O24" s="128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">
        <v>1257</v>
      </c>
      <c r="C25" s="125" t="s">
        <v>147</v>
      </c>
      <c r="D25" s="126"/>
      <c r="E25" s="126"/>
      <c r="F25" s="126"/>
      <c r="G25" s="128"/>
      <c r="H25" s="124"/>
      <c r="I25" s="127">
        <v>8</v>
      </c>
      <c r="J25" s="125" t="s">
        <v>955</v>
      </c>
      <c r="K25" s="125" t="s">
        <v>458</v>
      </c>
      <c r="L25" s="126"/>
      <c r="M25" s="126"/>
      <c r="N25" s="126"/>
      <c r="O25" s="128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84">
        <v>9</v>
      </c>
      <c r="B26" s="125" t="s">
        <v>1258</v>
      </c>
      <c r="C26" s="125" t="s">
        <v>725</v>
      </c>
      <c r="D26" s="126"/>
      <c r="E26" s="126"/>
      <c r="F26" s="126"/>
      <c r="G26" s="128"/>
      <c r="H26" s="124"/>
      <c r="I26" s="184">
        <v>9</v>
      </c>
      <c r="J26" s="125" t="s">
        <v>880</v>
      </c>
      <c r="K26" s="125" t="s">
        <v>488</v>
      </c>
      <c r="L26" s="126"/>
      <c r="M26" s="126"/>
      <c r="N26" s="126"/>
      <c r="O26" s="128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">
        <v>1259</v>
      </c>
      <c r="C27" s="130" t="s">
        <v>178</v>
      </c>
      <c r="D27" s="131"/>
      <c r="E27" s="131"/>
      <c r="F27" s="131"/>
      <c r="G27" s="132"/>
      <c r="H27" s="124"/>
      <c r="I27" s="129">
        <v>10</v>
      </c>
      <c r="J27" s="130" t="s">
        <v>1264</v>
      </c>
      <c r="K27" s="130" t="s">
        <v>274</v>
      </c>
      <c r="L27" s="131"/>
      <c r="M27" s="131"/>
      <c r="N27" s="131"/>
      <c r="O27" s="132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61"/>
      <c r="B29" s="45" t="s">
        <v>256</v>
      </c>
      <c r="C29" s="179" t="s">
        <v>1275</v>
      </c>
      <c r="D29" s="180"/>
      <c r="E29" s="180"/>
      <c r="F29" s="62"/>
      <c r="G29" s="62"/>
      <c r="H29" s="124"/>
      <c r="I29" s="61"/>
      <c r="J29" s="45" t="s">
        <v>267</v>
      </c>
      <c r="K29" s="179" t="s">
        <v>1280</v>
      </c>
      <c r="L29" s="180"/>
      <c r="M29" s="180"/>
      <c r="N29" s="62"/>
      <c r="O29" s="62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1</v>
      </c>
      <c r="B30" s="194" t="s">
        <v>1</v>
      </c>
      <c r="C30" s="194" t="s">
        <v>2</v>
      </c>
      <c r="D30" s="195" t="s">
        <v>3</v>
      </c>
      <c r="E30" s="195" t="s">
        <v>4</v>
      </c>
      <c r="F30" s="195" t="s">
        <v>5</v>
      </c>
      <c r="G30" s="196" t="s">
        <v>6</v>
      </c>
      <c r="H30" s="124"/>
      <c r="I30" s="120">
        <v>1</v>
      </c>
      <c r="J30" s="194" t="s">
        <v>1</v>
      </c>
      <c r="K30" s="194" t="s">
        <v>2</v>
      </c>
      <c r="L30" s="195" t="s">
        <v>3</v>
      </c>
      <c r="M30" s="195" t="s">
        <v>4</v>
      </c>
      <c r="N30" s="195" t="s">
        <v>5</v>
      </c>
      <c r="O30" s="196" t="s">
        <v>6</v>
      </c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91">
        <v>1</v>
      </c>
      <c r="B31" s="192" t="s">
        <v>1188</v>
      </c>
      <c r="C31" s="192" t="s">
        <v>107</v>
      </c>
      <c r="D31" s="193"/>
      <c r="E31" s="193"/>
      <c r="F31" s="47"/>
      <c r="G31" s="55"/>
      <c r="H31" s="124"/>
      <c r="I31" s="191">
        <v>1</v>
      </c>
      <c r="J31" s="192" t="s">
        <v>1276</v>
      </c>
      <c r="K31" s="192" t="s">
        <v>178</v>
      </c>
      <c r="L31" s="193"/>
      <c r="M31" s="193"/>
      <c r="N31" s="47"/>
      <c r="O31" s="55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">
        <v>1270</v>
      </c>
      <c r="C32" s="125" t="s">
        <v>161</v>
      </c>
      <c r="D32" s="126"/>
      <c r="E32" s="126"/>
      <c r="F32" s="126"/>
      <c r="G32" s="128"/>
      <c r="H32" s="124"/>
      <c r="I32" s="127">
        <v>2</v>
      </c>
      <c r="J32" s="125" t="s">
        <v>1278</v>
      </c>
      <c r="K32" s="125" t="s">
        <v>157</v>
      </c>
      <c r="L32" s="126"/>
      <c r="M32" s="126"/>
      <c r="N32" s="126"/>
      <c r="O32" s="128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84">
        <v>3</v>
      </c>
      <c r="B33" s="125" t="s">
        <v>1271</v>
      </c>
      <c r="C33" s="125" t="s">
        <v>157</v>
      </c>
      <c r="D33" s="126"/>
      <c r="E33" s="126"/>
      <c r="F33" s="126"/>
      <c r="G33" s="128"/>
      <c r="H33" s="124"/>
      <c r="I33" s="184">
        <v>3</v>
      </c>
      <c r="J33" s="125" t="s">
        <v>1279</v>
      </c>
      <c r="K33" s="125" t="s">
        <v>157</v>
      </c>
      <c r="L33" s="126"/>
      <c r="M33" s="126"/>
      <c r="N33" s="126"/>
      <c r="O33" s="128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">
        <v>862</v>
      </c>
      <c r="C34" s="125" t="s">
        <v>154</v>
      </c>
      <c r="D34" s="126"/>
      <c r="E34" s="126"/>
      <c r="F34" s="126"/>
      <c r="G34" s="128"/>
      <c r="H34" s="124"/>
      <c r="I34" s="127">
        <v>4</v>
      </c>
      <c r="J34" s="125" t="s">
        <v>1277</v>
      </c>
      <c r="K34" s="125" t="s">
        <v>100</v>
      </c>
      <c r="L34" s="126"/>
      <c r="M34" s="126"/>
      <c r="N34" s="126"/>
      <c r="O34" s="128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84">
        <v>5</v>
      </c>
      <c r="B35" s="125" t="s">
        <v>1053</v>
      </c>
      <c r="C35" s="125" t="s">
        <v>1054</v>
      </c>
      <c r="D35" s="126"/>
      <c r="E35" s="126"/>
      <c r="F35" s="126"/>
      <c r="G35" s="128"/>
      <c r="H35" s="124"/>
      <c r="I35" s="184">
        <v>5</v>
      </c>
      <c r="J35" s="125" t="s">
        <v>1061</v>
      </c>
      <c r="K35" s="125" t="s">
        <v>274</v>
      </c>
      <c r="L35" s="126"/>
      <c r="M35" s="126"/>
      <c r="N35" s="126"/>
      <c r="O35" s="128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">
        <v>1273</v>
      </c>
      <c r="C36" s="125" t="s">
        <v>488</v>
      </c>
      <c r="D36" s="126"/>
      <c r="E36" s="126"/>
      <c r="F36" s="126"/>
      <c r="G36" s="128"/>
      <c r="H36" s="124"/>
      <c r="I36" s="127">
        <v>6</v>
      </c>
      <c r="J36" s="125" t="s">
        <v>970</v>
      </c>
      <c r="K36" s="125" t="s">
        <v>466</v>
      </c>
      <c r="L36" s="126"/>
      <c r="M36" s="126"/>
      <c r="N36" s="126"/>
      <c r="O36" s="128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84">
        <v>7</v>
      </c>
      <c r="B37" s="125" t="s">
        <v>1274</v>
      </c>
      <c r="C37" s="125" t="s">
        <v>1060</v>
      </c>
      <c r="D37" s="126"/>
      <c r="E37" s="126"/>
      <c r="F37" s="126"/>
      <c r="G37" s="128"/>
      <c r="H37" s="124"/>
      <c r="I37" s="184">
        <v>7</v>
      </c>
      <c r="J37" s="125" t="s">
        <v>1189</v>
      </c>
      <c r="K37" s="125" t="s">
        <v>332</v>
      </c>
      <c r="L37" s="126"/>
      <c r="M37" s="126"/>
      <c r="N37" s="126"/>
      <c r="O37" s="128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">
        <v>1272</v>
      </c>
      <c r="C38" s="125" t="s">
        <v>458</v>
      </c>
      <c r="D38" s="126"/>
      <c r="E38" s="126"/>
      <c r="F38" s="126"/>
      <c r="G38" s="128"/>
      <c r="H38" s="124"/>
      <c r="I38" s="127">
        <v>8</v>
      </c>
      <c r="J38" s="125" t="s">
        <v>471</v>
      </c>
      <c r="K38" s="125" t="s">
        <v>178</v>
      </c>
      <c r="L38" s="126"/>
      <c r="M38" s="126"/>
      <c r="N38" s="126"/>
      <c r="O38" s="128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97">
        <v>9</v>
      </c>
      <c r="B39" s="130" t="s">
        <v>827</v>
      </c>
      <c r="C39" s="130" t="s">
        <v>269</v>
      </c>
      <c r="D39" s="131"/>
      <c r="E39" s="131"/>
      <c r="F39" s="131"/>
      <c r="G39" s="132"/>
      <c r="H39" s="124"/>
      <c r="I39" s="197">
        <v>9</v>
      </c>
      <c r="J39" s="130" t="s">
        <v>509</v>
      </c>
      <c r="K39" s="130" t="s">
        <v>161</v>
      </c>
      <c r="L39" s="131"/>
      <c r="M39" s="131"/>
      <c r="N39" s="131"/>
      <c r="O39" s="132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4" t="s">
        <v>37</v>
      </c>
      <c r="C41" s="4"/>
      <c r="D41" s="4"/>
      <c r="E41" s="4"/>
      <c r="F41" s="97" t="s">
        <v>25</v>
      </c>
      <c r="G41" s="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124"/>
      <c r="B42" s="4" t="s">
        <v>38</v>
      </c>
      <c r="C42" s="4"/>
      <c r="D42" s="4"/>
      <c r="E42" s="4"/>
      <c r="F42" s="4"/>
      <c r="G42" s="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ortState xmlns:xlrd2="http://schemas.microsoft.com/office/spreadsheetml/2017/richdata2" ref="AD31:AE39">
    <sortCondition ref="AD31"/>
  </sortState>
  <mergeCells count="1">
    <mergeCell ref="J2:O2"/>
  </mergeCells>
  <hyperlinks>
    <hyperlink ref="B2" location="'Index'!A3" tooltip="Go to the Index sheet" display="á" xr:uid="{6054DDE9-C0D9-4782-B12F-694F1EC45347}"/>
  </hyperlinks>
  <printOptions horizontalCentered="1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92D1-F5E0-4607-9F14-39377019D035}">
  <sheetPr>
    <tabColor rgb="FF0070C0"/>
    <pageSetUpPr fitToPage="1"/>
  </sheetPr>
  <dimension ref="A1:AH76"/>
  <sheetViews>
    <sheetView showGridLines="0" workbookViewId="0">
      <selection activeCell="B2" sqref="B2"/>
    </sheetView>
  </sheetViews>
  <sheetFormatPr defaultColWidth="12.85546875" defaultRowHeight="15" x14ac:dyDescent="0.3"/>
  <cols>
    <col min="1" max="1" width="2.7109375" style="9" customWidth="1"/>
    <col min="2" max="3" width="20.7109375" style="9" customWidth="1"/>
    <col min="4" max="7" width="5" style="9" customWidth="1"/>
    <col min="8" max="8" width="1.7109375" style="9" customWidth="1"/>
    <col min="9" max="9" width="2.7109375" style="9" customWidth="1"/>
    <col min="10" max="11" width="20.7109375" style="9" customWidth="1"/>
    <col min="12" max="15" width="5" style="9" customWidth="1"/>
    <col min="16" max="16" width="5.140625" style="9" customWidth="1"/>
    <col min="17" max="16384" width="12.85546875" style="9"/>
  </cols>
  <sheetData>
    <row r="1" spans="1:34" s="93" customFormat="1" ht="18" x14ac:dyDescent="0.35">
      <c r="A1" s="90"/>
      <c r="B1" s="91" t="s">
        <v>20</v>
      </c>
      <c r="C1" s="92"/>
      <c r="D1" s="86"/>
      <c r="E1" s="86"/>
      <c r="F1" s="86" t="s">
        <v>282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G1" s="124"/>
      <c r="AH1" s="124"/>
    </row>
    <row r="2" spans="1:34" ht="20.100000000000001" customHeight="1" x14ac:dyDescent="0.35">
      <c r="A2" s="40"/>
      <c r="B2" s="202" t="s">
        <v>1464</v>
      </c>
      <c r="C2" s="211" t="s">
        <v>208</v>
      </c>
      <c r="D2" s="211"/>
      <c r="E2" s="211"/>
      <c r="F2" s="211"/>
      <c r="G2" s="211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AG2" s="124"/>
      <c r="AH2" s="124"/>
    </row>
    <row r="3" spans="1:34" ht="15.75" customHeight="1" x14ac:dyDescent="0.3">
      <c r="A3" s="61"/>
      <c r="B3" s="45" t="s">
        <v>0</v>
      </c>
      <c r="C3" s="179" t="s">
        <v>1281</v>
      </c>
      <c r="D3" s="180"/>
      <c r="E3" s="180"/>
      <c r="F3" s="62"/>
      <c r="G3" s="62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 spans="1:34" ht="15.75" customHeight="1" x14ac:dyDescent="0.3">
      <c r="A4" s="120">
        <v>1</v>
      </c>
      <c r="B4" s="194" t="s">
        <v>1</v>
      </c>
      <c r="C4" s="194" t="s">
        <v>2</v>
      </c>
      <c r="D4" s="195" t="s">
        <v>3</v>
      </c>
      <c r="E4" s="195" t="s">
        <v>4</v>
      </c>
      <c r="F4" s="195" t="s">
        <v>5</v>
      </c>
      <c r="G4" s="196" t="s">
        <v>6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 spans="1:34" ht="15.75" customHeight="1" x14ac:dyDescent="0.3">
      <c r="A5" s="191">
        <v>1</v>
      </c>
      <c r="B5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"!$J$18")&lt;&gt;"",INDIRECT("'"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"!$J$18"),"")</f>
        <v>S. Anderson</v>
      </c>
      <c r="C5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"!$K$18")&lt;&gt;"",INDIRECT("'"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"!$K$18"),"")</f>
        <v>Sunderland</v>
      </c>
      <c r="D5" s="193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"!$L$18")&lt;&gt;"",INDIRECT("'"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"!$L$18"),"")</f>
        <v/>
      </c>
      <c r="E5" s="193"/>
      <c r="F5" s="47"/>
      <c r="G5" s="5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34" ht="15.75" customHeight="1" x14ac:dyDescent="0.3">
      <c r="A6" s="127">
        <v>2</v>
      </c>
      <c r="B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"!$B$5"),"")</f>
        <v>P. Barker</v>
      </c>
      <c r="C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"!$C$5"),"")</f>
        <v>Leek</v>
      </c>
      <c r="D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"!$D$5"),"")</f>
        <v/>
      </c>
      <c r="E6" s="126"/>
      <c r="F6" s="126"/>
      <c r="G6" s="128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34" s="4" customFormat="1" ht="15.75" customHeight="1" x14ac:dyDescent="0.3">
      <c r="A7" s="184">
        <v>3</v>
      </c>
      <c r="B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"!$J$20")&lt;&gt;"",INDIRECT("'"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"!$J$20"),"")</f>
        <v>A. Fellerman</v>
      </c>
      <c r="C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"!$K$20")&lt;&gt;"",INDIRECT("'"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"!$K$20"),"")</f>
        <v>Cumb News</v>
      </c>
      <c r="D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"!$L$20")&lt;&gt;"",INDIRECT("'"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"!$L$20"),"")</f>
        <v/>
      </c>
      <c r="E7" s="126"/>
      <c r="F7" s="126"/>
      <c r="G7" s="128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D7" s="9"/>
      <c r="AE7" s="9"/>
    </row>
    <row r="8" spans="1:34" s="4" customFormat="1" ht="15.75" customHeight="1" x14ac:dyDescent="0.3">
      <c r="A8" s="127">
        <v>4</v>
      </c>
      <c r="B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"!$J$22")&lt;&gt;"",INDIRECT("'"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"!$J$22"),"")</f>
        <v>J. Jarvis</v>
      </c>
      <c r="C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"!$K$22")&lt;&gt;"",INDIRECT("'"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"!$K$22"),"")</f>
        <v>Derby</v>
      </c>
      <c r="D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"!$L$22")&lt;&gt;"",INDIRECT("'"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"!$L$22"),"")</f>
        <v/>
      </c>
      <c r="E8" s="126"/>
      <c r="F8" s="126"/>
      <c r="G8" s="128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D8" s="9"/>
      <c r="AE8" s="9"/>
    </row>
    <row r="9" spans="1:34" ht="15.75" customHeight="1" x14ac:dyDescent="0.3">
      <c r="A9" s="184">
        <v>5</v>
      </c>
      <c r="B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"!$J$24")&lt;&gt;"",INDIRECT("'"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"!$J$24"),"")</f>
        <v>N. Pilling</v>
      </c>
      <c r="C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"!$K$24")&lt;&gt;"",INDIRECT("'"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"!$K$24"),"")</f>
        <v>Sunderland</v>
      </c>
      <c r="D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"!$L$24")&lt;&gt;"",INDIRECT("'"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"!$L$24"),"")</f>
        <v/>
      </c>
      <c r="E9" s="126"/>
      <c r="F9" s="126"/>
      <c r="G9" s="128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 spans="1:34" ht="15.75" customHeight="1" x14ac:dyDescent="0.3">
      <c r="A10" s="127">
        <v>6</v>
      </c>
      <c r="B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"!$J$25")&lt;&gt;"",INDIRECT("'"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"!$J$25"),"")</f>
        <v>W. Pow</v>
      </c>
      <c r="C1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"!$K$25")&lt;&gt;"",INDIRECT("'"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"!$K$25"),"")</f>
        <v>Sunderland</v>
      </c>
      <c r="D1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"!$L$25")&lt;&gt;"",INDIRECT("'"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"!$L$25"),"")</f>
        <v/>
      </c>
      <c r="E10" s="126"/>
      <c r="F10" s="126"/>
      <c r="G10" s="128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 spans="1:34" ht="15.75" customHeight="1" x14ac:dyDescent="0.3">
      <c r="A11" s="184">
        <v>7</v>
      </c>
      <c r="B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"!$J$12"),"")</f>
        <v>J. Shine</v>
      </c>
      <c r="C1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"!$K$12"),"")</f>
        <v>Derby</v>
      </c>
      <c r="D1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"!$L$12"),"")</f>
        <v/>
      </c>
      <c r="E11" s="126"/>
      <c r="F11" s="126"/>
      <c r="G11" s="128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D11" s="4"/>
      <c r="AE11" s="4"/>
    </row>
    <row r="12" spans="1:34" ht="15.75" customHeight="1" x14ac:dyDescent="0.3">
      <c r="A12" s="127">
        <v>8</v>
      </c>
      <c r="B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"!$J$39")&lt;&gt;"",INDIRECT("'"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"!$J$39"),"")</f>
        <v>G. Standley</v>
      </c>
      <c r="C1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"!$K$39")&lt;&gt;"",INDIRECT("'"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"!$K$39"),"")</f>
        <v>Wellington</v>
      </c>
      <c r="D1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"!$L$39")&lt;&gt;"",INDIRECT("'"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"!$L$39"),"")</f>
        <v/>
      </c>
      <c r="E12" s="126"/>
      <c r="F12" s="126"/>
      <c r="G12" s="128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 spans="1:34" ht="15.75" customHeight="1" x14ac:dyDescent="0.3">
      <c r="A13" s="184">
        <v>9</v>
      </c>
      <c r="B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"!$B$12"),"")</f>
        <v>D. Stocks</v>
      </c>
      <c r="C1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"!$C$12"),"")</f>
        <v>Sutton Coldfield</v>
      </c>
      <c r="D1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"!$D$12")&lt;&gt;"",INDIRECT("'"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"!$D$12"),"")</f>
        <v/>
      </c>
      <c r="E13" s="126"/>
      <c r="F13" s="126"/>
      <c r="G13" s="128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34" ht="15.75" customHeight="1" x14ac:dyDescent="0.3">
      <c r="A14" s="129">
        <v>10</v>
      </c>
      <c r="B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"!$B$52")&lt;&gt;"",INDIRECT("'"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"!$B$52"),"")</f>
        <v>P. Stokes</v>
      </c>
      <c r="C1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"!$C$52")&lt;&gt;"",INDIRECT("'"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"!$C$52"),"")</f>
        <v>Sutton Coldfield</v>
      </c>
      <c r="D14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"!$D$52")&lt;&gt;"",INDIRECT("'"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"!$D$52"),"")</f>
        <v/>
      </c>
      <c r="E14" s="131"/>
      <c r="F14" s="131"/>
      <c r="G14" s="132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D14" s="4"/>
      <c r="AE14" s="4"/>
    </row>
    <row r="15" spans="1:34" ht="15.7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34" ht="15.75" customHeight="1" x14ac:dyDescent="0.3">
      <c r="A16" s="61"/>
      <c r="B16" s="45" t="s">
        <v>74</v>
      </c>
      <c r="C16" s="179" t="s">
        <v>1282</v>
      </c>
      <c r="D16" s="180"/>
      <c r="E16" s="180"/>
      <c r="F16" s="62"/>
      <c r="G16" s="62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15.75" customHeight="1" x14ac:dyDescent="0.3">
      <c r="A17" s="120">
        <v>1</v>
      </c>
      <c r="B17" s="194" t="s">
        <v>1</v>
      </c>
      <c r="C17" s="194" t="s">
        <v>2</v>
      </c>
      <c r="D17" s="195" t="s">
        <v>3</v>
      </c>
      <c r="E17" s="195" t="s">
        <v>4</v>
      </c>
      <c r="F17" s="195" t="s">
        <v>5</v>
      </c>
      <c r="G17" s="196" t="s">
        <v>6</v>
      </c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15.75" customHeight="1" x14ac:dyDescent="0.3">
      <c r="A18" s="191">
        <v>1</v>
      </c>
      <c r="B18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"!$B$5"),"")</f>
        <v>J. Bray</v>
      </c>
      <c r="C18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"!$C$5"),"")</f>
        <v>Felton</v>
      </c>
      <c r="D18" s="193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"!$D$5"),"")</f>
        <v/>
      </c>
      <c r="E18" s="193"/>
      <c r="F18" s="47"/>
      <c r="G18" s="5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15.75" customHeight="1" x14ac:dyDescent="0.3">
      <c r="A19" s="127">
        <v>2</v>
      </c>
      <c r="B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"!$J$58")&lt;&gt;"",INDIRECT("'"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"!$J$58"),"")</f>
        <v>C. R. Bullock</v>
      </c>
      <c r="C1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"!$K$58")&lt;&gt;"",INDIRECT("'"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"!$K$58"),"")</f>
        <v>Wellington</v>
      </c>
      <c r="D1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"!$L$58")&lt;&gt;"",INDIRECT("'"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"!$L$58"),"")</f>
        <v/>
      </c>
      <c r="E19" s="126"/>
      <c r="F19" s="126"/>
      <c r="G19" s="128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15.75" customHeight="1" x14ac:dyDescent="0.3">
      <c r="A20" s="184">
        <v>3</v>
      </c>
      <c r="B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"!$J$46")&lt;&gt;"",INDIRECT("'"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"!$J$46"),"")</f>
        <v>S. Dodds</v>
      </c>
      <c r="C2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"!$K$46")&lt;&gt;"",INDIRECT("'"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"!$K$46"),"")</f>
        <v>Scotton &amp; Farnham</v>
      </c>
      <c r="D2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"!$L$46")&lt;&gt;"",INDIRECT("'"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"!$L$46"),"")</f>
        <v/>
      </c>
      <c r="E20" s="126"/>
      <c r="F20" s="126"/>
      <c r="G20" s="128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15.75" customHeight="1" x14ac:dyDescent="0.3">
      <c r="A21" s="127">
        <v>4</v>
      </c>
      <c r="B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"!$B$8"),"")</f>
        <v>P. E. Harrison</v>
      </c>
      <c r="C2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"!$C$8"),"")</f>
        <v>Wellington</v>
      </c>
      <c r="D2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"!$D$8"),"")</f>
        <v/>
      </c>
      <c r="E21" s="126"/>
      <c r="F21" s="126"/>
      <c r="G21" s="128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15.75" customHeight="1" x14ac:dyDescent="0.3">
      <c r="A22" s="184">
        <v>5</v>
      </c>
      <c r="B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"!$B$60")&lt;&gt;"",INDIRECT("'"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"!$B$60"),"")</f>
        <v>A. Hodgson</v>
      </c>
      <c r="C2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"!$C$60")&lt;&gt;"",INDIRECT("'"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"!$C$60"),"")</f>
        <v>Market Drayton</v>
      </c>
      <c r="D2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"!$D$60")&lt;&gt;"",INDIRECT("'"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"!$D$60"),"")</f>
        <v/>
      </c>
      <c r="E22" s="126"/>
      <c r="F22" s="126"/>
      <c r="G22" s="128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15.75" customHeight="1" x14ac:dyDescent="0.3">
      <c r="A23" s="127">
        <v>6</v>
      </c>
      <c r="B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"!$B$44")&lt;&gt;"",INDIRECT("'"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"!$B$44"),"")</f>
        <v>M. Jupp</v>
      </c>
      <c r="C2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"!$C$44")&lt;&gt;"",INDIRECT("'"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"!$C$44"),"")</f>
        <v>Leek</v>
      </c>
      <c r="D2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"!$D$44")&lt;&gt;"",INDIRECT("'"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"!$D$44"),"")</f>
        <v/>
      </c>
      <c r="E23" s="126"/>
      <c r="F23" s="126"/>
      <c r="G23" s="128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15.75" customHeight="1" x14ac:dyDescent="0.3">
      <c r="A24" s="184">
        <v>7</v>
      </c>
      <c r="B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"!$B$47")&lt;&gt;"",INDIRECT("'"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"!$B$47"),"")</f>
        <v>M. Peacock</v>
      </c>
      <c r="C2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"!$C$47")&lt;&gt;"",INDIRECT("'"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"!$C$47"),"")</f>
        <v>Leek</v>
      </c>
      <c r="D24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"!$D$47")&lt;&gt;"",INDIRECT("'"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"!$D$47"),"")</f>
        <v/>
      </c>
      <c r="E24" s="126"/>
      <c r="F24" s="126"/>
      <c r="G24" s="128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15.75" customHeight="1" x14ac:dyDescent="0.3">
      <c r="A25" s="127">
        <v>8</v>
      </c>
      <c r="B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"!$J$65")&lt;&gt;"",INDIRECT("'"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"!$J$65"),"")</f>
        <v>B. Perry</v>
      </c>
      <c r="C2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"!$K$65")&lt;&gt;"",INDIRECT("'"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"!$K$65"),"")</f>
        <v>Wellington</v>
      </c>
      <c r="D2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"!$L$65")&lt;&gt;"",INDIRECT("'"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"!$L$65"),"")</f>
        <v/>
      </c>
      <c r="E25" s="126"/>
      <c r="F25" s="126"/>
      <c r="G25" s="128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15.75" customHeight="1" x14ac:dyDescent="0.3">
      <c r="A26" s="184">
        <v>9</v>
      </c>
      <c r="B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"!$B$50")&lt;&gt;"",INDIRECT("'"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"!$B$50"),"")</f>
        <v>O. J. Spence</v>
      </c>
      <c r="C2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"!$C$50")&lt;&gt;"",INDIRECT("'"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"!$C$50"),"")</f>
        <v>Leek</v>
      </c>
      <c r="D2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"!$D$50")&lt;&gt;"",INDIRECT("'"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"!$D$50"),"")</f>
        <v/>
      </c>
      <c r="E26" s="126"/>
      <c r="F26" s="126"/>
      <c r="G26" s="128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15.75" customHeight="1" x14ac:dyDescent="0.3">
      <c r="A27" s="129">
        <v>10</v>
      </c>
      <c r="B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"!$B$65")&lt;&gt;"",INDIRECT("'"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"!$B$65"),"")</f>
        <v>K. Upton</v>
      </c>
      <c r="C27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"!$C$65")&lt;&gt;"",INDIRECT("'"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"!$C$65"),"")</f>
        <v>Felton</v>
      </c>
      <c r="D27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1" &amp; "'" &amp; "!$D$65")&lt;&gt;"",INDIRECT("'" &amp; LEFT(CELL("filename",$A$1),FIND("[",CELL("filename",$A$1)) -1) &amp; "[" &amp; MID(CELL("filename",$A$1),FIND("[",CELL("filename",$A$1))+1,FIND("]",CELL("filename",$A$1))-FIND("[",CELL("filename",$A$1))-1) &amp; "]" &amp; "Sport Rifle 1" &amp; "'" &amp; "!$D$65"),"")</f>
        <v/>
      </c>
      <c r="E27" s="131"/>
      <c r="F27" s="131"/>
      <c r="G27" s="132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15.7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15.75" customHeight="1" x14ac:dyDescent="0.3">
      <c r="A29" s="61"/>
      <c r="B29" s="45" t="s">
        <v>92</v>
      </c>
      <c r="C29" s="179" t="s">
        <v>1283</v>
      </c>
      <c r="D29" s="180"/>
      <c r="E29" s="180"/>
      <c r="F29" s="62"/>
      <c r="G29" s="62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15.75" customHeight="1" x14ac:dyDescent="0.3">
      <c r="A30" s="120">
        <v>1</v>
      </c>
      <c r="B30" s="194" t="s">
        <v>1</v>
      </c>
      <c r="C30" s="194" t="s">
        <v>2</v>
      </c>
      <c r="D30" s="195" t="s">
        <v>3</v>
      </c>
      <c r="E30" s="195" t="s">
        <v>4</v>
      </c>
      <c r="F30" s="195" t="s">
        <v>5</v>
      </c>
      <c r="G30" s="196" t="s">
        <v>6</v>
      </c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15.75" customHeight="1" x14ac:dyDescent="0.3">
      <c r="A31" s="191">
        <v>1</v>
      </c>
      <c r="B31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"!$J$5"),"")</f>
        <v>P. Bowles</v>
      </c>
      <c r="C31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"!$K$5"),"")</f>
        <v>Penarth</v>
      </c>
      <c r="D31" s="193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"!$L$5"),"")</f>
        <v/>
      </c>
      <c r="E31" s="193"/>
      <c r="F31" s="47"/>
      <c r="G31" s="55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15.75" customHeight="1" x14ac:dyDescent="0.3">
      <c r="A32" s="127">
        <v>2</v>
      </c>
      <c r="B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"!$J$6"),"")</f>
        <v>P. Burton</v>
      </c>
      <c r="C3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"!$K$6"),"")</f>
        <v>Penarth</v>
      </c>
      <c r="D3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"!$L$6"),"")</f>
        <v/>
      </c>
      <c r="E32" s="126"/>
      <c r="F32" s="126"/>
      <c r="G32" s="128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15.75" customHeight="1" x14ac:dyDescent="0.3">
      <c r="A33" s="184">
        <v>3</v>
      </c>
      <c r="B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"!$J$18")&lt;&gt;"",INDIRECT("'"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"!$J$18"),"")</f>
        <v>G. Crosby</v>
      </c>
      <c r="C3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"!$K$18")&lt;&gt;"",INDIRECT("'"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"!$K$18"),"")</f>
        <v>Penarth</v>
      </c>
      <c r="D3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"!$L$18")&lt;&gt;"",INDIRECT("'"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"!$L$18"),"")</f>
        <v/>
      </c>
      <c r="E33" s="126"/>
      <c r="F33" s="126"/>
      <c r="G33" s="128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spans="1:26" ht="15.75" customHeight="1" x14ac:dyDescent="0.3">
      <c r="A34" s="127">
        <v>4</v>
      </c>
      <c r="B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"!$J$9"),"")</f>
        <v>R. Ker</v>
      </c>
      <c r="C34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"!$K$9"),"")</f>
        <v>Derby</v>
      </c>
      <c r="D34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"!$L$9"),"")</f>
        <v/>
      </c>
      <c r="E34" s="126"/>
      <c r="F34" s="126"/>
      <c r="G34" s="128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 spans="1:26" ht="15.75" customHeight="1" x14ac:dyDescent="0.3">
      <c r="A35" s="184">
        <v>5</v>
      </c>
      <c r="B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"!$J$10")&lt;&gt;"",INDIRECT("'"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"!$J$10"),"")</f>
        <v>D. Love</v>
      </c>
      <c r="C3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"!$K$10")&lt;&gt;"",INDIRECT("'"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"!$K$10"),"")</f>
        <v>Penarth</v>
      </c>
      <c r="D3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"!$L$10")&lt;&gt;"",INDIRECT("'"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"!$L$10"),"")</f>
        <v/>
      </c>
      <c r="E35" s="126"/>
      <c r="F35" s="126"/>
      <c r="G35" s="128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spans="1:26" ht="15.75" customHeight="1" x14ac:dyDescent="0.3">
      <c r="A36" s="127">
        <v>6</v>
      </c>
      <c r="B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"!$J$19")&lt;&gt;"",INDIRECT("'"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"!$J$19"),"")</f>
        <v>J. Machin</v>
      </c>
      <c r="C3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"!$K$19")&lt;&gt;"",INDIRECT("'"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"!$K$19"),"")</f>
        <v>Leek</v>
      </c>
      <c r="D3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"!$L$19")&lt;&gt;"",INDIRECT("'"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"!$L$19"),"")</f>
        <v/>
      </c>
      <c r="E36" s="126"/>
      <c r="F36" s="126"/>
      <c r="G36" s="128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 ht="15.75" customHeight="1" x14ac:dyDescent="0.3">
      <c r="A37" s="184">
        <v>7</v>
      </c>
      <c r="B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"!$J$11")&lt;&gt;"",INDIRECT("'"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"!$J$11"),"")</f>
        <v>H. Marshall</v>
      </c>
      <c r="C3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"!$K$11")&lt;&gt;"",INDIRECT("'"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"!$K$11"),"")</f>
        <v>Sunderland</v>
      </c>
      <c r="D3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"!$L$11")&lt;&gt;"",INDIRECT("'"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"!$L$11"),"")</f>
        <v/>
      </c>
      <c r="E37" s="126"/>
      <c r="F37" s="126"/>
      <c r="G37" s="128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spans="1:26" ht="15.75" customHeight="1" x14ac:dyDescent="0.3">
      <c r="A38" s="127">
        <v>8</v>
      </c>
      <c r="B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"!$J$12")&lt;&gt;"",INDIRECT("'"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"!$J$12"),"")</f>
        <v>J. Shaw</v>
      </c>
      <c r="C3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"!$K$12")&lt;&gt;"",INDIRECT("'"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"!$K$12"),"")</f>
        <v>York RI</v>
      </c>
      <c r="D3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"!$L$12")&lt;&gt;"",INDIRECT("'"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"!$L$12"),"")</f>
        <v/>
      </c>
      <c r="E38" s="126"/>
      <c r="F38" s="126"/>
      <c r="G38" s="128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spans="1:26" ht="15.75" customHeight="1" x14ac:dyDescent="0.3">
      <c r="A39" s="184">
        <v>9</v>
      </c>
      <c r="B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"!$B$24"),"")</f>
        <v>D. Stafford</v>
      </c>
      <c r="C3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"!$C$24"),"")</f>
        <v>Sunderland</v>
      </c>
      <c r="D3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"!$D$24"),"")</f>
        <v/>
      </c>
      <c r="E39" s="126"/>
      <c r="F39" s="126"/>
      <c r="G39" s="128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 spans="1:26" ht="15.75" customHeight="1" x14ac:dyDescent="0.3">
      <c r="A40" s="129">
        <v>10</v>
      </c>
      <c r="B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"!$J$25")&lt;&gt;"",INDIRECT("'"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"!$J$25"),"")</f>
        <v>M. Turnbull</v>
      </c>
      <c r="C40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"!$K$25")&lt;&gt;"",INDIRECT("'"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"!$K$25"),"")</f>
        <v>Sunderland</v>
      </c>
      <c r="D40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"!$L$25")&lt;&gt;"",INDIRECT("'"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"!$L$25"),"")</f>
        <v/>
      </c>
      <c r="E40" s="131"/>
      <c r="F40" s="131"/>
      <c r="G40" s="132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 spans="1:26" ht="15.7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 spans="1:26" ht="15.75" customHeight="1" x14ac:dyDescent="0.3">
      <c r="A42" s="61"/>
      <c r="B42" s="45" t="s">
        <v>109</v>
      </c>
      <c r="C42" s="179" t="s">
        <v>1284</v>
      </c>
      <c r="D42" s="180"/>
      <c r="E42" s="180"/>
      <c r="F42" s="62"/>
      <c r="G42" s="62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 spans="1:26" ht="15.75" customHeight="1" x14ac:dyDescent="0.3">
      <c r="A43" s="120">
        <v>1</v>
      </c>
      <c r="B43" s="194" t="s">
        <v>1</v>
      </c>
      <c r="C43" s="194" t="s">
        <v>2</v>
      </c>
      <c r="D43" s="195" t="s">
        <v>3</v>
      </c>
      <c r="E43" s="195" t="s">
        <v>4</v>
      </c>
      <c r="F43" s="195" t="s">
        <v>5</v>
      </c>
      <c r="G43" s="196" t="s">
        <v>6</v>
      </c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6" ht="15.75" customHeight="1" x14ac:dyDescent="0.3">
      <c r="A44" s="191">
        <v>1</v>
      </c>
      <c r="B44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"!$B$31")&lt;&gt;"",INDIRECT("'"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"!$B$31"),"")</f>
        <v>K. Aitken</v>
      </c>
      <c r="C44" s="192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"!$C$31")&lt;&gt;"",INDIRECT("'"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"!$C$31"),"")</f>
        <v>Vickers</v>
      </c>
      <c r="D44" s="193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"!$D$31")&lt;&gt;"",INDIRECT("'"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"!$D$31"),"")</f>
        <v/>
      </c>
      <c r="E44" s="193"/>
      <c r="F44" s="47"/>
      <c r="G44" s="5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6" ht="15.75" customHeight="1" x14ac:dyDescent="0.3">
      <c r="A45" s="127">
        <v>2</v>
      </c>
      <c r="B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"!$B$33"),"")</f>
        <v>S. Bullock</v>
      </c>
      <c r="C45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"!$C$33"),"")</f>
        <v>Wellington</v>
      </c>
      <c r="D45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"!$D$33"),"")</f>
        <v/>
      </c>
      <c r="E45" s="126"/>
      <c r="F45" s="126"/>
      <c r="G45" s="128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 spans="1:26" ht="15.75" customHeight="1" x14ac:dyDescent="0.3">
      <c r="A46" s="184">
        <v>3</v>
      </c>
      <c r="B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"!$J$32")&lt;&gt;"",INDIRECT("'"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"!$J$32"),"")</f>
        <v>M. Edmondson</v>
      </c>
      <c r="C46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"!$K$32")&lt;&gt;"",INDIRECT("'"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"!$K$32"),"")</f>
        <v>Wellington</v>
      </c>
      <c r="D46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"!$L$32")&lt;&gt;"",INDIRECT("'"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"!$L$32"),"")</f>
        <v/>
      </c>
      <c r="E46" s="126"/>
      <c r="F46" s="126"/>
      <c r="G46" s="128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 spans="1:26" ht="15.75" customHeight="1" x14ac:dyDescent="0.3">
      <c r="A47" s="127">
        <v>4</v>
      </c>
      <c r="B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"!$B$34")&lt;&gt;"",INDIRECT("'"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"!$B$34"),"")</f>
        <v>D. Elgar</v>
      </c>
      <c r="C47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"!$C$34")&lt;&gt;"",INDIRECT("'"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"!$C$34"),"")</f>
        <v>Cumb News</v>
      </c>
      <c r="D47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"!$D$34")&lt;&gt;"",INDIRECT("'"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"!$D$34"),"")</f>
        <v/>
      </c>
      <c r="E47" s="126"/>
      <c r="F47" s="126"/>
      <c r="G47" s="128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26" ht="15.75" customHeight="1" x14ac:dyDescent="0.3">
      <c r="A48" s="184">
        <v>5</v>
      </c>
      <c r="B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"!$J$33"),"")</f>
        <v>S. Farrant</v>
      </c>
      <c r="C48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"!$K$33"),"")</f>
        <v>Wellington</v>
      </c>
      <c r="D48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"!$L$33")&lt;&gt;"",INDIRECT("'"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"!$L$33"),"")</f>
        <v/>
      </c>
      <c r="E48" s="126"/>
      <c r="F48" s="126"/>
      <c r="G48" s="128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 spans="1:26" ht="15.75" customHeight="1" x14ac:dyDescent="0.3">
      <c r="A49" s="127">
        <v>6</v>
      </c>
      <c r="B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"!$B$36"),"")</f>
        <v>S. Hayman</v>
      </c>
      <c r="C49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"!$C$36"),"")</f>
        <v>Penarth</v>
      </c>
      <c r="D49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"!$D$36"),"")</f>
        <v/>
      </c>
      <c r="E49" s="126"/>
      <c r="F49" s="126"/>
      <c r="G49" s="128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 spans="1:26" ht="15.75" customHeight="1" x14ac:dyDescent="0.3">
      <c r="A50" s="184">
        <v>7</v>
      </c>
      <c r="B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"!$J$36"),"")</f>
        <v>J. Lytollis</v>
      </c>
      <c r="C50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"!$K$36"),"")</f>
        <v>Felton</v>
      </c>
      <c r="D50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"!$L$36")&lt;&gt;"",INDIRECT("'"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"!$L$36"),"")</f>
        <v/>
      </c>
      <c r="E50" s="126"/>
      <c r="F50" s="126"/>
      <c r="G50" s="128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 spans="1:26" ht="15.75" customHeight="1" x14ac:dyDescent="0.3">
      <c r="A51" s="127">
        <v>8</v>
      </c>
      <c r="B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"!$J$22")&lt;&gt;"",INDIRECT("'"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"!$J$22"),"")</f>
        <v>A. Roberts</v>
      </c>
      <c r="C51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"!$K$22")&lt;&gt;"",INDIRECT("'"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"!$K$22"),"")</f>
        <v>Sutton Coldfield</v>
      </c>
      <c r="D51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"!$L$22")&lt;&gt;"",INDIRECT("'"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"!$L$22"),"")</f>
        <v/>
      </c>
      <c r="E51" s="126"/>
      <c r="F51" s="126"/>
      <c r="G51" s="128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 spans="1:26" ht="15.75" customHeight="1" x14ac:dyDescent="0.3">
      <c r="A52" s="184">
        <v>9</v>
      </c>
      <c r="B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"!$J$24"),"")</f>
        <v>B. Sowerbutt</v>
      </c>
      <c r="C52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"!$K$24"),"")</f>
        <v>Wellington</v>
      </c>
      <c r="D52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"!$L$24")&lt;&gt;"",INDIRECT("'"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"!$L$24"),"")</f>
        <v/>
      </c>
      <c r="E52" s="126"/>
      <c r="F52" s="126"/>
      <c r="G52" s="128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 spans="1:26" ht="15.75" customHeight="1" x14ac:dyDescent="0.3">
      <c r="A53" s="127">
        <v>10</v>
      </c>
      <c r="B5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"!$J$26")&lt;&gt;"",INDIRECT("'"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"!$J$26"),"")</f>
        <v>S. Vincent</v>
      </c>
      <c r="C53" s="125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"!$K$26")&lt;&gt;"",INDIRECT("'"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"!$K$26"),"")</f>
        <v>Penarth</v>
      </c>
      <c r="D53" s="126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"!$L$26")&lt;&gt;"",INDIRECT("'"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"!$L$26"),"")</f>
        <v/>
      </c>
      <c r="E53" s="126"/>
      <c r="F53" s="126"/>
      <c r="G53" s="128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1:26" ht="15.75" customHeight="1" x14ac:dyDescent="0.3">
      <c r="A54" s="197">
        <v>11</v>
      </c>
      <c r="B5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"!$B$38")&lt;&gt;"",INDIRECT("'"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"!$B$38"),"")</f>
        <v>P. Waters</v>
      </c>
      <c r="C54" s="130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"!$C$38")&lt;&gt;"",INDIRECT("'"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"!$C$38"),"")</f>
        <v>Sunderland</v>
      </c>
      <c r="D54" s="131" t="str">
        <f ca="1">IF(INDIRECT("'" &amp; LEFT(CELL("filename",$A$1),FIND("[",CELL("filename",$A$1)) -1) &amp; "[" &amp; MID(CELL("filename",$A$1),FIND("[",CELL("filename",$A$1))+1,FIND("]",CELL("filename",$A$1))-FIND("[",CELL("filename",$A$1))-1) &amp; "]" &amp; "Sport Rifle 2" &amp; "'" &amp; "!$D$38")&lt;&gt;"",INDIRECT("'" &amp; LEFT(CELL("filename",$A$1),FIND("[",CELL("filename",$A$1)) -1) &amp; "[" &amp; MID(CELL("filename",$A$1),FIND("[",CELL("filename",$A$1))+1,FIND("]",CELL("filename",$A$1))-FIND("[",CELL("filename",$A$1))-1) &amp; "]" &amp; "Sport Rifle 2" &amp; "'" &amp; "!$D$38"),"")</f>
        <v/>
      </c>
      <c r="E54" s="131"/>
      <c r="F54" s="131"/>
      <c r="G54" s="132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 spans="1:26" ht="15.7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 spans="1:26" ht="15.75" customHeight="1" x14ac:dyDescent="0.3">
      <c r="A56" s="124"/>
      <c r="B56" s="4" t="s">
        <v>37</v>
      </c>
      <c r="C56" s="4"/>
      <c r="D56" s="4"/>
      <c r="E56" s="4"/>
      <c r="F56" s="97" t="s">
        <v>25</v>
      </c>
      <c r="G56" s="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 spans="1:26" ht="15.75" customHeight="1" x14ac:dyDescent="0.3">
      <c r="A57" s="124"/>
      <c r="B57" s="4" t="s">
        <v>38</v>
      </c>
      <c r="C57" s="4"/>
      <c r="D57" s="4"/>
      <c r="E57" s="4"/>
      <c r="F57" s="4"/>
      <c r="G57" s="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 spans="1:26" ht="15.7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 spans="1:26" ht="15.7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spans="1:26" ht="15.7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 spans="1:26" ht="15.7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 spans="1:26" ht="15.7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 spans="1:26" ht="15.7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 spans="1:26" ht="15.7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 spans="1:26" ht="15.7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 spans="1:26" ht="15.7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 spans="1:26" ht="15.7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 spans="1:26" ht="15.7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 spans="1:26" ht="15.7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1:26" ht="15.7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 spans="1:26" ht="15.7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 spans="1:26" ht="15.7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 spans="1:26" ht="15.7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 spans="1:26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 spans="1:26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 spans="1:26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</sheetData>
  <sheetProtection sheet="1" objects="1" scenarios="1" selectLockedCells="1"/>
  <sortState xmlns:xlrd2="http://schemas.microsoft.com/office/spreadsheetml/2017/richdata2" ref="V44:W54">
    <sortCondition ref="V44"/>
  </sortState>
  <mergeCells count="1">
    <mergeCell ref="C2:G2"/>
  </mergeCells>
  <hyperlinks>
    <hyperlink ref="B2" location="'Index'!A3" tooltip="Go to the Index sheet" display="á" xr:uid="{3B1FF577-FAD3-4125-BB48-0073176B9621}"/>
  </hyperlinks>
  <printOptions horizontalCentered="1"/>
  <pageMargins left="0.31496062992126" right="0.31496062992126" top="1.1023622047244099" bottom="0.59055118110236204" header="0.39370078740157499" footer="0.39370078740157499"/>
  <pageSetup paperSize="9" scale="82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6">
    <tabColor rgb="FF0070C0"/>
    <pageSetUpPr fitToPage="1"/>
  </sheetPr>
  <dimension ref="A1:AH115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7" t="s">
        <v>21</v>
      </c>
      <c r="B1" s="88"/>
      <c r="C1" s="88"/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0</v>
      </c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1285</v>
      </c>
      <c r="B4" s="12"/>
      <c r="C4" s="135">
        <v>563</v>
      </c>
      <c r="D4" s="12"/>
      <c r="E4" s="67" t="s">
        <v>6</v>
      </c>
      <c r="F4" s="14">
        <f>SUM(F5:F7)</f>
        <v>0</v>
      </c>
      <c r="G4" s="3" t="s">
        <v>292</v>
      </c>
      <c r="H4" s="11" t="s">
        <v>1289</v>
      </c>
      <c r="I4" s="12"/>
      <c r="J4" s="135">
        <v>550</v>
      </c>
      <c r="K4" s="12"/>
      <c r="L4" s="67" t="s">
        <v>6</v>
      </c>
      <c r="M4" s="14">
        <f>SUM(M5:M7)</f>
        <v>0</v>
      </c>
    </row>
    <row r="5" spans="1:34" ht="15.75" customHeight="1" x14ac:dyDescent="0.3">
      <c r="A5" s="31" t="s">
        <v>114</v>
      </c>
      <c r="B5" s="32"/>
      <c r="C5" s="33"/>
      <c r="D5" s="16"/>
      <c r="E5" s="16"/>
      <c r="F5" s="17">
        <f>SUM(D5:E5)</f>
        <v>0</v>
      </c>
      <c r="H5" s="31" t="s">
        <v>1208</v>
      </c>
      <c r="I5" s="32"/>
      <c r="J5" s="33"/>
      <c r="K5" s="16"/>
      <c r="L5" s="16"/>
      <c r="M5" s="17">
        <f>SUM(K5:L5)</f>
        <v>0</v>
      </c>
    </row>
    <row r="6" spans="1:34" ht="15.75" customHeight="1" x14ac:dyDescent="0.3">
      <c r="A6" s="34" t="s">
        <v>173</v>
      </c>
      <c r="B6" s="27"/>
      <c r="C6" s="5"/>
      <c r="D6" s="7"/>
      <c r="E6" s="7"/>
      <c r="F6" s="19">
        <f>SUM(D6:E6)</f>
        <v>0</v>
      </c>
      <c r="H6" s="34" t="s">
        <v>1209</v>
      </c>
      <c r="I6" s="27"/>
      <c r="J6" s="5"/>
      <c r="K6" s="7"/>
      <c r="L6" s="7"/>
      <c r="M6" s="19">
        <f>SUM(K6:L6)</f>
        <v>0</v>
      </c>
    </row>
    <row r="7" spans="1:34" ht="15.75" customHeight="1" x14ac:dyDescent="0.3">
      <c r="A7" s="35" t="s">
        <v>460</v>
      </c>
      <c r="B7" s="28"/>
      <c r="C7" s="29"/>
      <c r="D7" s="21"/>
      <c r="E7" s="21"/>
      <c r="F7" s="22">
        <f>SUM(D7:E7)</f>
        <v>0</v>
      </c>
      <c r="H7" s="35" t="s">
        <v>1098</v>
      </c>
      <c r="I7" s="28"/>
      <c r="J7" s="29"/>
      <c r="K7" s="21"/>
      <c r="L7" s="21"/>
      <c r="M7" s="22">
        <f>SUM(K7:L7)</f>
        <v>0</v>
      </c>
    </row>
    <row r="8" spans="1:34" ht="15.75" customHeight="1" x14ac:dyDescent="0.3">
      <c r="O8" s="23"/>
    </row>
    <row r="9" spans="1:34" ht="15.75" customHeight="1" x14ac:dyDescent="0.3">
      <c r="A9" s="11" t="s">
        <v>1286</v>
      </c>
      <c r="B9" s="12"/>
      <c r="C9" s="135">
        <v>545</v>
      </c>
      <c r="D9" s="12"/>
      <c r="E9" s="67" t="s">
        <v>6</v>
      </c>
      <c r="F9" s="14">
        <f>SUM(F10:F12)</f>
        <v>0</v>
      </c>
      <c r="G9" s="3" t="s">
        <v>292</v>
      </c>
      <c r="H9" s="11" t="s">
        <v>1288</v>
      </c>
      <c r="I9" s="12"/>
      <c r="J9" s="135">
        <v>559</v>
      </c>
      <c r="K9" s="12"/>
      <c r="L9" s="67" t="s">
        <v>6</v>
      </c>
      <c r="M9" s="14">
        <f>SUM(M10:M12)</f>
        <v>0</v>
      </c>
    </row>
    <row r="10" spans="1:34" ht="15.75" customHeight="1" x14ac:dyDescent="0.3">
      <c r="A10" s="31" t="s">
        <v>1196</v>
      </c>
      <c r="B10" s="32"/>
      <c r="C10" s="33"/>
      <c r="D10" s="16"/>
      <c r="E10" s="16"/>
      <c r="F10" s="17">
        <f>SUM(D10:E10)</f>
        <v>0</v>
      </c>
      <c r="H10" s="31" t="s">
        <v>265</v>
      </c>
      <c r="I10" s="32"/>
      <c r="J10" s="33"/>
      <c r="K10" s="16"/>
      <c r="L10" s="16"/>
      <c r="M10" s="17">
        <f>SUM(K10:L10)</f>
        <v>0</v>
      </c>
      <c r="AA10"/>
      <c r="AB10"/>
      <c r="AC10"/>
      <c r="AD10"/>
      <c r="AE10"/>
      <c r="AF10"/>
    </row>
    <row r="11" spans="1:34" ht="15.75" customHeight="1" x14ac:dyDescent="0.3">
      <c r="A11" s="34" t="s">
        <v>1207</v>
      </c>
      <c r="B11" s="27"/>
      <c r="C11" s="5"/>
      <c r="D11" s="7"/>
      <c r="E11" s="7"/>
      <c r="F11" s="19">
        <f>SUM(D11:E11)</f>
        <v>0</v>
      </c>
      <c r="H11" s="34" t="s">
        <v>1204</v>
      </c>
      <c r="I11" s="27"/>
      <c r="J11" s="5"/>
      <c r="K11" s="7"/>
      <c r="L11" s="7"/>
      <c r="M11" s="19">
        <f>SUM(K11:L11)</f>
        <v>0</v>
      </c>
      <c r="AA11"/>
      <c r="AB11"/>
      <c r="AC11"/>
      <c r="AD11"/>
      <c r="AE11"/>
      <c r="AF11"/>
    </row>
    <row r="12" spans="1:34" ht="15.75" customHeight="1" x14ac:dyDescent="0.3">
      <c r="A12" s="35" t="s">
        <v>1092</v>
      </c>
      <c r="B12" s="28"/>
      <c r="C12" s="29"/>
      <c r="D12" s="21"/>
      <c r="E12" s="21"/>
      <c r="F12" s="22">
        <f>SUM(D12:E12)</f>
        <v>0</v>
      </c>
      <c r="H12" s="35" t="s">
        <v>186</v>
      </c>
      <c r="I12" s="28"/>
      <c r="J12" s="29"/>
      <c r="K12" s="21"/>
      <c r="L12" s="21"/>
      <c r="M12" s="22">
        <f>SUM(K12:L12)</f>
        <v>0</v>
      </c>
      <c r="AA12"/>
      <c r="AB12"/>
      <c r="AC12"/>
      <c r="AD12"/>
      <c r="AE12"/>
      <c r="AF12"/>
    </row>
    <row r="13" spans="1:34" ht="15.75" customHeight="1" x14ac:dyDescent="0.3">
      <c r="AA13"/>
      <c r="AB13"/>
      <c r="AC13"/>
      <c r="AD13"/>
      <c r="AE13"/>
      <c r="AF13"/>
    </row>
    <row r="14" spans="1:34" ht="15.75" customHeight="1" x14ac:dyDescent="0.3">
      <c r="A14" s="11" t="s">
        <v>303</v>
      </c>
      <c r="B14" s="12"/>
      <c r="C14" s="135">
        <v>549</v>
      </c>
      <c r="D14" s="12"/>
      <c r="E14" s="67" t="s">
        <v>6</v>
      </c>
      <c r="F14" s="14">
        <f>SUM(F15:F17)</f>
        <v>0</v>
      </c>
      <c r="G14" s="3" t="s">
        <v>292</v>
      </c>
      <c r="H14" s="11" t="s">
        <v>1287</v>
      </c>
      <c r="I14" s="12"/>
      <c r="J14" s="135">
        <v>568</v>
      </c>
      <c r="K14" s="12"/>
      <c r="L14" s="67" t="s">
        <v>6</v>
      </c>
      <c r="M14" s="14">
        <f>SUM(M15:M17)</f>
        <v>0</v>
      </c>
    </row>
    <row r="15" spans="1:34" ht="15.75" customHeight="1" x14ac:dyDescent="0.3">
      <c r="A15" s="31" t="s">
        <v>1193</v>
      </c>
      <c r="B15" s="32"/>
      <c r="C15" s="33"/>
      <c r="D15" s="16"/>
      <c r="E15" s="16"/>
      <c r="F15" s="17">
        <f>SUM(D15:E15)</f>
        <v>0</v>
      </c>
      <c r="H15" s="31" t="s">
        <v>1195</v>
      </c>
      <c r="I15" s="32"/>
      <c r="J15" s="33"/>
      <c r="K15" s="16"/>
      <c r="L15" s="16"/>
      <c r="M15" s="17">
        <f>SUM(K15:L15)</f>
        <v>0</v>
      </c>
    </row>
    <row r="16" spans="1:34" ht="15.75" customHeight="1" x14ac:dyDescent="0.3">
      <c r="A16" s="34" t="s">
        <v>238</v>
      </c>
      <c r="B16" s="27"/>
      <c r="C16" s="5"/>
      <c r="D16" s="7"/>
      <c r="E16" s="7"/>
      <c r="F16" s="19">
        <f>SUM(D16:E16)</f>
        <v>0</v>
      </c>
      <c r="H16" s="34" t="s">
        <v>1192</v>
      </c>
      <c r="I16" s="27"/>
      <c r="J16" s="5"/>
      <c r="K16" s="7"/>
      <c r="L16" s="7"/>
      <c r="M16" s="19">
        <f>SUM(K16:L16)</f>
        <v>0</v>
      </c>
    </row>
    <row r="17" spans="1:20" ht="15.75" customHeight="1" x14ac:dyDescent="0.3">
      <c r="A17" s="35" t="s">
        <v>1205</v>
      </c>
      <c r="B17" s="28"/>
      <c r="C17" s="29"/>
      <c r="D17" s="21"/>
      <c r="E17" s="21"/>
      <c r="F17" s="22">
        <f>SUM(D17:E17)</f>
        <v>0</v>
      </c>
      <c r="H17" s="35" t="s">
        <v>453</v>
      </c>
      <c r="I17" s="28"/>
      <c r="J17" s="29"/>
      <c r="K17" s="21"/>
      <c r="L17" s="21"/>
      <c r="M17" s="22">
        <f>SUM(K17:L17)</f>
        <v>0</v>
      </c>
    </row>
    <row r="18" spans="1:20" ht="15.75" customHeight="1" x14ac:dyDescent="0.3"/>
    <row r="19" spans="1:20" ht="15.75" customHeight="1" x14ac:dyDescent="0.3">
      <c r="H19" s="69" t="s">
        <v>0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4" t="s">
        <v>1290</v>
      </c>
      <c r="H20" s="15" t="s">
        <v>1285</v>
      </c>
      <c r="I20" s="47"/>
      <c r="J20" s="47"/>
      <c r="K20" s="47"/>
      <c r="L20" s="47"/>
      <c r="M20" s="47"/>
      <c r="N20" s="55"/>
    </row>
    <row r="21" spans="1:20" ht="15.75" customHeight="1" x14ac:dyDescent="0.3">
      <c r="H21" s="18" t="s">
        <v>1286</v>
      </c>
      <c r="I21" s="7"/>
      <c r="J21" s="7"/>
      <c r="K21" s="7"/>
      <c r="L21" s="7"/>
      <c r="M21" s="7"/>
      <c r="N21" s="19"/>
    </row>
    <row r="22" spans="1:20" ht="15.75" customHeight="1" x14ac:dyDescent="0.3">
      <c r="H22" s="18" t="s">
        <v>303</v>
      </c>
      <c r="I22" s="7"/>
      <c r="J22" s="7"/>
      <c r="K22" s="7"/>
      <c r="L22" s="7"/>
      <c r="M22" s="7"/>
      <c r="N22" s="19"/>
    </row>
    <row r="23" spans="1:20" ht="15.75" customHeight="1" x14ac:dyDescent="0.3">
      <c r="H23" s="134" t="s">
        <v>1287</v>
      </c>
      <c r="I23" s="7"/>
      <c r="J23" s="7"/>
      <c r="K23" s="7"/>
      <c r="L23" s="7"/>
      <c r="M23" s="7"/>
      <c r="N23" s="19"/>
    </row>
    <row r="24" spans="1:20" ht="15.75" customHeight="1" x14ac:dyDescent="0.3">
      <c r="H24" s="18" t="s">
        <v>1288</v>
      </c>
      <c r="I24" s="7"/>
      <c r="J24" s="7"/>
      <c r="K24" s="7"/>
      <c r="L24" s="7"/>
      <c r="M24" s="7"/>
      <c r="N24" s="19"/>
    </row>
    <row r="25" spans="1:20" ht="15.75" customHeight="1" x14ac:dyDescent="0.3">
      <c r="H25" s="20" t="s">
        <v>1289</v>
      </c>
      <c r="I25" s="21"/>
      <c r="J25" s="21"/>
      <c r="K25" s="21"/>
      <c r="L25" s="21"/>
      <c r="M25" s="21"/>
      <c r="N25" s="22"/>
    </row>
    <row r="26" spans="1:20" ht="15.75" customHeight="1" x14ac:dyDescent="0.3"/>
    <row r="27" spans="1:20" ht="15.75" customHeight="1" x14ac:dyDescent="0.3">
      <c r="A27" s="137"/>
      <c r="B27" s="137"/>
      <c r="C27" s="137"/>
      <c r="D27" s="137"/>
      <c r="E27" s="137"/>
      <c r="F27" s="137"/>
      <c r="G27" s="138"/>
      <c r="H27" s="137"/>
      <c r="I27" s="137"/>
      <c r="J27" s="137"/>
      <c r="K27" s="137"/>
      <c r="L27" s="137"/>
      <c r="M27" s="137"/>
      <c r="N27" s="137"/>
      <c r="P27" s="9"/>
    </row>
    <row r="28" spans="1:20" ht="15.75" customHeight="1" x14ac:dyDescent="0.3"/>
    <row r="29" spans="1:20" ht="15.75" customHeight="1" x14ac:dyDescent="0.3">
      <c r="A29" s="2" t="s">
        <v>74</v>
      </c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</row>
    <row r="30" spans="1:20" ht="15.75" customHeight="1" x14ac:dyDescent="0.3">
      <c r="A30" s="11" t="s">
        <v>1291</v>
      </c>
      <c r="B30" s="12"/>
      <c r="C30" s="135">
        <v>520</v>
      </c>
      <c r="D30" s="12"/>
      <c r="E30" s="67" t="s">
        <v>6</v>
      </c>
      <c r="F30" s="14">
        <f>SUM(F31:F33)</f>
        <v>0</v>
      </c>
      <c r="G30" s="145" t="s">
        <v>292</v>
      </c>
      <c r="H30" s="11" t="s">
        <v>1295</v>
      </c>
      <c r="I30" s="12"/>
      <c r="J30" s="135">
        <v>520</v>
      </c>
      <c r="K30" s="12"/>
      <c r="L30" s="67" t="s">
        <v>6</v>
      </c>
      <c r="M30" s="14">
        <f>SUM(M31:M33)</f>
        <v>0</v>
      </c>
      <c r="N30" s="124"/>
      <c r="O30" s="124"/>
      <c r="P30" s="124"/>
      <c r="Q30" s="124"/>
      <c r="R30" s="124"/>
      <c r="S30" s="124"/>
      <c r="T30" s="124"/>
    </row>
    <row r="31" spans="1:20" ht="15.75" customHeight="1" x14ac:dyDescent="0.3">
      <c r="A31" s="31" t="s">
        <v>851</v>
      </c>
      <c r="B31" s="32"/>
      <c r="C31" s="33"/>
      <c r="D31" s="16"/>
      <c r="E31" s="16"/>
      <c r="F31" s="17">
        <f>SUM(D31:E31)</f>
        <v>0</v>
      </c>
      <c r="G31" s="145"/>
      <c r="H31" s="31" t="s">
        <v>640</v>
      </c>
      <c r="I31" s="32"/>
      <c r="J31" s="33"/>
      <c r="K31" s="16"/>
      <c r="L31" s="16"/>
      <c r="M31" s="17">
        <f>SUM(K31:L31)</f>
        <v>0</v>
      </c>
      <c r="N31" s="124"/>
      <c r="O31" s="124"/>
      <c r="P31" s="124"/>
      <c r="Q31" s="124"/>
      <c r="R31" s="124"/>
      <c r="S31" s="124"/>
      <c r="T31" s="124"/>
    </row>
    <row r="32" spans="1:20" ht="15.75" customHeight="1" x14ac:dyDescent="0.3">
      <c r="A32" s="34" t="s">
        <v>788</v>
      </c>
      <c r="B32" s="27"/>
      <c r="C32" s="5"/>
      <c r="D32" s="7"/>
      <c r="E32" s="7"/>
      <c r="F32" s="19">
        <f>SUM(D32:E32)</f>
        <v>0</v>
      </c>
      <c r="G32" s="145"/>
      <c r="H32" s="34" t="s">
        <v>104</v>
      </c>
      <c r="I32" s="27"/>
      <c r="J32" s="5"/>
      <c r="K32" s="7"/>
      <c r="L32" s="7"/>
      <c r="M32" s="19">
        <f>SUM(K32:L32)</f>
        <v>0</v>
      </c>
      <c r="N32" s="124"/>
      <c r="O32" s="124"/>
      <c r="P32" s="124"/>
      <c r="Q32" s="124"/>
      <c r="R32" s="124"/>
      <c r="S32" s="124"/>
      <c r="T32" s="124"/>
    </row>
    <row r="33" spans="1:20" ht="15.75" customHeight="1" x14ac:dyDescent="0.3">
      <c r="A33" s="35" t="s">
        <v>772</v>
      </c>
      <c r="B33" s="28"/>
      <c r="C33" s="29"/>
      <c r="D33" s="21"/>
      <c r="E33" s="21"/>
      <c r="F33" s="22">
        <f>SUM(D33:E33)</f>
        <v>0</v>
      </c>
      <c r="G33" s="145"/>
      <c r="H33" s="35" t="s">
        <v>124</v>
      </c>
      <c r="I33" s="28"/>
      <c r="J33" s="29"/>
      <c r="K33" s="21"/>
      <c r="L33" s="21"/>
      <c r="M33" s="22">
        <f>SUM(K33:L33)</f>
        <v>0</v>
      </c>
      <c r="N33" s="124"/>
      <c r="O33" s="124"/>
      <c r="P33" s="124"/>
      <c r="Q33" s="124"/>
      <c r="R33" s="124"/>
      <c r="S33" s="124"/>
      <c r="T33" s="124"/>
    </row>
    <row r="34" spans="1:20" ht="15.75" customHeight="1" x14ac:dyDescent="0.3">
      <c r="A34" s="124"/>
      <c r="B34" s="124"/>
      <c r="C34" s="124"/>
      <c r="D34" s="124"/>
      <c r="E34" s="124"/>
      <c r="F34" s="124"/>
      <c r="G34" s="145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1:20" ht="15.75" customHeight="1" x14ac:dyDescent="0.3">
      <c r="A35" s="11" t="s">
        <v>1292</v>
      </c>
      <c r="B35" s="12"/>
      <c r="C35" s="135">
        <v>540</v>
      </c>
      <c r="D35" s="12"/>
      <c r="E35" s="67" t="s">
        <v>6</v>
      </c>
      <c r="F35" s="14">
        <f>SUM(F36:F38)</f>
        <v>0</v>
      </c>
      <c r="G35" s="145" t="s">
        <v>292</v>
      </c>
      <c r="H35" s="11" t="s">
        <v>1294</v>
      </c>
      <c r="I35" s="12"/>
      <c r="J35" s="135">
        <v>539</v>
      </c>
      <c r="K35" s="12"/>
      <c r="L35" s="67" t="s">
        <v>6</v>
      </c>
      <c r="M35" s="14">
        <f>SUM(M36:M38)</f>
        <v>0</v>
      </c>
      <c r="N35" s="124"/>
      <c r="O35" s="124"/>
      <c r="P35" s="124"/>
      <c r="Q35" s="124"/>
      <c r="R35" s="124"/>
      <c r="S35" s="124"/>
      <c r="T35" s="124"/>
    </row>
    <row r="36" spans="1:20" ht="15.75" customHeight="1" x14ac:dyDescent="0.3">
      <c r="A36" s="31" t="s">
        <v>1229</v>
      </c>
      <c r="B36" s="32"/>
      <c r="C36" s="33"/>
      <c r="D36" s="16"/>
      <c r="E36" s="16"/>
      <c r="F36" s="17">
        <f>SUM(D36:E36)</f>
        <v>0</v>
      </c>
      <c r="G36" s="145"/>
      <c r="H36" s="31" t="s">
        <v>464</v>
      </c>
      <c r="I36" s="32"/>
      <c r="J36" s="33"/>
      <c r="K36" s="16"/>
      <c r="L36" s="16"/>
      <c r="M36" s="17">
        <f>SUM(K36:L36)</f>
        <v>0</v>
      </c>
      <c r="N36" s="124"/>
      <c r="O36" s="124"/>
      <c r="P36" s="124"/>
      <c r="Q36" s="124"/>
      <c r="R36" s="124"/>
      <c r="S36" s="124"/>
      <c r="T36" s="124"/>
    </row>
    <row r="37" spans="1:20" ht="15.75" customHeight="1" x14ac:dyDescent="0.3">
      <c r="A37" s="34" t="s">
        <v>1027</v>
      </c>
      <c r="B37" s="27"/>
      <c r="C37" s="5"/>
      <c r="D37" s="7"/>
      <c r="E37" s="7"/>
      <c r="F37" s="19">
        <f>SUM(D37:E37)</f>
        <v>0</v>
      </c>
      <c r="G37" s="145"/>
      <c r="H37" s="34" t="s">
        <v>1215</v>
      </c>
      <c r="I37" s="27"/>
      <c r="J37" s="5"/>
      <c r="K37" s="7"/>
      <c r="L37" s="7"/>
      <c r="M37" s="19">
        <f>SUM(K37:L37)</f>
        <v>0</v>
      </c>
      <c r="N37" s="124"/>
      <c r="O37" s="124"/>
      <c r="P37" s="124"/>
      <c r="Q37" s="124"/>
      <c r="R37" s="124"/>
      <c r="S37" s="124"/>
      <c r="T37" s="124"/>
    </row>
    <row r="38" spans="1:20" ht="15.75" customHeight="1" x14ac:dyDescent="0.3">
      <c r="A38" s="35" t="s">
        <v>1023</v>
      </c>
      <c r="B38" s="28"/>
      <c r="C38" s="29"/>
      <c r="D38" s="21"/>
      <c r="E38" s="21"/>
      <c r="F38" s="22">
        <f>SUM(D38:E38)</f>
        <v>0</v>
      </c>
      <c r="G38" s="145"/>
      <c r="H38" s="35" t="s">
        <v>452</v>
      </c>
      <c r="I38" s="28"/>
      <c r="J38" s="29"/>
      <c r="K38" s="21"/>
      <c r="L38" s="21"/>
      <c r="M38" s="22">
        <f>SUM(K38:L38)</f>
        <v>0</v>
      </c>
      <c r="N38" s="124"/>
      <c r="O38" s="124"/>
      <c r="P38" s="124"/>
      <c r="Q38" s="124"/>
      <c r="R38" s="124"/>
      <c r="S38" s="124"/>
      <c r="T38" s="124"/>
    </row>
    <row r="39" spans="1:20" ht="15.75" customHeight="1" x14ac:dyDescent="0.3">
      <c r="A39" s="124"/>
      <c r="B39" s="124"/>
      <c r="C39" s="124"/>
      <c r="D39" s="124"/>
      <c r="E39" s="124"/>
      <c r="F39" s="124"/>
      <c r="G39" s="145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20" ht="15.75" customHeight="1" x14ac:dyDescent="0.3">
      <c r="A40" s="11" t="s">
        <v>1293</v>
      </c>
      <c r="B40" s="12"/>
      <c r="C40" s="135">
        <v>528</v>
      </c>
      <c r="D40" s="12"/>
      <c r="E40" s="67" t="s">
        <v>6</v>
      </c>
      <c r="F40" s="14">
        <f>SUM(F41:F43)</f>
        <v>0</v>
      </c>
      <c r="G40" s="145" t="s">
        <v>292</v>
      </c>
      <c r="H40" s="11" t="s">
        <v>596</v>
      </c>
      <c r="I40" s="12"/>
      <c r="J40" s="135">
        <v>545</v>
      </c>
      <c r="K40" s="12"/>
      <c r="L40" s="67" t="s">
        <v>6</v>
      </c>
      <c r="M40" s="14">
        <f>SUM(M41:M43)</f>
        <v>0</v>
      </c>
      <c r="N40" s="124"/>
      <c r="O40" s="124"/>
      <c r="P40" s="124"/>
      <c r="Q40" s="124"/>
      <c r="R40" s="124"/>
      <c r="S40" s="124"/>
      <c r="T40" s="124"/>
    </row>
    <row r="41" spans="1:20" ht="15.75" customHeight="1" x14ac:dyDescent="0.3">
      <c r="A41" s="31" t="s">
        <v>893</v>
      </c>
      <c r="B41" s="32"/>
      <c r="C41" s="33"/>
      <c r="D41" s="16"/>
      <c r="E41" s="16"/>
      <c r="F41" s="17">
        <f>SUM(D41:E41)</f>
        <v>0</v>
      </c>
      <c r="G41" s="145"/>
      <c r="H41" s="31" t="s">
        <v>1212</v>
      </c>
      <c r="I41" s="32"/>
      <c r="J41" s="33"/>
      <c r="K41" s="16"/>
      <c r="L41" s="16"/>
      <c r="M41" s="17">
        <f>SUM(K41:L41)</f>
        <v>0</v>
      </c>
      <c r="N41" s="124"/>
      <c r="O41" s="124"/>
      <c r="P41" s="124"/>
      <c r="Q41" s="124"/>
      <c r="R41" s="124"/>
      <c r="S41" s="124"/>
      <c r="T41" s="124"/>
    </row>
    <row r="42" spans="1:20" ht="15.75" customHeight="1" x14ac:dyDescent="0.3">
      <c r="A42" s="34" t="s">
        <v>487</v>
      </c>
      <c r="B42" s="27"/>
      <c r="C42" s="5"/>
      <c r="D42" s="7"/>
      <c r="E42" s="7"/>
      <c r="F42" s="19">
        <f>SUM(D42:E42)</f>
        <v>0</v>
      </c>
      <c r="G42" s="145"/>
      <c r="H42" s="34" t="s">
        <v>1024</v>
      </c>
      <c r="I42" s="27"/>
      <c r="J42" s="5"/>
      <c r="K42" s="7"/>
      <c r="L42" s="7"/>
      <c r="M42" s="19">
        <f>SUM(K42:L42)</f>
        <v>0</v>
      </c>
      <c r="N42" s="124"/>
      <c r="O42" s="124"/>
      <c r="P42" s="124"/>
      <c r="Q42" s="124"/>
      <c r="R42" s="124"/>
      <c r="S42" s="124"/>
      <c r="T42" s="124"/>
    </row>
    <row r="43" spans="1:20" ht="15.75" customHeight="1" x14ac:dyDescent="0.3">
      <c r="A43" s="35" t="s">
        <v>821</v>
      </c>
      <c r="B43" s="28"/>
      <c r="C43" s="29"/>
      <c r="D43" s="21"/>
      <c r="E43" s="21"/>
      <c r="F43" s="22">
        <f>SUM(D43:E43)</f>
        <v>0</v>
      </c>
      <c r="G43" s="145"/>
      <c r="H43" s="35" t="s">
        <v>454</v>
      </c>
      <c r="I43" s="28"/>
      <c r="J43" s="29"/>
      <c r="K43" s="21"/>
      <c r="L43" s="21"/>
      <c r="M43" s="22">
        <f>SUM(K43:L43)</f>
        <v>0</v>
      </c>
      <c r="N43" s="124"/>
      <c r="O43" s="124"/>
      <c r="P43" s="124"/>
      <c r="Q43" s="124"/>
      <c r="R43" s="124"/>
      <c r="S43" s="124"/>
      <c r="T43" s="124"/>
    </row>
    <row r="44" spans="1:20" ht="15.75" customHeight="1" x14ac:dyDescent="0.3">
      <c r="A44" s="124"/>
      <c r="B44" s="124"/>
      <c r="C44" s="124"/>
      <c r="D44" s="124"/>
      <c r="E44" s="124"/>
      <c r="F44" s="124"/>
      <c r="G44" s="14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</row>
    <row r="45" spans="1:20" ht="15.75" customHeight="1" x14ac:dyDescent="0.3">
      <c r="H45" s="69" t="s">
        <v>74</v>
      </c>
      <c r="I45" s="49" t="s">
        <v>7</v>
      </c>
      <c r="J45" s="49" t="s">
        <v>8</v>
      </c>
      <c r="K45" s="49" t="s">
        <v>9</v>
      </c>
      <c r="L45" s="49" t="s">
        <v>10</v>
      </c>
      <c r="M45" s="49" t="s">
        <v>5</v>
      </c>
      <c r="N45" s="50" t="s">
        <v>11</v>
      </c>
    </row>
    <row r="46" spans="1:20" ht="15.75" customHeight="1" x14ac:dyDescent="0.3">
      <c r="B46" s="111" t="s">
        <v>1296</v>
      </c>
      <c r="H46" s="141" t="s">
        <v>1291</v>
      </c>
      <c r="I46" s="142"/>
      <c r="J46" s="142"/>
      <c r="K46" s="142"/>
      <c r="L46" s="142"/>
      <c r="M46" s="142"/>
      <c r="N46" s="143"/>
      <c r="O46" s="124"/>
      <c r="P46" s="124"/>
    </row>
    <row r="47" spans="1:20" ht="15.75" customHeight="1" x14ac:dyDescent="0.3">
      <c r="B47" s="111"/>
      <c r="H47" s="139" t="s">
        <v>1292</v>
      </c>
      <c r="I47" s="126"/>
      <c r="J47" s="126"/>
      <c r="K47" s="126"/>
      <c r="L47" s="126"/>
      <c r="M47" s="126"/>
      <c r="N47" s="128"/>
      <c r="O47" s="124"/>
      <c r="P47" s="124"/>
    </row>
    <row r="48" spans="1:20" ht="15.75" customHeight="1" x14ac:dyDescent="0.3">
      <c r="H48" s="139" t="s">
        <v>1293</v>
      </c>
      <c r="I48" s="126"/>
      <c r="J48" s="126"/>
      <c r="K48" s="126"/>
      <c r="L48" s="126"/>
      <c r="M48" s="126"/>
      <c r="N48" s="128"/>
      <c r="O48" s="124"/>
      <c r="P48" s="124"/>
    </row>
    <row r="49" spans="1:16" ht="15.75" customHeight="1" x14ac:dyDescent="0.3">
      <c r="H49" s="139" t="s">
        <v>596</v>
      </c>
      <c r="I49" s="126"/>
      <c r="J49" s="126"/>
      <c r="K49" s="126"/>
      <c r="L49" s="126"/>
      <c r="M49" s="126"/>
      <c r="N49" s="128"/>
      <c r="O49" s="124"/>
      <c r="P49" s="124"/>
    </row>
    <row r="50" spans="1:16" ht="15.75" customHeight="1" x14ac:dyDescent="0.3">
      <c r="H50" s="139" t="s">
        <v>1294</v>
      </c>
      <c r="I50" s="126"/>
      <c r="J50" s="126"/>
      <c r="K50" s="126"/>
      <c r="L50" s="126"/>
      <c r="M50" s="126"/>
      <c r="N50" s="128"/>
      <c r="O50" s="124"/>
      <c r="P50" s="124"/>
    </row>
    <row r="51" spans="1:16" ht="15.75" customHeight="1" x14ac:dyDescent="0.3">
      <c r="H51" s="140" t="s">
        <v>1295</v>
      </c>
      <c r="I51" s="131"/>
      <c r="J51" s="131"/>
      <c r="K51" s="131"/>
      <c r="L51" s="131"/>
      <c r="M51" s="131"/>
      <c r="N51" s="132"/>
      <c r="O51" s="124"/>
      <c r="P51" s="124"/>
    </row>
    <row r="52" spans="1:16" ht="15.75" customHeight="1" x14ac:dyDescent="0.3"/>
    <row r="53" spans="1:16" ht="15.75" customHeight="1" x14ac:dyDescent="0.3">
      <c r="A53" s="4" t="s">
        <v>39</v>
      </c>
      <c r="E53" s="3"/>
      <c r="G53" s="98" t="s">
        <v>25</v>
      </c>
    </row>
    <row r="54" spans="1:16" ht="15.75" customHeight="1" x14ac:dyDescent="0.3">
      <c r="A54" s="4" t="s">
        <v>38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sortState xmlns:xlrd2="http://schemas.microsoft.com/office/spreadsheetml/2017/richdata2" ref="AB41:AB43">
    <sortCondition ref="AB41"/>
  </sortState>
  <mergeCells count="1">
    <mergeCell ref="I2:N2"/>
  </mergeCells>
  <hyperlinks>
    <hyperlink ref="A2" location="'Index'!A3" tooltip="Go to the Index sheet" display="á" xr:uid="{4E45FA26-F0D4-49FC-9808-D978E5A39F6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CEEB-A5AB-4F72-8A5C-224842E521C5}">
  <sheetPr>
    <tabColor rgb="FF0070C0"/>
    <pageSetUpPr fitToPage="1"/>
  </sheetPr>
  <dimension ref="A1:AH115"/>
  <sheetViews>
    <sheetView showGridLines="0" zoomScaleNormal="100" zoomScalePageLayoutView="150" workbookViewId="0">
      <selection activeCell="A2" sqref="A2"/>
    </sheetView>
  </sheetViews>
  <sheetFormatPr defaultColWidth="10.28515625" defaultRowHeight="15" x14ac:dyDescent="0.3"/>
  <cols>
    <col min="1" max="1" width="20.7109375" style="4" customWidth="1"/>
    <col min="2" max="6" width="5" style="4" customWidth="1"/>
    <col min="7" max="7" width="4.7109375" style="3" customWidth="1"/>
    <col min="8" max="8" width="20.7109375" style="4" customWidth="1"/>
    <col min="9" max="14" width="5" style="4" customWidth="1"/>
    <col min="15" max="22" width="4.140625" style="4" customWidth="1"/>
    <col min="23" max="16384" width="10.28515625" style="4"/>
  </cols>
  <sheetData>
    <row r="1" spans="1:34" s="89" customFormat="1" ht="18" x14ac:dyDescent="0.35">
      <c r="A1" s="87" t="s">
        <v>21</v>
      </c>
      <c r="B1" s="88"/>
      <c r="C1" s="88"/>
      <c r="D1" s="86"/>
      <c r="E1" s="86"/>
      <c r="F1" s="86"/>
      <c r="G1" s="96"/>
      <c r="H1" s="86"/>
      <c r="I1" s="86"/>
      <c r="J1" s="101">
        <v>2</v>
      </c>
      <c r="L1" s="86"/>
      <c r="M1" s="86"/>
      <c r="O1" s="86"/>
      <c r="P1" s="86"/>
      <c r="Q1" s="86"/>
      <c r="R1" s="86"/>
      <c r="S1" s="86"/>
      <c r="T1" s="86"/>
      <c r="U1" s="86"/>
      <c r="V1" s="86"/>
      <c r="W1" s="86"/>
      <c r="AH1" s="4"/>
    </row>
    <row r="2" spans="1:34" ht="20.100000000000001" customHeight="1" x14ac:dyDescent="0.35">
      <c r="A2" s="202" t="s">
        <v>1464</v>
      </c>
      <c r="C2" s="104"/>
      <c r="I2" s="210" t="s">
        <v>208</v>
      </c>
      <c r="J2" s="210"/>
      <c r="K2" s="210"/>
      <c r="L2" s="210"/>
      <c r="M2" s="210"/>
      <c r="N2" s="210"/>
    </row>
    <row r="3" spans="1:34" s="2" customFormat="1" ht="15.75" customHeight="1" x14ac:dyDescent="0.3">
      <c r="A3" s="2" t="s">
        <v>92</v>
      </c>
      <c r="G3" s="1"/>
      <c r="AA3" s="4"/>
      <c r="AB3" s="4"/>
      <c r="AC3" s="4"/>
      <c r="AD3" s="4"/>
      <c r="AE3" s="4"/>
      <c r="AF3" s="4"/>
    </row>
    <row r="4" spans="1:34" ht="15.75" customHeight="1" x14ac:dyDescent="0.3">
      <c r="A4" s="11" t="s">
        <v>1297</v>
      </c>
      <c r="B4" s="12"/>
      <c r="C4" s="135">
        <v>508</v>
      </c>
      <c r="D4" s="12"/>
      <c r="E4" s="67" t="s">
        <v>6</v>
      </c>
      <c r="F4" s="14">
        <f>SUM(F5:F7)</f>
        <v>0</v>
      </c>
      <c r="G4" s="145" t="s">
        <v>292</v>
      </c>
      <c r="H4" s="11" t="s">
        <v>1302</v>
      </c>
      <c r="I4" s="12"/>
      <c r="J4" s="135">
        <v>514</v>
      </c>
      <c r="K4" s="12"/>
      <c r="L4" s="67" t="s">
        <v>6</v>
      </c>
      <c r="M4" s="14">
        <f>SUM(M5:M7)</f>
        <v>0</v>
      </c>
      <c r="N4" s="124"/>
      <c r="O4" s="124"/>
      <c r="P4" s="124"/>
      <c r="Q4" s="124"/>
      <c r="R4" s="124"/>
      <c r="S4" s="124"/>
      <c r="T4" s="124"/>
    </row>
    <row r="5" spans="1:34" ht="15.75" customHeight="1" x14ac:dyDescent="0.3">
      <c r="A5" s="31" t="s">
        <v>1181</v>
      </c>
      <c r="B5" s="32"/>
      <c r="C5" s="33"/>
      <c r="D5" s="16"/>
      <c r="E5" s="16"/>
      <c r="F5" s="17">
        <f>SUM(D5:E5)</f>
        <v>0</v>
      </c>
      <c r="G5" s="145"/>
      <c r="H5" s="31" t="s">
        <v>1262</v>
      </c>
      <c r="I5" s="32"/>
      <c r="J5" s="33"/>
      <c r="K5" s="16"/>
      <c r="L5" s="16"/>
      <c r="M5" s="17">
        <f>SUM(K5:L5)</f>
        <v>0</v>
      </c>
      <c r="N5" s="124"/>
      <c r="O5" s="124"/>
      <c r="P5" s="124"/>
      <c r="Q5" s="124"/>
      <c r="R5" s="124"/>
      <c r="S5" s="124"/>
      <c r="T5" s="124"/>
    </row>
    <row r="6" spans="1:34" ht="15.75" customHeight="1" x14ac:dyDescent="0.3">
      <c r="A6" s="34" t="s">
        <v>1303</v>
      </c>
      <c r="B6" s="27"/>
      <c r="C6" s="5"/>
      <c r="D6" s="7"/>
      <c r="E6" s="7"/>
      <c r="F6" s="19">
        <f>SUM(D6:E6)</f>
        <v>0</v>
      </c>
      <c r="G6" s="145"/>
      <c r="H6" s="34" t="s">
        <v>1183</v>
      </c>
      <c r="I6" s="27"/>
      <c r="J6" s="5"/>
      <c r="K6" s="7"/>
      <c r="L6" s="7"/>
      <c r="M6" s="19">
        <f>SUM(K6:L6)</f>
        <v>0</v>
      </c>
      <c r="N6" s="124"/>
      <c r="O6" s="124"/>
      <c r="P6" s="124"/>
      <c r="Q6" s="124"/>
      <c r="R6" s="124"/>
      <c r="S6" s="124"/>
      <c r="T6" s="124"/>
    </row>
    <row r="7" spans="1:34" ht="15.75" customHeight="1" x14ac:dyDescent="0.3">
      <c r="A7" s="35" t="s">
        <v>1175</v>
      </c>
      <c r="B7" s="28"/>
      <c r="C7" s="29"/>
      <c r="D7" s="21"/>
      <c r="E7" s="21"/>
      <c r="F7" s="22">
        <f>SUM(D7:E7)</f>
        <v>0</v>
      </c>
      <c r="G7" s="145"/>
      <c r="H7" s="35" t="s">
        <v>1216</v>
      </c>
      <c r="I7" s="28"/>
      <c r="J7" s="29"/>
      <c r="K7" s="21"/>
      <c r="L7" s="21"/>
      <c r="M7" s="22">
        <f>SUM(K7:L7)</f>
        <v>0</v>
      </c>
      <c r="N7" s="124"/>
      <c r="O7" s="124"/>
      <c r="P7" s="124"/>
      <c r="Q7" s="124"/>
      <c r="R7" s="124"/>
      <c r="S7" s="124"/>
      <c r="T7" s="124"/>
    </row>
    <row r="8" spans="1:34" ht="15.75" customHeight="1" x14ac:dyDescent="0.3">
      <c r="A8" s="124"/>
      <c r="B8" s="124"/>
      <c r="C8" s="124"/>
      <c r="D8" s="124"/>
      <c r="E8" s="124"/>
      <c r="F8" s="124"/>
      <c r="G8" s="145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</row>
    <row r="9" spans="1:34" ht="15.75" customHeight="1" x14ac:dyDescent="0.3">
      <c r="A9" s="11" t="s">
        <v>1298</v>
      </c>
      <c r="B9" s="12"/>
      <c r="C9" s="135">
        <v>452</v>
      </c>
      <c r="D9" s="12"/>
      <c r="E9" s="67" t="s">
        <v>6</v>
      </c>
      <c r="F9" s="14">
        <f>SUM(F10:F12)</f>
        <v>0</v>
      </c>
      <c r="G9" s="145" t="s">
        <v>292</v>
      </c>
      <c r="H9" s="11" t="s">
        <v>1301</v>
      </c>
      <c r="I9" s="12"/>
      <c r="J9" s="135">
        <v>496</v>
      </c>
      <c r="K9" s="12"/>
      <c r="L9" s="67" t="s">
        <v>6</v>
      </c>
      <c r="M9" s="14">
        <f>SUM(M10:M12)</f>
        <v>0</v>
      </c>
      <c r="N9" s="124"/>
      <c r="O9" s="124"/>
      <c r="P9" s="124"/>
      <c r="Q9" s="124"/>
      <c r="R9" s="124"/>
      <c r="S9" s="124"/>
      <c r="T9" s="124"/>
    </row>
    <row r="10" spans="1:34" ht="15.75" customHeight="1" x14ac:dyDescent="0.3">
      <c r="A10" s="31" t="s">
        <v>1277</v>
      </c>
      <c r="B10" s="32"/>
      <c r="C10" s="33"/>
      <c r="D10" s="16"/>
      <c r="E10" s="16"/>
      <c r="F10" s="17">
        <f>SUM(D10:E10)</f>
        <v>0</v>
      </c>
      <c r="G10" s="145"/>
      <c r="H10" s="31" t="s">
        <v>1242</v>
      </c>
      <c r="I10" s="32"/>
      <c r="J10" s="33"/>
      <c r="K10" s="16"/>
      <c r="L10" s="16"/>
      <c r="M10" s="17">
        <f>SUM(K10:L10)</f>
        <v>0</v>
      </c>
      <c r="N10" s="124"/>
      <c r="O10" s="124"/>
      <c r="P10" s="124"/>
      <c r="Q10" s="124"/>
      <c r="R10" s="124"/>
      <c r="S10" s="124"/>
      <c r="T10" s="124"/>
      <c r="AA10"/>
      <c r="AB10"/>
      <c r="AC10"/>
      <c r="AD10"/>
      <c r="AE10"/>
      <c r="AF10"/>
    </row>
    <row r="11" spans="1:34" ht="15.75" customHeight="1" x14ac:dyDescent="0.3">
      <c r="A11" s="34" t="s">
        <v>1182</v>
      </c>
      <c r="B11" s="27"/>
      <c r="C11" s="5"/>
      <c r="D11" s="7"/>
      <c r="E11" s="7"/>
      <c r="F11" s="19">
        <f>SUM(D11:E11)</f>
        <v>0</v>
      </c>
      <c r="G11" s="145"/>
      <c r="H11" s="34" t="s">
        <v>1250</v>
      </c>
      <c r="I11" s="27"/>
      <c r="J11" s="5"/>
      <c r="K11" s="7"/>
      <c r="L11" s="7"/>
      <c r="M11" s="19">
        <f>SUM(K11:L11)</f>
        <v>0</v>
      </c>
      <c r="N11" s="124"/>
      <c r="O11" s="124"/>
      <c r="P11" s="124"/>
      <c r="Q11" s="124"/>
      <c r="R11" s="124"/>
      <c r="S11" s="124"/>
      <c r="T11" s="124"/>
      <c r="AA11"/>
      <c r="AB11"/>
      <c r="AC11"/>
      <c r="AD11"/>
      <c r="AE11"/>
      <c r="AF11"/>
    </row>
    <row r="12" spans="1:34" ht="15.75" customHeight="1" x14ac:dyDescent="0.3">
      <c r="A12" s="35" t="s">
        <v>501</v>
      </c>
      <c r="B12" s="28"/>
      <c r="C12" s="29"/>
      <c r="D12" s="21"/>
      <c r="E12" s="21"/>
      <c r="F12" s="22">
        <f>SUM(D12:E12)</f>
        <v>0</v>
      </c>
      <c r="G12" s="145"/>
      <c r="H12" s="35" t="s">
        <v>1257</v>
      </c>
      <c r="I12" s="28"/>
      <c r="J12" s="29"/>
      <c r="K12" s="21"/>
      <c r="L12" s="21"/>
      <c r="M12" s="22">
        <f>SUM(K12:L12)</f>
        <v>0</v>
      </c>
      <c r="N12" s="124"/>
      <c r="O12" s="124"/>
      <c r="P12" s="124"/>
      <c r="Q12" s="124"/>
      <c r="R12" s="124"/>
      <c r="S12" s="124"/>
      <c r="T12" s="124"/>
      <c r="AA12"/>
      <c r="AB12"/>
      <c r="AC12"/>
      <c r="AD12"/>
      <c r="AE12"/>
      <c r="AF12"/>
    </row>
    <row r="13" spans="1:34" ht="15.75" customHeight="1" x14ac:dyDescent="0.3">
      <c r="A13" s="124"/>
      <c r="B13" s="124"/>
      <c r="C13" s="124"/>
      <c r="D13" s="124"/>
      <c r="E13" s="124"/>
      <c r="F13" s="124"/>
      <c r="G13" s="145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A13"/>
      <c r="AB13"/>
      <c r="AC13"/>
      <c r="AD13"/>
      <c r="AE13"/>
      <c r="AF13"/>
    </row>
    <row r="14" spans="1:34" ht="15.75" customHeight="1" x14ac:dyDescent="0.3">
      <c r="A14" s="11" t="s">
        <v>1299</v>
      </c>
      <c r="B14" s="12"/>
      <c r="C14" s="135">
        <v>518</v>
      </c>
      <c r="D14" s="12"/>
      <c r="E14" s="67" t="s">
        <v>6</v>
      </c>
      <c r="F14" s="14">
        <f>SUM(F15:F17)</f>
        <v>0</v>
      </c>
      <c r="G14" s="145" t="s">
        <v>292</v>
      </c>
      <c r="H14" s="11" t="s">
        <v>1300</v>
      </c>
      <c r="I14" s="12"/>
      <c r="J14" s="135">
        <v>486</v>
      </c>
      <c r="K14" s="12"/>
      <c r="L14" s="67" t="s">
        <v>6</v>
      </c>
      <c r="M14" s="14">
        <f>SUM(M15:M17)</f>
        <v>0</v>
      </c>
      <c r="N14" s="124"/>
      <c r="O14" s="124"/>
      <c r="P14" s="124"/>
      <c r="Q14" s="124"/>
      <c r="R14" s="124"/>
      <c r="S14" s="124"/>
      <c r="T14" s="124"/>
    </row>
    <row r="15" spans="1:34" ht="15.75" customHeight="1" x14ac:dyDescent="0.3">
      <c r="A15" s="31" t="s">
        <v>369</v>
      </c>
      <c r="B15" s="32"/>
      <c r="C15" s="33"/>
      <c r="D15" s="16"/>
      <c r="E15" s="16"/>
      <c r="F15" s="17">
        <f>SUM(D15:E15)</f>
        <v>0</v>
      </c>
      <c r="G15" s="145"/>
      <c r="H15" s="31" t="s">
        <v>1253</v>
      </c>
      <c r="I15" s="32"/>
      <c r="J15" s="33"/>
      <c r="K15" s="16"/>
      <c r="L15" s="16"/>
      <c r="M15" s="17">
        <f>SUM(K15:L15)</f>
        <v>0</v>
      </c>
      <c r="N15" s="124"/>
      <c r="O15" s="124"/>
      <c r="P15" s="124"/>
      <c r="Q15" s="124"/>
      <c r="R15" s="124"/>
      <c r="S15" s="124"/>
      <c r="T15" s="124"/>
    </row>
    <row r="16" spans="1:34" ht="15.75" customHeight="1" x14ac:dyDescent="0.3">
      <c r="A16" s="34" t="s">
        <v>250</v>
      </c>
      <c r="B16" s="27"/>
      <c r="C16" s="5"/>
      <c r="D16" s="7"/>
      <c r="E16" s="7"/>
      <c r="F16" s="19">
        <f>SUM(D16:E16)</f>
        <v>0</v>
      </c>
      <c r="G16" s="145"/>
      <c r="H16" s="34" t="s">
        <v>786</v>
      </c>
      <c r="I16" s="27"/>
      <c r="J16" s="5"/>
      <c r="K16" s="7"/>
      <c r="L16" s="7"/>
      <c r="M16" s="19">
        <f>SUM(K16:L16)</f>
        <v>0</v>
      </c>
      <c r="N16" s="124"/>
      <c r="O16" s="124"/>
      <c r="P16" s="124"/>
      <c r="Q16" s="124"/>
      <c r="R16" s="124"/>
      <c r="S16" s="124"/>
      <c r="T16" s="124"/>
    </row>
    <row r="17" spans="1:20" ht="15.75" customHeight="1" x14ac:dyDescent="0.3">
      <c r="A17" s="35" t="s">
        <v>187</v>
      </c>
      <c r="B17" s="28"/>
      <c r="C17" s="29"/>
      <c r="D17" s="21"/>
      <c r="E17" s="21"/>
      <c r="F17" s="22">
        <f>SUM(D17:E17)</f>
        <v>0</v>
      </c>
      <c r="G17" s="145"/>
      <c r="H17" s="35" t="s">
        <v>1265</v>
      </c>
      <c r="I17" s="28"/>
      <c r="J17" s="29"/>
      <c r="K17" s="21"/>
      <c r="L17" s="21"/>
      <c r="M17" s="22">
        <f>SUM(K17:L17)</f>
        <v>0</v>
      </c>
      <c r="N17" s="124"/>
      <c r="O17" s="124"/>
      <c r="P17" s="124"/>
      <c r="Q17" s="124"/>
      <c r="R17" s="124"/>
      <c r="S17" s="124"/>
      <c r="T17" s="124"/>
    </row>
    <row r="18" spans="1:20" ht="15.75" customHeight="1" x14ac:dyDescent="0.3">
      <c r="A18" s="124"/>
      <c r="B18" s="124"/>
      <c r="C18" s="124"/>
      <c r="D18" s="124"/>
      <c r="E18" s="124"/>
      <c r="F18" s="124"/>
      <c r="G18" s="14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5.75" customHeight="1" x14ac:dyDescent="0.3">
      <c r="H19" s="69" t="s">
        <v>92</v>
      </c>
      <c r="I19" s="49" t="s">
        <v>7</v>
      </c>
      <c r="J19" s="49" t="s">
        <v>8</v>
      </c>
      <c r="K19" s="49" t="s">
        <v>9</v>
      </c>
      <c r="L19" s="49" t="s">
        <v>10</v>
      </c>
      <c r="M19" s="49" t="s">
        <v>5</v>
      </c>
      <c r="N19" s="50" t="s">
        <v>11</v>
      </c>
    </row>
    <row r="20" spans="1:20" ht="15.75" customHeight="1" x14ac:dyDescent="0.3">
      <c r="B20" s="111" t="s">
        <v>1304</v>
      </c>
      <c r="H20" s="141" t="s">
        <v>1297</v>
      </c>
      <c r="I20" s="142"/>
      <c r="J20" s="142"/>
      <c r="K20" s="142"/>
      <c r="L20" s="142"/>
      <c r="M20" s="142"/>
      <c r="N20" s="143"/>
      <c r="O20" s="124"/>
      <c r="P20" s="124"/>
    </row>
    <row r="21" spans="1:20" ht="15.75" customHeight="1" x14ac:dyDescent="0.3">
      <c r="B21" s="111"/>
      <c r="H21" s="139" t="s">
        <v>1298</v>
      </c>
      <c r="I21" s="126"/>
      <c r="J21" s="126"/>
      <c r="K21" s="126"/>
      <c r="L21" s="126"/>
      <c r="M21" s="126"/>
      <c r="N21" s="128"/>
      <c r="O21" s="124"/>
      <c r="P21" s="124"/>
    </row>
    <row r="22" spans="1:20" ht="15.75" customHeight="1" x14ac:dyDescent="0.3">
      <c r="H22" s="139" t="s">
        <v>1299</v>
      </c>
      <c r="I22" s="126"/>
      <c r="J22" s="126"/>
      <c r="K22" s="126"/>
      <c r="L22" s="126"/>
      <c r="M22" s="126"/>
      <c r="N22" s="128"/>
      <c r="O22" s="124"/>
      <c r="P22" s="124"/>
    </row>
    <row r="23" spans="1:20" ht="15.75" customHeight="1" x14ac:dyDescent="0.3">
      <c r="H23" s="139" t="s">
        <v>1300</v>
      </c>
      <c r="I23" s="126"/>
      <c r="J23" s="126"/>
      <c r="K23" s="126"/>
      <c r="L23" s="126"/>
      <c r="M23" s="126"/>
      <c r="N23" s="128"/>
      <c r="O23" s="124"/>
      <c r="P23" s="124"/>
    </row>
    <row r="24" spans="1:20" ht="15.75" customHeight="1" x14ac:dyDescent="0.3">
      <c r="H24" s="139" t="s">
        <v>1301</v>
      </c>
      <c r="I24" s="126"/>
      <c r="J24" s="126"/>
      <c r="K24" s="126"/>
      <c r="L24" s="126"/>
      <c r="M24" s="126"/>
      <c r="N24" s="128"/>
      <c r="O24" s="124"/>
      <c r="P24" s="124"/>
    </row>
    <row r="25" spans="1:20" ht="15.75" customHeight="1" x14ac:dyDescent="0.3">
      <c r="H25" s="140" t="s">
        <v>1302</v>
      </c>
      <c r="I25" s="131"/>
      <c r="J25" s="131"/>
      <c r="K25" s="131"/>
      <c r="L25" s="131"/>
      <c r="M25" s="131"/>
      <c r="N25" s="132"/>
      <c r="O25" s="124"/>
      <c r="P25" s="124"/>
    </row>
    <row r="26" spans="1:20" ht="15.75" customHeight="1" x14ac:dyDescent="0.3"/>
    <row r="27" spans="1:20" ht="15.75" customHeight="1" x14ac:dyDescent="0.3">
      <c r="A27" s="4" t="s">
        <v>39</v>
      </c>
      <c r="E27" s="3"/>
      <c r="G27" s="98" t="s">
        <v>25</v>
      </c>
    </row>
    <row r="28" spans="1:20" ht="15.75" customHeight="1" x14ac:dyDescent="0.3">
      <c r="A28" s="4" t="s">
        <v>38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160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160"/>
      <c r="H30"/>
      <c r="I30"/>
      <c r="J30"/>
      <c r="K30"/>
      <c r="L30"/>
      <c r="M30"/>
      <c r="N30"/>
      <c r="O30"/>
      <c r="P30"/>
      <c r="Q30" s="124"/>
      <c r="R30" s="124"/>
      <c r="S30" s="124"/>
      <c r="T30" s="124"/>
    </row>
    <row r="31" spans="1:20" ht="15.75" customHeight="1" x14ac:dyDescent="0.3">
      <c r="A31"/>
      <c r="B31"/>
      <c r="C31"/>
      <c r="D31"/>
      <c r="E31"/>
      <c r="F31"/>
      <c r="G31" s="160"/>
      <c r="H31"/>
      <c r="I31"/>
      <c r="J31"/>
      <c r="K31"/>
      <c r="L31"/>
      <c r="M31"/>
      <c r="N31"/>
      <c r="O31"/>
      <c r="P31"/>
      <c r="Q31" s="124"/>
      <c r="R31" s="124"/>
      <c r="S31" s="124"/>
      <c r="T31" s="124"/>
    </row>
    <row r="32" spans="1:20" ht="15.75" customHeight="1" x14ac:dyDescent="0.3">
      <c r="A32"/>
      <c r="B32"/>
      <c r="C32"/>
      <c r="D32"/>
      <c r="E32"/>
      <c r="F32"/>
      <c r="G32" s="160"/>
      <c r="H32"/>
      <c r="I32"/>
      <c r="J32"/>
      <c r="K32"/>
      <c r="L32"/>
      <c r="M32"/>
      <c r="N32"/>
      <c r="O32"/>
      <c r="P32"/>
      <c r="Q32" s="124"/>
      <c r="R32" s="124"/>
      <c r="S32" s="124"/>
      <c r="T32" s="124"/>
    </row>
    <row r="33" spans="1:20" ht="15.75" customHeight="1" x14ac:dyDescent="0.3">
      <c r="A33"/>
      <c r="B33"/>
      <c r="C33"/>
      <c r="D33"/>
      <c r="E33"/>
      <c r="F33"/>
      <c r="G33" s="160"/>
      <c r="H33"/>
      <c r="I33"/>
      <c r="J33"/>
      <c r="K33"/>
      <c r="L33"/>
      <c r="M33"/>
      <c r="N33"/>
      <c r="O33"/>
      <c r="P33"/>
      <c r="Q33" s="124"/>
      <c r="R33" s="124"/>
      <c r="S33" s="124"/>
      <c r="T33" s="124"/>
    </row>
    <row r="34" spans="1:20" ht="15.75" customHeight="1" x14ac:dyDescent="0.3">
      <c r="A34"/>
      <c r="B34"/>
      <c r="C34"/>
      <c r="D34"/>
      <c r="E34"/>
      <c r="F34"/>
      <c r="G34" s="160"/>
      <c r="H34"/>
      <c r="I34"/>
      <c r="J34"/>
      <c r="K34"/>
      <c r="L34"/>
      <c r="M34"/>
      <c r="N34"/>
      <c r="O34"/>
      <c r="P34"/>
      <c r="Q34" s="124"/>
      <c r="R34" s="124"/>
      <c r="S34" s="124"/>
      <c r="T34" s="124"/>
    </row>
    <row r="35" spans="1:20" ht="15.75" customHeight="1" x14ac:dyDescent="0.3">
      <c r="A35"/>
      <c r="B35"/>
      <c r="C35"/>
      <c r="D35"/>
      <c r="E35"/>
      <c r="F35"/>
      <c r="G35" s="160"/>
      <c r="H35"/>
      <c r="I35"/>
      <c r="J35"/>
      <c r="K35"/>
      <c r="L35"/>
      <c r="M35"/>
      <c r="N35"/>
      <c r="O35"/>
      <c r="P35"/>
      <c r="Q35" s="124"/>
      <c r="R35" s="124"/>
      <c r="S35" s="124"/>
      <c r="T35" s="124"/>
    </row>
    <row r="36" spans="1:20" ht="15.75" customHeight="1" x14ac:dyDescent="0.3">
      <c r="A36"/>
      <c r="B36"/>
      <c r="C36"/>
      <c r="D36"/>
      <c r="E36"/>
      <c r="F36"/>
      <c r="G36" s="160"/>
      <c r="H36"/>
      <c r="I36"/>
      <c r="J36"/>
      <c r="K36"/>
      <c r="L36"/>
      <c r="M36"/>
      <c r="N36"/>
      <c r="O36"/>
      <c r="P36"/>
      <c r="Q36" s="124"/>
      <c r="R36" s="124"/>
      <c r="S36" s="124"/>
      <c r="T36" s="124"/>
    </row>
    <row r="37" spans="1:20" ht="15.75" customHeight="1" x14ac:dyDescent="0.3">
      <c r="A37"/>
      <c r="B37"/>
      <c r="C37"/>
      <c r="D37"/>
      <c r="E37"/>
      <c r="F37"/>
      <c r="G37" s="160"/>
      <c r="H37"/>
      <c r="I37"/>
      <c r="J37"/>
      <c r="K37"/>
      <c r="L37"/>
      <c r="M37"/>
      <c r="N37"/>
      <c r="O37"/>
      <c r="P37"/>
      <c r="Q37" s="124"/>
      <c r="R37" s="124"/>
      <c r="S37" s="124"/>
      <c r="T37" s="124"/>
    </row>
    <row r="38" spans="1:20" ht="15.75" customHeight="1" x14ac:dyDescent="0.3">
      <c r="A38"/>
      <c r="B38"/>
      <c r="C38"/>
      <c r="D38"/>
      <c r="E38"/>
      <c r="F38"/>
      <c r="G38" s="160"/>
      <c r="H38"/>
      <c r="I38"/>
      <c r="J38"/>
      <c r="K38"/>
      <c r="L38"/>
      <c r="M38"/>
      <c r="N38"/>
      <c r="O38"/>
      <c r="P38"/>
      <c r="Q38" s="124"/>
      <c r="R38" s="124"/>
      <c r="S38" s="124"/>
      <c r="T38" s="124"/>
    </row>
    <row r="39" spans="1:20" ht="15.75" customHeight="1" x14ac:dyDescent="0.3">
      <c r="A39"/>
      <c r="B39"/>
      <c r="C39"/>
      <c r="D39"/>
      <c r="E39"/>
      <c r="F39"/>
      <c r="G39" s="160"/>
      <c r="H39"/>
      <c r="I39"/>
      <c r="J39"/>
      <c r="K39"/>
      <c r="L39"/>
      <c r="M39"/>
      <c r="N39"/>
      <c r="O39"/>
      <c r="P39"/>
      <c r="Q39" s="124"/>
      <c r="R39" s="124"/>
      <c r="S39" s="124"/>
      <c r="T39" s="124"/>
    </row>
    <row r="40" spans="1:20" ht="15.75" customHeight="1" x14ac:dyDescent="0.3">
      <c r="A40"/>
      <c r="B40"/>
      <c r="C40"/>
      <c r="D40"/>
      <c r="E40"/>
      <c r="F40"/>
      <c r="G40" s="160"/>
      <c r="H40"/>
      <c r="I40"/>
      <c r="J40"/>
      <c r="K40"/>
      <c r="L40"/>
      <c r="M40"/>
      <c r="N40"/>
      <c r="O40"/>
      <c r="P40"/>
      <c r="Q40" s="124"/>
      <c r="R40" s="124"/>
      <c r="S40" s="124"/>
      <c r="T40" s="124"/>
    </row>
    <row r="41" spans="1:20" ht="15.75" customHeight="1" x14ac:dyDescent="0.3">
      <c r="A41"/>
      <c r="B41"/>
      <c r="C41"/>
      <c r="D41"/>
      <c r="E41"/>
      <c r="F41"/>
      <c r="G41" s="160"/>
      <c r="H41"/>
      <c r="I41"/>
      <c r="J41"/>
      <c r="K41"/>
      <c r="L41"/>
      <c r="M41"/>
      <c r="N41"/>
      <c r="O41"/>
      <c r="P41"/>
      <c r="Q41" s="124"/>
      <c r="R41" s="124"/>
      <c r="S41" s="124"/>
      <c r="T41" s="124"/>
    </row>
    <row r="42" spans="1:20" ht="15.75" customHeight="1" x14ac:dyDescent="0.3">
      <c r="A42"/>
      <c r="B42"/>
      <c r="C42"/>
      <c r="D42"/>
      <c r="E42"/>
      <c r="F42"/>
      <c r="G42" s="160"/>
      <c r="H42"/>
      <c r="I42"/>
      <c r="J42"/>
      <c r="K42"/>
      <c r="L42"/>
      <c r="M42"/>
      <c r="N42"/>
      <c r="O42"/>
      <c r="P42"/>
      <c r="Q42" s="124"/>
      <c r="R42" s="124"/>
      <c r="S42" s="124"/>
      <c r="T42" s="124"/>
    </row>
    <row r="43" spans="1:20" ht="15.75" customHeight="1" x14ac:dyDescent="0.3">
      <c r="A43"/>
      <c r="B43"/>
      <c r="C43"/>
      <c r="D43"/>
      <c r="E43"/>
      <c r="F43"/>
      <c r="G43" s="160"/>
      <c r="H43"/>
      <c r="I43"/>
      <c r="J43"/>
      <c r="K43"/>
      <c r="L43"/>
      <c r="M43"/>
      <c r="N43"/>
      <c r="O43"/>
      <c r="P43"/>
      <c r="Q43" s="124"/>
      <c r="R43" s="124"/>
      <c r="S43" s="124"/>
      <c r="T43" s="124"/>
    </row>
    <row r="44" spans="1:20" ht="15.75" customHeight="1" x14ac:dyDescent="0.3">
      <c r="A44"/>
      <c r="B44"/>
      <c r="C44"/>
      <c r="D44"/>
      <c r="E44"/>
      <c r="F44"/>
      <c r="G44" s="160"/>
      <c r="H44"/>
      <c r="I44"/>
      <c r="J44"/>
      <c r="K44"/>
      <c r="L44"/>
      <c r="M44"/>
      <c r="N44"/>
      <c r="O44"/>
      <c r="P44"/>
      <c r="Q44" s="124"/>
      <c r="R44" s="124"/>
      <c r="S44" s="124"/>
      <c r="T44" s="124"/>
    </row>
    <row r="45" spans="1:20" ht="15.75" customHeight="1" x14ac:dyDescent="0.3">
      <c r="A45"/>
      <c r="B45"/>
      <c r="C45"/>
      <c r="D45"/>
      <c r="E45"/>
      <c r="F45"/>
      <c r="G45" s="160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160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160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160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160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160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160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160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sortState xmlns:xlrd2="http://schemas.microsoft.com/office/spreadsheetml/2017/richdata2" ref="AB15:AB17">
    <sortCondition ref="AB15"/>
  </sortState>
  <mergeCells count="1">
    <mergeCell ref="I2:N2"/>
  </mergeCells>
  <hyperlinks>
    <hyperlink ref="A2" location="'Index'!A3" tooltip="Go to the Index sheet" display="á" xr:uid="{7DDD425F-B4FF-4129-8ADC-395F4D86A23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>
    <tabColor rgb="FF9BC2E6"/>
    <pageSetUpPr fitToPage="1"/>
  </sheetPr>
  <dimension ref="A1:AH28"/>
  <sheetViews>
    <sheetView showGridLines="0" workbookViewId="0">
      <selection activeCell="B2" sqref="B2"/>
    </sheetView>
  </sheetViews>
  <sheetFormatPr defaultColWidth="11.7109375" defaultRowHeight="15" x14ac:dyDescent="0.3"/>
  <cols>
    <col min="1" max="1" width="2.7109375" style="46" customWidth="1"/>
    <col min="2" max="3" width="20.7109375" style="39" customWidth="1"/>
    <col min="4" max="10" width="5" style="39" customWidth="1"/>
    <col min="11" max="11" width="1.7109375" style="39" customWidth="1"/>
    <col min="12" max="12" width="2.7109375" style="46" customWidth="1"/>
    <col min="13" max="14" width="20.7109375" style="39" customWidth="1"/>
    <col min="15" max="21" width="5" style="39" customWidth="1"/>
    <col min="22" max="26" width="4.7109375" style="39" customWidth="1"/>
    <col min="27" max="16384" width="11.7109375" style="39"/>
  </cols>
  <sheetData>
    <row r="1" spans="1:34" s="85" customFormat="1" ht="18" x14ac:dyDescent="0.35">
      <c r="A1" s="84"/>
      <c r="B1" s="85" t="s">
        <v>26</v>
      </c>
      <c r="D1" s="86"/>
      <c r="E1" s="86"/>
      <c r="F1" s="86"/>
      <c r="G1" s="86"/>
      <c r="H1" s="86"/>
      <c r="I1" s="86"/>
      <c r="K1" s="86"/>
      <c r="L1" s="84"/>
      <c r="O1" s="86"/>
      <c r="P1" s="86"/>
      <c r="Q1" s="86"/>
      <c r="R1" s="86"/>
      <c r="S1" s="86"/>
      <c r="T1" s="86"/>
      <c r="U1" s="86"/>
      <c r="V1" s="86"/>
      <c r="W1" s="86"/>
      <c r="AG1" s="4"/>
      <c r="AH1" s="3"/>
    </row>
    <row r="2" spans="1:34" ht="20.100000000000001" customHeight="1" x14ac:dyDescent="0.35">
      <c r="B2" s="202" t="s">
        <v>1464</v>
      </c>
      <c r="C2" s="109"/>
      <c r="E2" s="214" t="s">
        <v>208</v>
      </c>
      <c r="F2" s="214"/>
      <c r="G2" s="214"/>
      <c r="H2" s="214"/>
      <c r="I2" s="214"/>
      <c r="J2" s="214"/>
      <c r="AG2" s="4"/>
      <c r="AH2" s="4"/>
    </row>
    <row r="3" spans="1:34" s="38" customFormat="1" ht="15.75" customHeight="1" x14ac:dyDescent="0.3">
      <c r="A3" s="37"/>
      <c r="B3" s="38" t="s">
        <v>0</v>
      </c>
      <c r="C3" s="164" t="s">
        <v>1446</v>
      </c>
      <c r="D3" s="164"/>
      <c r="E3" s="164"/>
      <c r="L3" s="37"/>
      <c r="AA3" s="39"/>
      <c r="AB3" s="39"/>
      <c r="AC3" s="39"/>
      <c r="AD3" s="39"/>
      <c r="AE3" s="39"/>
      <c r="AF3" s="39"/>
    </row>
    <row r="4" spans="1:34" ht="15.75" customHeight="1" x14ac:dyDescent="0.3">
      <c r="A4" s="120">
        <v>3</v>
      </c>
      <c r="B4" s="176" t="s">
        <v>1</v>
      </c>
      <c r="C4" s="176" t="s">
        <v>2</v>
      </c>
      <c r="D4" s="57">
        <v>150</v>
      </c>
      <c r="E4" s="57">
        <v>20</v>
      </c>
      <c r="F4" s="57">
        <v>10</v>
      </c>
      <c r="G4" s="57" t="s">
        <v>3</v>
      </c>
      <c r="H4" s="57" t="s">
        <v>4</v>
      </c>
      <c r="I4" s="57" t="s">
        <v>5</v>
      </c>
      <c r="J4" s="58" t="s">
        <v>6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34" ht="15.75" customHeight="1" x14ac:dyDescent="0.3">
      <c r="A5" s="175">
        <v>1</v>
      </c>
      <c r="B5" s="165" t="s">
        <v>191</v>
      </c>
      <c r="C5" s="165" t="s">
        <v>147</v>
      </c>
      <c r="D5" s="166"/>
      <c r="E5" s="166"/>
      <c r="F5" s="166"/>
      <c r="G5" s="166">
        <f>SUM(D5:F5)</f>
        <v>0</v>
      </c>
      <c r="H5" s="166"/>
      <c r="I5" s="47"/>
      <c r="J5" s="55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34" ht="15.75" customHeight="1" x14ac:dyDescent="0.3">
      <c r="A6" s="169">
        <v>2</v>
      </c>
      <c r="B6" s="168" t="s">
        <v>718</v>
      </c>
      <c r="C6" s="168" t="s">
        <v>154</v>
      </c>
      <c r="D6" s="167"/>
      <c r="E6" s="167"/>
      <c r="F6" s="167"/>
      <c r="G6" s="167">
        <f t="shared" ref="G6:G12" si="0">SUM(D6:F6)</f>
        <v>0</v>
      </c>
      <c r="H6" s="167"/>
      <c r="I6" s="167"/>
      <c r="J6" s="17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34" s="4" customFormat="1" ht="15.75" customHeight="1" x14ac:dyDescent="0.3">
      <c r="A7" s="169">
        <v>3</v>
      </c>
      <c r="B7" s="113" t="s">
        <v>150</v>
      </c>
      <c r="C7" s="113" t="s">
        <v>147</v>
      </c>
      <c r="D7" s="7"/>
      <c r="E7" s="7"/>
      <c r="F7" s="7"/>
      <c r="G7" s="167">
        <f t="shared" si="0"/>
        <v>0</v>
      </c>
      <c r="H7" s="7"/>
      <c r="I7" s="7"/>
      <c r="J7" s="19"/>
      <c r="V7" s="10"/>
      <c r="W7" s="39"/>
    </row>
    <row r="8" spans="1:34" s="4" customFormat="1" ht="15.75" customHeight="1" x14ac:dyDescent="0.3">
      <c r="A8" s="169">
        <v>4</v>
      </c>
      <c r="B8" s="113" t="s">
        <v>192</v>
      </c>
      <c r="C8" s="113" t="s">
        <v>204</v>
      </c>
      <c r="D8" s="7"/>
      <c r="E8" s="7"/>
      <c r="F8" s="7"/>
      <c r="G8" s="167">
        <f t="shared" si="0"/>
        <v>0</v>
      </c>
      <c r="H8" s="7"/>
      <c r="I8" s="7"/>
      <c r="J8" s="19"/>
      <c r="K8" s="3"/>
      <c r="V8" s="39"/>
      <c r="W8" s="39"/>
    </row>
    <row r="9" spans="1:34" x14ac:dyDescent="0.3">
      <c r="A9" s="169">
        <v>5</v>
      </c>
      <c r="B9" s="168" t="s">
        <v>246</v>
      </c>
      <c r="C9" s="168" t="s">
        <v>247</v>
      </c>
      <c r="D9" s="167"/>
      <c r="E9" s="167"/>
      <c r="F9" s="167"/>
      <c r="G9" s="167">
        <f t="shared" si="0"/>
        <v>0</v>
      </c>
      <c r="H9" s="167"/>
      <c r="I9" s="167"/>
      <c r="J9" s="170"/>
      <c r="V9" s="10"/>
    </row>
    <row r="10" spans="1:34" x14ac:dyDescent="0.3">
      <c r="A10" s="169">
        <v>6</v>
      </c>
      <c r="B10" s="168" t="s">
        <v>106</v>
      </c>
      <c r="C10" s="168" t="s">
        <v>107</v>
      </c>
      <c r="D10" s="167"/>
      <c r="E10" s="167"/>
      <c r="F10" s="167"/>
      <c r="G10" s="167">
        <f t="shared" si="0"/>
        <v>0</v>
      </c>
      <c r="H10" s="167"/>
      <c r="I10" s="167"/>
      <c r="J10" s="170"/>
    </row>
    <row r="11" spans="1:34" x14ac:dyDescent="0.3">
      <c r="A11" s="169">
        <v>7</v>
      </c>
      <c r="B11" s="168" t="s">
        <v>146</v>
      </c>
      <c r="C11" s="168" t="s">
        <v>147</v>
      </c>
      <c r="D11" s="167"/>
      <c r="E11" s="167"/>
      <c r="F11" s="167"/>
      <c r="G11" s="167">
        <f t="shared" si="0"/>
        <v>0</v>
      </c>
      <c r="H11" s="167"/>
      <c r="I11" s="167"/>
      <c r="J11" s="170"/>
      <c r="V11" s="4"/>
      <c r="W11" s="4"/>
    </row>
    <row r="12" spans="1:34" x14ac:dyDescent="0.3">
      <c r="A12" s="171">
        <v>8</v>
      </c>
      <c r="B12" s="172" t="s">
        <v>186</v>
      </c>
      <c r="C12" s="172" t="s">
        <v>107</v>
      </c>
      <c r="D12" s="173"/>
      <c r="E12" s="173"/>
      <c r="F12" s="173"/>
      <c r="G12" s="173">
        <f t="shared" si="0"/>
        <v>0</v>
      </c>
      <c r="H12" s="173"/>
      <c r="I12" s="173"/>
      <c r="J12" s="174"/>
      <c r="V12" s="4"/>
      <c r="W12" s="4"/>
    </row>
    <row r="14" spans="1:34" x14ac:dyDescent="0.3">
      <c r="A14" s="37"/>
      <c r="B14" s="38" t="s">
        <v>74</v>
      </c>
      <c r="C14" s="164" t="s">
        <v>1449</v>
      </c>
      <c r="D14" s="164"/>
      <c r="E14" s="164"/>
      <c r="F14" s="38"/>
      <c r="G14" s="38"/>
      <c r="H14" s="38"/>
      <c r="I14" s="38"/>
      <c r="J14" s="38"/>
    </row>
    <row r="15" spans="1:34" x14ac:dyDescent="0.3">
      <c r="A15" s="120">
        <v>3</v>
      </c>
      <c r="B15" s="176" t="s">
        <v>1</v>
      </c>
      <c r="C15" s="176" t="s">
        <v>2</v>
      </c>
      <c r="D15" s="57">
        <v>150</v>
      </c>
      <c r="E15" s="57">
        <v>20</v>
      </c>
      <c r="F15" s="57">
        <v>10</v>
      </c>
      <c r="G15" s="57" t="s">
        <v>3</v>
      </c>
      <c r="H15" s="57" t="s">
        <v>4</v>
      </c>
      <c r="I15" s="57" t="s">
        <v>5</v>
      </c>
      <c r="J15" s="58" t="s">
        <v>6</v>
      </c>
    </row>
    <row r="16" spans="1:34" x14ac:dyDescent="0.3">
      <c r="A16" s="175">
        <v>1</v>
      </c>
      <c r="B16" s="165" t="s">
        <v>966</v>
      </c>
      <c r="C16" s="165" t="s">
        <v>332</v>
      </c>
      <c r="D16" s="166"/>
      <c r="E16" s="166"/>
      <c r="F16" s="166"/>
      <c r="G16" s="166">
        <f>SUM(D16:F16)</f>
        <v>0</v>
      </c>
      <c r="H16" s="166"/>
      <c r="I16" s="47"/>
      <c r="J16" s="55"/>
    </row>
    <row r="17" spans="1:13" x14ac:dyDescent="0.3">
      <c r="A17" s="169">
        <v>2</v>
      </c>
      <c r="B17" s="168" t="s">
        <v>1448</v>
      </c>
      <c r="C17" s="168" t="s">
        <v>147</v>
      </c>
      <c r="D17" s="167"/>
      <c r="E17" s="167"/>
      <c r="F17" s="167"/>
      <c r="G17" s="167">
        <f t="shared" ref="G17:G23" si="1">SUM(D17:F17)</f>
        <v>0</v>
      </c>
      <c r="H17" s="167"/>
      <c r="I17" s="167"/>
      <c r="J17" s="170"/>
    </row>
    <row r="18" spans="1:13" x14ac:dyDescent="0.3">
      <c r="A18" s="169">
        <v>3</v>
      </c>
      <c r="B18" s="168" t="s">
        <v>245</v>
      </c>
      <c r="C18" s="168" t="s">
        <v>147</v>
      </c>
      <c r="D18" s="167"/>
      <c r="E18" s="167"/>
      <c r="F18" s="167"/>
      <c r="G18" s="167">
        <f t="shared" si="1"/>
        <v>0</v>
      </c>
      <c r="H18" s="167"/>
      <c r="I18" s="167"/>
      <c r="J18" s="170"/>
    </row>
    <row r="19" spans="1:13" x14ac:dyDescent="0.3">
      <c r="A19" s="169">
        <v>4</v>
      </c>
      <c r="B19" s="168" t="s">
        <v>261</v>
      </c>
      <c r="C19" s="168" t="s">
        <v>147</v>
      </c>
      <c r="D19" s="167"/>
      <c r="E19" s="167"/>
      <c r="F19" s="167"/>
      <c r="G19" s="167">
        <f t="shared" si="1"/>
        <v>0</v>
      </c>
      <c r="H19" s="167"/>
      <c r="I19" s="167"/>
      <c r="J19" s="170"/>
    </row>
    <row r="20" spans="1:13" x14ac:dyDescent="0.3">
      <c r="A20" s="169">
        <v>5</v>
      </c>
      <c r="B20" s="168" t="s">
        <v>1447</v>
      </c>
      <c r="C20" s="168" t="s">
        <v>332</v>
      </c>
      <c r="D20" s="167"/>
      <c r="E20" s="167"/>
      <c r="F20" s="167"/>
      <c r="G20" s="167">
        <f t="shared" si="1"/>
        <v>0</v>
      </c>
      <c r="H20" s="167"/>
      <c r="I20" s="167"/>
      <c r="J20" s="170"/>
    </row>
    <row r="21" spans="1:13" x14ac:dyDescent="0.3">
      <c r="A21" s="169">
        <v>6</v>
      </c>
      <c r="B21" s="168" t="s">
        <v>872</v>
      </c>
      <c r="C21" s="168" t="s">
        <v>332</v>
      </c>
      <c r="D21" s="167"/>
      <c r="E21" s="167"/>
      <c r="F21" s="167"/>
      <c r="G21" s="167">
        <f t="shared" si="1"/>
        <v>0</v>
      </c>
      <c r="H21" s="167"/>
      <c r="I21" s="167"/>
      <c r="J21" s="170"/>
    </row>
    <row r="22" spans="1:13" x14ac:dyDescent="0.3">
      <c r="A22" s="169">
        <v>7</v>
      </c>
      <c r="B22" s="168" t="s">
        <v>335</v>
      </c>
      <c r="C22" s="168" t="s">
        <v>332</v>
      </c>
      <c r="D22" s="167"/>
      <c r="E22" s="167"/>
      <c r="F22" s="167"/>
      <c r="G22" s="167">
        <f t="shared" si="1"/>
        <v>0</v>
      </c>
      <c r="H22" s="167"/>
      <c r="I22" s="167"/>
      <c r="J22" s="170"/>
    </row>
    <row r="23" spans="1:13" x14ac:dyDescent="0.3">
      <c r="A23" s="171">
        <v>8</v>
      </c>
      <c r="B23" s="172" t="s">
        <v>1177</v>
      </c>
      <c r="C23" s="172" t="s">
        <v>332</v>
      </c>
      <c r="D23" s="173"/>
      <c r="E23" s="173"/>
      <c r="F23" s="173"/>
      <c r="G23" s="173">
        <f t="shared" si="1"/>
        <v>0</v>
      </c>
      <c r="H23" s="173"/>
      <c r="I23" s="173"/>
      <c r="J23" s="174"/>
    </row>
    <row r="25" spans="1:13" ht="15.75" x14ac:dyDescent="0.35">
      <c r="B25" s="177" t="s">
        <v>1191</v>
      </c>
    </row>
    <row r="27" spans="1:13" x14ac:dyDescent="0.3">
      <c r="B27" s="4" t="s">
        <v>37</v>
      </c>
      <c r="C27" s="4"/>
      <c r="D27" s="4"/>
      <c r="E27" s="4"/>
      <c r="F27" s="97" t="s">
        <v>25</v>
      </c>
      <c r="G27" s="4"/>
    </row>
    <row r="28" spans="1:13" x14ac:dyDescent="0.3">
      <c r="B28" s="4" t="s">
        <v>38</v>
      </c>
      <c r="C28" s="4"/>
      <c r="D28" s="4"/>
      <c r="E28" s="4"/>
      <c r="F28" s="4"/>
      <c r="G28" s="4"/>
      <c r="M28" s="200" t="s">
        <v>1173</v>
      </c>
    </row>
  </sheetData>
  <sortState xmlns:xlrd2="http://schemas.microsoft.com/office/spreadsheetml/2017/richdata2" ref="V16:W23">
    <sortCondition ref="V16"/>
  </sortState>
  <mergeCells count="1">
    <mergeCell ref="E2:J2"/>
  </mergeCells>
  <hyperlinks>
    <hyperlink ref="B2" location="'Index'!A3" tooltip="Go to the Index sheet" display="á" xr:uid="{1F89B32A-CB14-44C3-91A1-6DD591CC22A7}"/>
  </hyperlinks>
  <printOptions horizontalCentered="1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Winter 2026-27</oddHeader>
    <oddFooter>&amp;Cwww.cntsa2.org.uk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81</vt:i4>
      </vt:variant>
      <vt:variant>
        <vt:lpstr>Named Ranges</vt:lpstr>
      </vt:variant>
      <vt:variant>
        <vt:i4>1</vt:i4>
      </vt:variant>
    </vt:vector>
  </HeadingPairs>
  <TitlesOfParts>
    <vt:vector size="82" baseType="lpstr">
      <vt:lpstr>Index</vt:lpstr>
      <vt:lpstr>10m Air Pistol 1</vt:lpstr>
      <vt:lpstr>10m Air Pistol 2</vt:lpstr>
      <vt:lpstr>10m Air Pistol Jun</vt:lpstr>
      <vt:lpstr>10m Air Pistol Sen</vt:lpstr>
      <vt:lpstr>10m Air Pistol Team 1</vt:lpstr>
      <vt:lpstr>10m Air Pistol Team 2</vt:lpstr>
      <vt:lpstr>10m Air Pistol (Supp rest)</vt:lpstr>
      <vt:lpstr>10m Air Pistol (Supp rest) Sen</vt:lpstr>
      <vt:lpstr>10m AP (Supp rest) Team</vt:lpstr>
      <vt:lpstr>6Yd Air Pistol</vt:lpstr>
      <vt:lpstr>6Yd Air Rifle</vt:lpstr>
      <vt:lpstr>10m Air Rifle</vt:lpstr>
      <vt:lpstr>10m Air Rifle Jun</vt:lpstr>
      <vt:lpstr>10m Air Rifle Sen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Bench 50m 1</vt:lpstr>
      <vt:lpstr>Bench 50m 2</vt:lpstr>
      <vt:lpstr>Bench 50m Sen</vt:lpstr>
      <vt:lpstr>Bench 50m Team</vt:lpstr>
      <vt:lpstr>Bench 100yd 1</vt:lpstr>
      <vt:lpstr>Bench 100yd 2</vt:lpstr>
      <vt:lpstr>Bench 100yd Sen</vt:lpstr>
      <vt:lpstr>Bench 100yd Team</vt:lpstr>
      <vt:lpstr>Bench SR (Air) 1</vt:lpstr>
      <vt:lpstr>Bench SR (Air) 2</vt:lpstr>
      <vt:lpstr>Bench SR (Air) 3</vt:lpstr>
      <vt:lpstr>Bench SR (Air) Jun</vt:lpstr>
      <vt:lpstr>Bench SR (Air) Sen</vt:lpstr>
      <vt:lpstr>Bench SR (Air) Team 1</vt:lpstr>
      <vt:lpstr>Bench SR (Air) Team 2</vt:lpstr>
      <vt:lpstr>Bench SR (Rim) 1</vt:lpstr>
      <vt:lpstr>Bench SR (Rim) 2</vt:lpstr>
      <vt:lpstr>Bench SR (Rim) 3</vt:lpstr>
      <vt:lpstr>Bench SR (Rim) 4</vt:lpstr>
      <vt:lpstr>Bench SR (Rim) 5</vt:lpstr>
      <vt:lpstr>Bench SR (Rim) 6</vt:lpstr>
      <vt:lpstr>Bench SR (Rim) Jun</vt:lpstr>
      <vt:lpstr>Bench SR (Rim) Sen 1</vt:lpstr>
      <vt:lpstr>Bench SR (Rim) Sen 2</vt:lpstr>
      <vt:lpstr>Bench SR (Rim) Team 1</vt:lpstr>
      <vt:lpstr>Bench SR (Rim) Team 2</vt:lpstr>
      <vt:lpstr>Bench SR (Rim) Team 3</vt:lpstr>
      <vt:lpstr>Gallery Rifle Any</vt:lpstr>
      <vt:lpstr>Gallery Rifle Any Sen</vt:lpstr>
      <vt:lpstr>Gallery Rifle Iron</vt:lpstr>
      <vt:lpstr>Gallery Rifle Iron Sen</vt:lpstr>
      <vt:lpstr>Long Barrelled Pistol</vt:lpstr>
      <vt:lpstr>Long Barrelled Pistol Sen</vt:lpstr>
      <vt:lpstr>L-Barrelled Revolver Any</vt:lpstr>
      <vt:lpstr>L-Barrelled Revolver Iron</vt:lpstr>
      <vt:lpstr>LR Rifle 100 Any</vt:lpstr>
      <vt:lpstr>LR Rifle 100 Any Team</vt:lpstr>
      <vt:lpstr>LR Rifle 50 Iron</vt:lpstr>
      <vt:lpstr>LR Rifle 50 Iron Team</vt:lpstr>
      <vt:lpstr>LR Rifle Dewar</vt:lpstr>
      <vt:lpstr>LR Rifle Dewar Team</vt:lpstr>
      <vt:lpstr>Muzzle-loading Pistol</vt:lpstr>
      <vt:lpstr>Muzzle-loading Pistol Sen</vt:lpstr>
      <vt:lpstr>Muzzle-loading Revolver</vt:lpstr>
      <vt:lpstr>Muzzle-loading Revolver Sen</vt:lpstr>
      <vt:lpstr>Muzzle-loading Nitro</vt:lpstr>
      <vt:lpstr>Rapid Fire Air Pistol</vt:lpstr>
      <vt:lpstr>Rapid Fire Rifle</vt:lpstr>
      <vt:lpstr>Short Range Rifle 1</vt:lpstr>
      <vt:lpstr>Short Range Rifle 2</vt:lpstr>
      <vt:lpstr>Short Range Rifle Jun</vt:lpstr>
      <vt:lpstr>Short Range Rifle Sen</vt:lpstr>
      <vt:lpstr>Short Range Rifle Team 1</vt:lpstr>
      <vt:lpstr>Short Range Rifle Team 2</vt:lpstr>
      <vt:lpstr>Sport Rifle 1</vt:lpstr>
      <vt:lpstr>Sport Rifle 2</vt:lpstr>
      <vt:lpstr>Sport Rifle Sen</vt:lpstr>
      <vt:lpstr>Sport Rifle Team 1</vt:lpstr>
      <vt:lpstr>Sport Rifle Team 2</vt:lpstr>
      <vt:lpstr>SR Standard Pistol</vt:lpstr>
      <vt:lpstr>idxlst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cp:lastPrinted>2024-07-23T10:34:14Z</cp:lastPrinted>
  <dcterms:created xsi:type="dcterms:W3CDTF">2016-01-06T14:55:58Z</dcterms:created>
  <dcterms:modified xsi:type="dcterms:W3CDTF">2026-10-08T15:18:33Z</dcterms:modified>
</cp:coreProperties>
</file>