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lh\Documents\C&amp;NTSA\C&amp;NLeague\2026Summer\"/>
    </mc:Choice>
  </mc:AlternateContent>
  <xr:revisionPtr revIDLastSave="0" documentId="13_ncr:1_{7407E7B5-176A-472A-A51E-292E9169795F}" xr6:coauthVersionLast="47" xr6:coauthVersionMax="47" xr10:uidLastSave="{00000000-0000-0000-0000-000000000000}"/>
  <bookViews>
    <workbookView xWindow="525" yWindow="570" windowWidth="21795" windowHeight="14355" tabRatio="850" firstSheet="56" activeTab="62" xr2:uid="{00000000-000D-0000-FFFF-FFFF00000000}"/>
  </bookViews>
  <sheets>
    <sheet name="Index" sheetId="109" r:id="rId1"/>
    <sheet name="10m Air Pistol 1" sheetId="8" r:id="rId2"/>
    <sheet name="10m Air Pistol 2" sheetId="67" r:id="rId3"/>
    <sheet name="10m Air Pistol Jun" sheetId="68" r:id="rId4"/>
    <sheet name="10m Air Pistol Sen" sheetId="69" r:id="rId5"/>
    <sheet name="10m Air Pistol Team 1" sheetId="10" r:id="rId6"/>
    <sheet name="10m Air Pistol Team 2" sheetId="70" r:id="rId7"/>
    <sheet name="10m Air Pistol (Supp rest)" sheetId="43" r:id="rId8"/>
    <sheet name="10m Air Pistol (Supp rest) Sen" sheetId="71" r:id="rId9"/>
    <sheet name="10m AP (Supp rest) Team" sheetId="65" state="hidden" r:id="rId10"/>
    <sheet name="6Yd Air Pistol" sheetId="12" r:id="rId11"/>
    <sheet name="6Yd Air Rifle" sheetId="66" state="hidden" r:id="rId12"/>
    <sheet name="10m Air Rifle" sheetId="28" r:id="rId13"/>
    <sheet name="10m Air Rifle Jun" sheetId="72" r:id="rId14"/>
    <sheet name="10m Air Rifle Sen" sheetId="73" r:id="rId15"/>
    <sheet name="10m Air Rifle Team" sheetId="29" r:id="rId16"/>
    <sheet name="10m Air Rifle (Supp rest)" sheetId="44" r:id="rId17"/>
    <sheet name="10m Air Rifle (Supp rest) Sen" sheetId="74" r:id="rId18"/>
    <sheet name="20Yd Pistol" sheetId="19" r:id="rId19"/>
    <sheet name="20Yd Pistol Sen" sheetId="75" r:id="rId20"/>
    <sheet name="20Yd Pistol Team" sheetId="20" r:id="rId21"/>
    <sheet name="Bench 50m 1" sheetId="15" r:id="rId22"/>
    <sheet name="Bench 50m 2" sheetId="76" r:id="rId23"/>
    <sheet name="Bench 50m 3" sheetId="77" r:id="rId24"/>
    <sheet name="Bench 50m Sen" sheetId="78" r:id="rId25"/>
    <sheet name="Bench 50m Team 1" sheetId="34" r:id="rId26"/>
    <sheet name="Bench 50m Team 2" sheetId="79" r:id="rId27"/>
    <sheet name="Bench 100yd 1" sheetId="55" r:id="rId28"/>
    <sheet name="Bench 100yd 2" sheetId="80" r:id="rId29"/>
    <sheet name="Bench 100yd Sen" sheetId="81" r:id="rId30"/>
    <sheet name="Bench 100yd Team 1" sheetId="57" r:id="rId31"/>
    <sheet name="Bench 100yd Team 2" sheetId="82" r:id="rId32"/>
    <sheet name="Bench SR (Air) 1" sheetId="48" r:id="rId33"/>
    <sheet name="Bench SR (Air) 2" sheetId="83" r:id="rId34"/>
    <sheet name="Bench SR (Air) 3" sheetId="84" r:id="rId35"/>
    <sheet name="Bench SR (Air) Sen" sheetId="85" r:id="rId36"/>
    <sheet name="Bench SR (Air) Team" sheetId="49" r:id="rId37"/>
    <sheet name="Bench SR (Rim) 1" sheetId="50" r:id="rId38"/>
    <sheet name="Bench SR (Rim) 2" sheetId="86" r:id="rId39"/>
    <sheet name="Bench SR (Rim) 3" sheetId="87" r:id="rId40"/>
    <sheet name="Bench SR (Rim) 4" sheetId="88" r:id="rId41"/>
    <sheet name="Bench SR (Rim) 5" sheetId="89" r:id="rId42"/>
    <sheet name="Bench SR (Rim) 6" sheetId="90" r:id="rId43"/>
    <sheet name="Bench SR (Rim) Jun" sheetId="91" r:id="rId44"/>
    <sheet name="Bench SR (Rim) Sen 1" sheetId="92" r:id="rId45"/>
    <sheet name="Bench SR (Rim) Sen 2" sheetId="93" r:id="rId46"/>
    <sheet name="Bench SR (Rim) Team 1" sheetId="51" r:id="rId47"/>
    <sheet name="Bench SR (Rim) Team 2" sheetId="94" r:id="rId48"/>
    <sheet name="Bench SR (Rim) Team 3" sheetId="95" r:id="rId49"/>
    <sheet name="Gallery Rifle Any" sheetId="13" r:id="rId50"/>
    <sheet name="Gallery Rifle Any Sen" sheetId="96" r:id="rId51"/>
    <sheet name="Gallery Rifle Iron" sheetId="14" r:id="rId52"/>
    <sheet name="Gallery Rifle Iron Sen" sheetId="97" r:id="rId53"/>
    <sheet name="Long Barrelled Pistol" sheetId="41" r:id="rId54"/>
    <sheet name="Long Barrelled Pistol Sen" sheetId="100" r:id="rId55"/>
    <sheet name="L-Barrelled Revolver Any" sheetId="58" r:id="rId56"/>
    <sheet name="L-Barrelled Revolver Iron" sheetId="59" r:id="rId57"/>
    <sheet name="LR Rifle 100 Any" sheetId="33" r:id="rId58"/>
    <sheet name="LR Rifle 100 Any Sen" sheetId="102" r:id="rId59"/>
    <sheet name="LR Rifle 100 Any Team" sheetId="64" state="hidden" r:id="rId60"/>
    <sheet name="LR Rifle 50 Iron" sheetId="31" r:id="rId61"/>
    <sheet name="LR Rifle 50 Iron Sen" sheetId="101" r:id="rId62"/>
    <sheet name="LR Rifle 50 Iron Team" sheetId="32" r:id="rId63"/>
    <sheet name="LR Rifle Dewar" sheetId="60" r:id="rId64"/>
    <sheet name="LR Rifle Dewar Sen" sheetId="103" r:id="rId65"/>
    <sheet name="LR Rifle Dewar Team" sheetId="62" r:id="rId66"/>
    <sheet name="Muzzle-loading Pistol" sheetId="36" r:id="rId67"/>
    <sheet name="Muzzle-loading Pistol Sen" sheetId="98" r:id="rId68"/>
    <sheet name="Muzzle-loading Revolver" sheetId="37" r:id="rId69"/>
    <sheet name="Muzzle-loading Nitro" sheetId="52" state="hidden" r:id="rId70"/>
    <sheet name="Muzzle-loading Revolver Sen" sheetId="99" r:id="rId71"/>
    <sheet name="Rapid Fire Air Pistol" sheetId="42" r:id="rId72"/>
    <sheet name="Rapid Fire Rifle" sheetId="30" r:id="rId73"/>
    <sheet name="Short Range Rifle" sheetId="6" r:id="rId74"/>
    <sheet name="Short Range Rifle Sen" sheetId="107" r:id="rId75"/>
    <sheet name="Short Range Rifle Team 1" sheetId="35" r:id="rId76"/>
    <sheet name="Short Range Rifle Team 2" sheetId="108" r:id="rId77"/>
    <sheet name="Sport Rifle 1" sheetId="40" r:id="rId78"/>
    <sheet name="Sport Rifle 2" sheetId="104" r:id="rId79"/>
    <sheet name="Sport Rifle Sen" sheetId="105" r:id="rId80"/>
    <sheet name="Sport Rifle Team 1" sheetId="3" r:id="rId81"/>
    <sheet name="Sport Rifle Team 2" sheetId="106" r:id="rId82"/>
    <sheet name="SR Standard Pistol" sheetId="38" r:id="rId83"/>
  </sheets>
  <definedNames>
    <definedName name="idxlst">Index!$B$5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38" l="1"/>
  <c r="G18" i="38"/>
  <c r="G17" i="38"/>
  <c r="G16" i="38"/>
  <c r="G15" i="38"/>
  <c r="G14" i="38"/>
  <c r="G10" i="38"/>
  <c r="G9" i="38"/>
  <c r="G8" i="38"/>
  <c r="G7" i="38"/>
  <c r="G6" i="38"/>
  <c r="M17" i="108"/>
  <c r="M16" i="108"/>
  <c r="M15" i="108"/>
  <c r="M14" i="108" s="1"/>
  <c r="F17" i="108"/>
  <c r="F16" i="108"/>
  <c r="F15" i="108"/>
  <c r="F14" i="108" s="1"/>
  <c r="M12" i="108"/>
  <c r="M11" i="108"/>
  <c r="M10" i="108"/>
  <c r="M9" i="108" s="1"/>
  <c r="F12" i="108"/>
  <c r="F11" i="108"/>
  <c r="F10" i="108"/>
  <c r="F9" i="108" s="1"/>
  <c r="F7" i="108"/>
  <c r="F6" i="108"/>
  <c r="F5" i="108"/>
  <c r="F4" i="108" s="1"/>
  <c r="M43" i="35"/>
  <c r="M42" i="35"/>
  <c r="M41" i="35"/>
  <c r="M40" i="35" s="1"/>
  <c r="F43" i="35"/>
  <c r="F42" i="35"/>
  <c r="F41" i="35"/>
  <c r="F40" i="35" s="1"/>
  <c r="M38" i="35"/>
  <c r="M37" i="35"/>
  <c r="M36" i="35"/>
  <c r="M35" i="35" s="1"/>
  <c r="F38" i="35"/>
  <c r="F37" i="35"/>
  <c r="F36" i="35"/>
  <c r="F35" i="35" s="1"/>
  <c r="F33" i="35"/>
  <c r="F32" i="35"/>
  <c r="F31" i="35"/>
  <c r="F30" i="35" s="1"/>
  <c r="M17" i="35"/>
  <c r="M16" i="35"/>
  <c r="M15" i="35"/>
  <c r="M14" i="35" s="1"/>
  <c r="F17" i="35"/>
  <c r="F16" i="35"/>
  <c r="F15" i="35"/>
  <c r="F14" i="35" s="1"/>
  <c r="M12" i="35"/>
  <c r="M11" i="35"/>
  <c r="M10" i="35"/>
  <c r="M9" i="35" s="1"/>
  <c r="F12" i="35"/>
  <c r="F11" i="35"/>
  <c r="F10" i="35"/>
  <c r="F9" i="35" s="1"/>
  <c r="F7" i="35"/>
  <c r="F6" i="35"/>
  <c r="F5" i="35"/>
  <c r="F4" i="35" s="1"/>
  <c r="M43" i="106"/>
  <c r="M42" i="106"/>
  <c r="M41" i="106"/>
  <c r="M40" i="106" s="1"/>
  <c r="F43" i="106"/>
  <c r="F42" i="106"/>
  <c r="F41" i="106"/>
  <c r="F40" i="106" s="1"/>
  <c r="M38" i="106"/>
  <c r="M37" i="106"/>
  <c r="M36" i="106"/>
  <c r="M35" i="106" s="1"/>
  <c r="F38" i="106"/>
  <c r="F37" i="106"/>
  <c r="F36" i="106"/>
  <c r="F35" i="106" s="1"/>
  <c r="F33" i="106"/>
  <c r="F32" i="106"/>
  <c r="F31" i="106"/>
  <c r="F30" i="106" s="1"/>
  <c r="M17" i="106"/>
  <c r="M16" i="106"/>
  <c r="M15" i="106"/>
  <c r="M14" i="106" s="1"/>
  <c r="F17" i="106"/>
  <c r="F16" i="106"/>
  <c r="F15" i="106"/>
  <c r="F14" i="106" s="1"/>
  <c r="M12" i="106"/>
  <c r="M11" i="106"/>
  <c r="M10" i="106"/>
  <c r="M9" i="106" s="1"/>
  <c r="F12" i="106"/>
  <c r="F11" i="106"/>
  <c r="F10" i="106"/>
  <c r="F9" i="106" s="1"/>
  <c r="F7" i="106"/>
  <c r="F6" i="106"/>
  <c r="F5" i="106"/>
  <c r="F4" i="106" s="1"/>
  <c r="M43" i="3"/>
  <c r="M42" i="3"/>
  <c r="M41" i="3"/>
  <c r="M40" i="3" s="1"/>
  <c r="F43" i="3"/>
  <c r="F42" i="3"/>
  <c r="F41" i="3"/>
  <c r="F40" i="3" s="1"/>
  <c r="M38" i="3"/>
  <c r="M37" i="3"/>
  <c r="M36" i="3"/>
  <c r="M35" i="3" s="1"/>
  <c r="F38" i="3"/>
  <c r="F37" i="3"/>
  <c r="F36" i="3"/>
  <c r="F35" i="3" s="1"/>
  <c r="M33" i="3"/>
  <c r="M32" i="3"/>
  <c r="M31" i="3"/>
  <c r="M30" i="3" s="1"/>
  <c r="F33" i="3"/>
  <c r="F32" i="3"/>
  <c r="F31" i="3"/>
  <c r="F30" i="3" s="1"/>
  <c r="M17" i="3"/>
  <c r="M16" i="3"/>
  <c r="M15" i="3"/>
  <c r="M14" i="3" s="1"/>
  <c r="F17" i="3"/>
  <c r="F16" i="3"/>
  <c r="F15" i="3"/>
  <c r="F14" i="3" s="1"/>
  <c r="M12" i="3"/>
  <c r="M11" i="3"/>
  <c r="M10" i="3"/>
  <c r="M9" i="3" s="1"/>
  <c r="F12" i="3"/>
  <c r="F11" i="3"/>
  <c r="F10" i="3"/>
  <c r="F9" i="3" s="1"/>
  <c r="M7" i="3"/>
  <c r="M6" i="3"/>
  <c r="M5" i="3"/>
  <c r="M4" i="3" s="1"/>
  <c r="F7" i="3"/>
  <c r="F6" i="3"/>
  <c r="F5" i="3"/>
  <c r="F4" i="3" s="1"/>
  <c r="G40" i="30"/>
  <c r="G39" i="30"/>
  <c r="G38" i="30"/>
  <c r="G37" i="30"/>
  <c r="G36" i="30"/>
  <c r="G35" i="30"/>
  <c r="G34" i="30"/>
  <c r="G33" i="30"/>
  <c r="G32" i="30"/>
  <c r="G31" i="30"/>
  <c r="G27" i="30"/>
  <c r="G26" i="30"/>
  <c r="G25" i="30"/>
  <c r="G24" i="30"/>
  <c r="G23" i="30"/>
  <c r="G22" i="30"/>
  <c r="G21" i="30"/>
  <c r="G20" i="30"/>
  <c r="G19" i="30"/>
  <c r="G18" i="30"/>
  <c r="G14" i="30"/>
  <c r="G13" i="30"/>
  <c r="G12" i="30"/>
  <c r="G11" i="30"/>
  <c r="G10" i="30"/>
  <c r="G9" i="30"/>
  <c r="G8" i="30"/>
  <c r="G7" i="30"/>
  <c r="G6" i="30"/>
  <c r="H13" i="42"/>
  <c r="H12" i="42"/>
  <c r="H11" i="42"/>
  <c r="H10" i="42"/>
  <c r="H9" i="42"/>
  <c r="H8" i="42"/>
  <c r="H7" i="42"/>
  <c r="H6" i="42"/>
  <c r="F17" i="62"/>
  <c r="F16" i="62"/>
  <c r="F15" i="62"/>
  <c r="F14" i="62" s="1"/>
  <c r="F12" i="62"/>
  <c r="F11" i="62"/>
  <c r="F10" i="62"/>
  <c r="F9" i="62" s="1"/>
  <c r="F7" i="62"/>
  <c r="F6" i="62"/>
  <c r="F5" i="62"/>
  <c r="F4" i="62" s="1"/>
  <c r="H32" i="60"/>
  <c r="H31" i="60"/>
  <c r="H30" i="60"/>
  <c r="H29" i="60"/>
  <c r="H28" i="60"/>
  <c r="H27" i="60"/>
  <c r="H26" i="60"/>
  <c r="H22" i="60"/>
  <c r="H21" i="60"/>
  <c r="H20" i="60"/>
  <c r="H19" i="60"/>
  <c r="H18" i="60"/>
  <c r="H17" i="60"/>
  <c r="H16" i="60"/>
  <c r="H12" i="60"/>
  <c r="H11" i="60"/>
  <c r="H10" i="60"/>
  <c r="H9" i="60"/>
  <c r="H8" i="60"/>
  <c r="H7" i="60"/>
  <c r="H6" i="60"/>
  <c r="F20" i="33"/>
  <c r="F19" i="33"/>
  <c r="F18" i="33"/>
  <c r="F17" i="33"/>
  <c r="F16" i="33"/>
  <c r="F15" i="33"/>
  <c r="F11" i="33"/>
  <c r="F10" i="33"/>
  <c r="F9" i="33"/>
  <c r="F8" i="33"/>
  <c r="F7" i="33"/>
  <c r="F6" i="33"/>
  <c r="M17" i="32"/>
  <c r="M16" i="32"/>
  <c r="M15" i="32"/>
  <c r="M14" i="32" s="1"/>
  <c r="F17" i="32"/>
  <c r="F16" i="32"/>
  <c r="F15" i="32"/>
  <c r="F14" i="32" s="1"/>
  <c r="F12" i="32"/>
  <c r="F11" i="32"/>
  <c r="F10" i="32"/>
  <c r="F9" i="32" s="1"/>
  <c r="F7" i="32"/>
  <c r="F6" i="32"/>
  <c r="F5" i="32"/>
  <c r="F4" i="32" s="1"/>
  <c r="F37" i="31"/>
  <c r="F36" i="31"/>
  <c r="F35" i="31"/>
  <c r="F34" i="31"/>
  <c r="F33" i="31"/>
  <c r="F32" i="31"/>
  <c r="F31" i="31"/>
  <c r="F30" i="31"/>
  <c r="F29" i="31"/>
  <c r="F25" i="31"/>
  <c r="F24" i="31"/>
  <c r="F23" i="31"/>
  <c r="F22" i="31"/>
  <c r="F21" i="31"/>
  <c r="F20" i="31"/>
  <c r="F19" i="31"/>
  <c r="F18" i="31"/>
  <c r="F17" i="31"/>
  <c r="F13" i="31"/>
  <c r="F12" i="31"/>
  <c r="F11" i="31"/>
  <c r="F10" i="31"/>
  <c r="F9" i="31"/>
  <c r="F8" i="31"/>
  <c r="F7" i="31"/>
  <c r="F6" i="31"/>
  <c r="F55" i="41"/>
  <c r="F54" i="41"/>
  <c r="F53" i="41"/>
  <c r="F52" i="41"/>
  <c r="F51" i="41"/>
  <c r="F50" i="41"/>
  <c r="F49" i="41"/>
  <c r="F45" i="41"/>
  <c r="F44" i="41"/>
  <c r="F43" i="41"/>
  <c r="F42" i="41"/>
  <c r="F41" i="41"/>
  <c r="F40" i="41"/>
  <c r="F39" i="41"/>
  <c r="F35" i="41"/>
  <c r="F34" i="41"/>
  <c r="F33" i="41"/>
  <c r="F32" i="41"/>
  <c r="F31" i="41"/>
  <c r="F30" i="41"/>
  <c r="F29" i="41"/>
  <c r="F28" i="41"/>
  <c r="F24" i="41"/>
  <c r="F23" i="41"/>
  <c r="F22" i="41"/>
  <c r="F21" i="41"/>
  <c r="F20" i="41"/>
  <c r="F19" i="41"/>
  <c r="F18" i="41"/>
  <c r="F17" i="41"/>
  <c r="F13" i="41"/>
  <c r="F12" i="41"/>
  <c r="F11" i="41"/>
  <c r="F10" i="41"/>
  <c r="F9" i="41"/>
  <c r="F8" i="41"/>
  <c r="F7" i="41"/>
  <c r="F6" i="41"/>
  <c r="F14" i="59"/>
  <c r="F13" i="59"/>
  <c r="F12" i="59"/>
  <c r="F11" i="59"/>
  <c r="F10" i="59"/>
  <c r="F9" i="59"/>
  <c r="F8" i="59"/>
  <c r="F7" i="59"/>
  <c r="F6" i="59"/>
  <c r="F12" i="58"/>
  <c r="F11" i="58"/>
  <c r="F10" i="58"/>
  <c r="F9" i="58"/>
  <c r="F8" i="58"/>
  <c r="F7" i="58"/>
  <c r="F6" i="58"/>
  <c r="F50" i="14"/>
  <c r="F49" i="14"/>
  <c r="F48" i="14"/>
  <c r="F47" i="14"/>
  <c r="F46" i="14"/>
  <c r="F45" i="14"/>
  <c r="F44" i="14"/>
  <c r="F43" i="14"/>
  <c r="F42" i="14"/>
  <c r="F41" i="14"/>
  <c r="P37" i="14"/>
  <c r="P36" i="14"/>
  <c r="P35" i="14"/>
  <c r="P34" i="14"/>
  <c r="P33" i="14"/>
  <c r="P32" i="14"/>
  <c r="P31" i="14"/>
  <c r="P30" i="14"/>
  <c r="P29" i="14"/>
  <c r="F37" i="14"/>
  <c r="F36" i="14"/>
  <c r="F35" i="14"/>
  <c r="F34" i="14"/>
  <c r="F33" i="14"/>
  <c r="F32" i="14"/>
  <c r="F31" i="14"/>
  <c r="F30" i="14"/>
  <c r="F29" i="14"/>
  <c r="P25" i="14"/>
  <c r="P24" i="14"/>
  <c r="P23" i="14"/>
  <c r="P22" i="14"/>
  <c r="P21" i="14"/>
  <c r="P20" i="14"/>
  <c r="P19" i="14"/>
  <c r="P18" i="14"/>
  <c r="P17" i="14"/>
  <c r="F25" i="14"/>
  <c r="F24" i="14"/>
  <c r="F23" i="14"/>
  <c r="F22" i="14"/>
  <c r="F21" i="14"/>
  <c r="F20" i="14"/>
  <c r="F19" i="14"/>
  <c r="F18" i="14"/>
  <c r="F17" i="14"/>
  <c r="P13" i="14"/>
  <c r="P12" i="14"/>
  <c r="P11" i="14"/>
  <c r="P10" i="14"/>
  <c r="P9" i="14"/>
  <c r="P8" i="14"/>
  <c r="P7" i="14"/>
  <c r="P6" i="14"/>
  <c r="P5" i="14"/>
  <c r="F13" i="14"/>
  <c r="F12" i="14"/>
  <c r="F11" i="14"/>
  <c r="F10" i="14"/>
  <c r="F9" i="14"/>
  <c r="F8" i="14"/>
  <c r="F7" i="14"/>
  <c r="F6" i="14"/>
  <c r="P48" i="13"/>
  <c r="P47" i="13"/>
  <c r="P46" i="13"/>
  <c r="P45" i="13"/>
  <c r="P44" i="13"/>
  <c r="P43" i="13"/>
  <c r="P42" i="13"/>
  <c r="P41" i="13"/>
  <c r="F48" i="13"/>
  <c r="F47" i="13"/>
  <c r="F46" i="13"/>
  <c r="F45" i="13"/>
  <c r="F44" i="13"/>
  <c r="F43" i="13"/>
  <c r="F42" i="13"/>
  <c r="F41" i="13"/>
  <c r="P37" i="13"/>
  <c r="P36" i="13"/>
  <c r="P35" i="13"/>
  <c r="P34" i="13"/>
  <c r="P33" i="13"/>
  <c r="P32" i="13"/>
  <c r="P31" i="13"/>
  <c r="P30" i="13"/>
  <c r="F37" i="13"/>
  <c r="F36" i="13"/>
  <c r="F35" i="13"/>
  <c r="F34" i="13"/>
  <c r="F33" i="13"/>
  <c r="F32" i="13"/>
  <c r="F31" i="13"/>
  <c r="F30" i="13"/>
  <c r="P25" i="13"/>
  <c r="P24" i="13"/>
  <c r="P23" i="13"/>
  <c r="P22" i="13"/>
  <c r="P21" i="13"/>
  <c r="P20" i="13"/>
  <c r="P19" i="13"/>
  <c r="P18" i="13"/>
  <c r="F26" i="13"/>
  <c r="F25" i="13"/>
  <c r="F24" i="13"/>
  <c r="F23" i="13"/>
  <c r="F22" i="13"/>
  <c r="F21" i="13"/>
  <c r="F20" i="13"/>
  <c r="F19" i="13"/>
  <c r="F18" i="13"/>
  <c r="P13" i="13"/>
  <c r="P12" i="13"/>
  <c r="P11" i="13"/>
  <c r="P10" i="13"/>
  <c r="P9" i="13"/>
  <c r="P8" i="13"/>
  <c r="P7" i="13"/>
  <c r="P6" i="13"/>
  <c r="P5" i="13"/>
  <c r="F14" i="13"/>
  <c r="F13" i="13"/>
  <c r="F12" i="13"/>
  <c r="F11" i="13"/>
  <c r="F10" i="13"/>
  <c r="F9" i="13"/>
  <c r="F8" i="13"/>
  <c r="F7" i="13"/>
  <c r="F6" i="13"/>
  <c r="M17" i="95"/>
  <c r="M16" i="95"/>
  <c r="M15" i="95"/>
  <c r="M14" i="95" s="1"/>
  <c r="F17" i="95"/>
  <c r="F16" i="95"/>
  <c r="F15" i="95"/>
  <c r="F14" i="95" s="1"/>
  <c r="M12" i="95"/>
  <c r="M11" i="95"/>
  <c r="M10" i="95"/>
  <c r="M9" i="95" s="1"/>
  <c r="F12" i="95"/>
  <c r="F11" i="95"/>
  <c r="F10" i="95"/>
  <c r="F9" i="95" s="1"/>
  <c r="F7" i="95"/>
  <c r="F6" i="95"/>
  <c r="F5" i="95"/>
  <c r="F4" i="95" s="1"/>
  <c r="M43" i="94"/>
  <c r="M42" i="94"/>
  <c r="M41" i="94"/>
  <c r="M40" i="94" s="1"/>
  <c r="F43" i="94"/>
  <c r="F42" i="94"/>
  <c r="F41" i="94"/>
  <c r="F40" i="94" s="1"/>
  <c r="M38" i="94"/>
  <c r="M37" i="94"/>
  <c r="M36" i="94"/>
  <c r="M35" i="94" s="1"/>
  <c r="F38" i="94"/>
  <c r="F37" i="94"/>
  <c r="F36" i="94"/>
  <c r="F35" i="94" s="1"/>
  <c r="M33" i="94"/>
  <c r="M32" i="94"/>
  <c r="M31" i="94"/>
  <c r="M30" i="94" s="1"/>
  <c r="F33" i="94"/>
  <c r="F32" i="94"/>
  <c r="F31" i="94"/>
  <c r="F30" i="94" s="1"/>
  <c r="M17" i="94"/>
  <c r="M16" i="94"/>
  <c r="M15" i="94"/>
  <c r="M14" i="94" s="1"/>
  <c r="F17" i="94"/>
  <c r="F16" i="94"/>
  <c r="F15" i="94"/>
  <c r="F14" i="94" s="1"/>
  <c r="M12" i="94"/>
  <c r="M11" i="94"/>
  <c r="M10" i="94"/>
  <c r="M9" i="94" s="1"/>
  <c r="F12" i="94"/>
  <c r="F11" i="94"/>
  <c r="F10" i="94"/>
  <c r="F9" i="94" s="1"/>
  <c r="M7" i="94"/>
  <c r="M6" i="94"/>
  <c r="M5" i="94"/>
  <c r="M4" i="94"/>
  <c r="F7" i="94"/>
  <c r="F6" i="94"/>
  <c r="F5" i="94"/>
  <c r="F4" i="94" s="1"/>
  <c r="M43" i="51"/>
  <c r="M42" i="51"/>
  <c r="M41" i="51"/>
  <c r="M40" i="51" s="1"/>
  <c r="F43" i="51"/>
  <c r="F42" i="51"/>
  <c r="F41" i="51"/>
  <c r="F40" i="51" s="1"/>
  <c r="M38" i="51"/>
  <c r="M37" i="51"/>
  <c r="M36" i="51"/>
  <c r="M35" i="51" s="1"/>
  <c r="F38" i="51"/>
  <c r="F37" i="51"/>
  <c r="F36" i="51"/>
  <c r="F35" i="51" s="1"/>
  <c r="M33" i="51"/>
  <c r="M32" i="51"/>
  <c r="M31" i="51"/>
  <c r="M30" i="51" s="1"/>
  <c r="F33" i="51"/>
  <c r="F32" i="51"/>
  <c r="F31" i="51"/>
  <c r="F30" i="51" s="1"/>
  <c r="M17" i="51"/>
  <c r="M16" i="51"/>
  <c r="M15" i="51"/>
  <c r="M14" i="51" s="1"/>
  <c r="F17" i="51"/>
  <c r="F16" i="51"/>
  <c r="F15" i="51"/>
  <c r="F14" i="51" s="1"/>
  <c r="M12" i="51"/>
  <c r="M11" i="51"/>
  <c r="M10" i="51"/>
  <c r="M9" i="51" s="1"/>
  <c r="F12" i="51"/>
  <c r="F11" i="51"/>
  <c r="F10" i="51"/>
  <c r="F9" i="51" s="1"/>
  <c r="M7" i="51"/>
  <c r="M6" i="51"/>
  <c r="M5" i="51"/>
  <c r="M4" i="51" s="1"/>
  <c r="F7" i="51"/>
  <c r="F6" i="51"/>
  <c r="F5" i="51"/>
  <c r="F4" i="51" s="1"/>
  <c r="F23" i="90"/>
  <c r="F22" i="90"/>
  <c r="F21" i="90"/>
  <c r="F20" i="90"/>
  <c r="F19" i="90"/>
  <c r="F18" i="90"/>
  <c r="F17" i="90"/>
  <c r="F16" i="90"/>
  <c r="F12" i="90"/>
  <c r="F11" i="90"/>
  <c r="F10" i="90"/>
  <c r="F9" i="90"/>
  <c r="F8" i="90"/>
  <c r="F7" i="90"/>
  <c r="F6" i="90"/>
  <c r="F5" i="90"/>
  <c r="F61" i="89"/>
  <c r="F60" i="89"/>
  <c r="F59" i="89"/>
  <c r="F58" i="89"/>
  <c r="F57" i="89"/>
  <c r="F56" i="89"/>
  <c r="F55" i="89"/>
  <c r="F54" i="89"/>
  <c r="F53" i="89"/>
  <c r="F49" i="89"/>
  <c r="F48" i="89"/>
  <c r="F47" i="89"/>
  <c r="F46" i="89"/>
  <c r="F45" i="89"/>
  <c r="F44" i="89"/>
  <c r="F43" i="89"/>
  <c r="F42" i="89"/>
  <c r="F41" i="89"/>
  <c r="F37" i="89"/>
  <c r="F36" i="89"/>
  <c r="F35" i="89"/>
  <c r="F34" i="89"/>
  <c r="F33" i="89"/>
  <c r="F32" i="89"/>
  <c r="F31" i="89"/>
  <c r="F30" i="89"/>
  <c r="F29" i="89"/>
  <c r="F25" i="89"/>
  <c r="F24" i="89"/>
  <c r="F23" i="89"/>
  <c r="F22" i="89"/>
  <c r="F21" i="89"/>
  <c r="F20" i="89"/>
  <c r="F19" i="89"/>
  <c r="F18" i="89"/>
  <c r="F17" i="89"/>
  <c r="F13" i="89"/>
  <c r="F12" i="89"/>
  <c r="F11" i="89"/>
  <c r="F10" i="89"/>
  <c r="F9" i="89"/>
  <c r="F8" i="89"/>
  <c r="F7" i="89"/>
  <c r="F6" i="89"/>
  <c r="F5" i="89"/>
  <c r="F61" i="88"/>
  <c r="F60" i="88"/>
  <c r="F59" i="88"/>
  <c r="F58" i="88"/>
  <c r="F57" i="88"/>
  <c r="F56" i="88"/>
  <c r="F55" i="88"/>
  <c r="F54" i="88"/>
  <c r="F53" i="88"/>
  <c r="F49" i="88"/>
  <c r="F48" i="88"/>
  <c r="F47" i="88"/>
  <c r="F46" i="88"/>
  <c r="F45" i="88"/>
  <c r="F44" i="88"/>
  <c r="F43" i="88"/>
  <c r="F42" i="88"/>
  <c r="F41" i="88"/>
  <c r="F37" i="88"/>
  <c r="F36" i="88"/>
  <c r="F35" i="88"/>
  <c r="F34" i="88"/>
  <c r="F33" i="88"/>
  <c r="F32" i="88"/>
  <c r="F31" i="88"/>
  <c r="F30" i="88"/>
  <c r="F29" i="88"/>
  <c r="F25" i="88"/>
  <c r="F24" i="88"/>
  <c r="F23" i="88"/>
  <c r="F22" i="88"/>
  <c r="F21" i="88"/>
  <c r="F20" i="88"/>
  <c r="F19" i="88"/>
  <c r="F18" i="88"/>
  <c r="F17" i="88"/>
  <c r="F13" i="88"/>
  <c r="F12" i="88"/>
  <c r="F11" i="88"/>
  <c r="F10" i="88"/>
  <c r="F9" i="88"/>
  <c r="F8" i="88"/>
  <c r="F7" i="88"/>
  <c r="F6" i="88"/>
  <c r="F5" i="88"/>
  <c r="F61" i="87"/>
  <c r="F60" i="87"/>
  <c r="F59" i="87"/>
  <c r="F58" i="87"/>
  <c r="F57" i="87"/>
  <c r="F56" i="87"/>
  <c r="F55" i="87"/>
  <c r="F54" i="87"/>
  <c r="F53" i="87"/>
  <c r="F49" i="87"/>
  <c r="F48" i="87"/>
  <c r="F47" i="87"/>
  <c r="F46" i="87"/>
  <c r="F45" i="87"/>
  <c r="F44" i="87"/>
  <c r="F43" i="87"/>
  <c r="F42" i="87"/>
  <c r="F41" i="87"/>
  <c r="F37" i="87"/>
  <c r="F36" i="87"/>
  <c r="F35" i="87"/>
  <c r="F34" i="87"/>
  <c r="F33" i="87"/>
  <c r="F32" i="87"/>
  <c r="F31" i="87"/>
  <c r="F30" i="87"/>
  <c r="F29" i="87"/>
  <c r="F25" i="87"/>
  <c r="F24" i="87"/>
  <c r="F23" i="87"/>
  <c r="F22" i="87"/>
  <c r="F21" i="87"/>
  <c r="F20" i="87"/>
  <c r="F19" i="87"/>
  <c r="F18" i="87"/>
  <c r="F17" i="87"/>
  <c r="F13" i="87"/>
  <c r="F12" i="87"/>
  <c r="F11" i="87"/>
  <c r="F10" i="87"/>
  <c r="F9" i="87"/>
  <c r="F8" i="87"/>
  <c r="F7" i="87"/>
  <c r="F6" i="87"/>
  <c r="F5" i="87"/>
  <c r="F61" i="86"/>
  <c r="F60" i="86"/>
  <c r="F59" i="86"/>
  <c r="F58" i="86"/>
  <c r="F57" i="86"/>
  <c r="F56" i="86"/>
  <c r="F55" i="86"/>
  <c r="F54" i="86"/>
  <c r="F53" i="86"/>
  <c r="F49" i="86"/>
  <c r="F48" i="86"/>
  <c r="F47" i="86"/>
  <c r="F46" i="86"/>
  <c r="F45" i="86"/>
  <c r="F44" i="86"/>
  <c r="F43" i="86"/>
  <c r="F42" i="86"/>
  <c r="F41" i="86"/>
  <c r="F37" i="86"/>
  <c r="F36" i="86"/>
  <c r="F35" i="86"/>
  <c r="F34" i="86"/>
  <c r="F33" i="86"/>
  <c r="F32" i="86"/>
  <c r="F31" i="86"/>
  <c r="F30" i="86"/>
  <c r="F29" i="86"/>
  <c r="F25" i="86"/>
  <c r="F24" i="86"/>
  <c r="F23" i="86"/>
  <c r="F22" i="86"/>
  <c r="F21" i="86"/>
  <c r="F20" i="86"/>
  <c r="F19" i="86"/>
  <c r="F18" i="86"/>
  <c r="F17" i="86"/>
  <c r="F13" i="86"/>
  <c r="F12" i="86"/>
  <c r="F11" i="86"/>
  <c r="F10" i="86"/>
  <c r="F9" i="86"/>
  <c r="F8" i="86"/>
  <c r="F7" i="86"/>
  <c r="F6" i="86"/>
  <c r="F5" i="86"/>
  <c r="F61" i="50"/>
  <c r="F60" i="50"/>
  <c r="F59" i="50"/>
  <c r="F58" i="50"/>
  <c r="F57" i="50"/>
  <c r="F56" i="50"/>
  <c r="F55" i="50"/>
  <c r="F54" i="50"/>
  <c r="F53" i="50"/>
  <c r="F49" i="50"/>
  <c r="F48" i="50"/>
  <c r="F47" i="50"/>
  <c r="F46" i="50"/>
  <c r="F45" i="50"/>
  <c r="F44" i="50"/>
  <c r="F43" i="50"/>
  <c r="F42" i="50"/>
  <c r="F41" i="50"/>
  <c r="F37" i="50"/>
  <c r="F36" i="50"/>
  <c r="F35" i="50"/>
  <c r="F34" i="50"/>
  <c r="F33" i="50"/>
  <c r="F32" i="50"/>
  <c r="F31" i="50"/>
  <c r="F30" i="50"/>
  <c r="F29" i="50"/>
  <c r="F25" i="50"/>
  <c r="F24" i="50"/>
  <c r="F23" i="50"/>
  <c r="F22" i="50"/>
  <c r="F21" i="50"/>
  <c r="F20" i="50"/>
  <c r="F19" i="50"/>
  <c r="F18" i="50"/>
  <c r="F17" i="50"/>
  <c r="F13" i="50"/>
  <c r="F12" i="50"/>
  <c r="F11" i="50"/>
  <c r="F10" i="50"/>
  <c r="F9" i="50"/>
  <c r="F8" i="50"/>
  <c r="F7" i="50"/>
  <c r="F6" i="50"/>
  <c r="M43" i="49"/>
  <c r="M42" i="49"/>
  <c r="M41" i="49"/>
  <c r="M40" i="49" s="1"/>
  <c r="F43" i="49"/>
  <c r="F42" i="49"/>
  <c r="F41" i="49"/>
  <c r="F40" i="49" s="1"/>
  <c r="M38" i="49"/>
  <c r="M37" i="49"/>
  <c r="M36" i="49"/>
  <c r="M35" i="49" s="1"/>
  <c r="F38" i="49"/>
  <c r="F37" i="49"/>
  <c r="F36" i="49"/>
  <c r="F35" i="49" s="1"/>
  <c r="M33" i="49"/>
  <c r="M32" i="49"/>
  <c r="M31" i="49"/>
  <c r="M30" i="49" s="1"/>
  <c r="F33" i="49"/>
  <c r="F32" i="49"/>
  <c r="F31" i="49"/>
  <c r="F30" i="49" s="1"/>
  <c r="M17" i="49"/>
  <c r="M16" i="49"/>
  <c r="M15" i="49"/>
  <c r="M14" i="49" s="1"/>
  <c r="F17" i="49"/>
  <c r="F16" i="49"/>
  <c r="F15" i="49"/>
  <c r="F14" i="49" s="1"/>
  <c r="M12" i="49"/>
  <c r="M11" i="49"/>
  <c r="M10" i="49"/>
  <c r="M9" i="49" s="1"/>
  <c r="F12" i="49"/>
  <c r="F11" i="49"/>
  <c r="F10" i="49"/>
  <c r="F9" i="49" s="1"/>
  <c r="M7" i="49"/>
  <c r="M6" i="49"/>
  <c r="M5" i="49"/>
  <c r="M4" i="49" s="1"/>
  <c r="F7" i="49"/>
  <c r="F6" i="49"/>
  <c r="F5" i="49"/>
  <c r="F4" i="49" s="1"/>
  <c r="F48" i="84"/>
  <c r="F47" i="84"/>
  <c r="F46" i="84"/>
  <c r="F45" i="84"/>
  <c r="F44" i="84"/>
  <c r="F43" i="84"/>
  <c r="F42" i="84"/>
  <c r="F41" i="84"/>
  <c r="F37" i="84"/>
  <c r="F36" i="84"/>
  <c r="F35" i="84"/>
  <c r="F34" i="84"/>
  <c r="F33" i="84"/>
  <c r="F32" i="84"/>
  <c r="F31" i="84"/>
  <c r="F30" i="84"/>
  <c r="F29" i="84"/>
  <c r="F25" i="84"/>
  <c r="F24" i="84"/>
  <c r="F23" i="84"/>
  <c r="F22" i="84"/>
  <c r="F21" i="84"/>
  <c r="F20" i="84"/>
  <c r="F19" i="84"/>
  <c r="F18" i="84"/>
  <c r="F17" i="84"/>
  <c r="F13" i="84"/>
  <c r="F12" i="84"/>
  <c r="F11" i="84"/>
  <c r="F10" i="84"/>
  <c r="F9" i="84"/>
  <c r="F8" i="84"/>
  <c r="F7" i="84"/>
  <c r="F6" i="84"/>
  <c r="F5" i="84"/>
  <c r="F61" i="83"/>
  <c r="F60" i="83"/>
  <c r="F59" i="83"/>
  <c r="F58" i="83"/>
  <c r="F57" i="83"/>
  <c r="F56" i="83"/>
  <c r="F55" i="83"/>
  <c r="F54" i="83"/>
  <c r="F53" i="83"/>
  <c r="F49" i="83"/>
  <c r="F48" i="83"/>
  <c r="F47" i="83"/>
  <c r="F46" i="83"/>
  <c r="F45" i="83"/>
  <c r="F44" i="83"/>
  <c r="F43" i="83"/>
  <c r="F42" i="83"/>
  <c r="F41" i="83"/>
  <c r="F37" i="83"/>
  <c r="F36" i="83"/>
  <c r="F35" i="83"/>
  <c r="F34" i="83"/>
  <c r="F33" i="83"/>
  <c r="F32" i="83"/>
  <c r="F31" i="83"/>
  <c r="F30" i="83"/>
  <c r="F29" i="83"/>
  <c r="F25" i="83"/>
  <c r="F24" i="83"/>
  <c r="F23" i="83"/>
  <c r="F22" i="83"/>
  <c r="F21" i="83"/>
  <c r="F20" i="83"/>
  <c r="F19" i="83"/>
  <c r="F18" i="83"/>
  <c r="F17" i="83"/>
  <c r="F13" i="83"/>
  <c r="F12" i="83"/>
  <c r="F11" i="83"/>
  <c r="F10" i="83"/>
  <c r="F9" i="83"/>
  <c r="F8" i="83"/>
  <c r="F7" i="83"/>
  <c r="F6" i="83"/>
  <c r="F5" i="83"/>
  <c r="F61" i="48"/>
  <c r="F60" i="48"/>
  <c r="F59" i="48"/>
  <c r="F58" i="48"/>
  <c r="F57" i="48"/>
  <c r="F56" i="48"/>
  <c r="F55" i="48"/>
  <c r="F54" i="48"/>
  <c r="F53" i="48"/>
  <c r="F49" i="48"/>
  <c r="F48" i="48"/>
  <c r="F47" i="48"/>
  <c r="F46" i="48"/>
  <c r="F45" i="48"/>
  <c r="F44" i="48"/>
  <c r="F43" i="48"/>
  <c r="F42" i="48"/>
  <c r="F41" i="48"/>
  <c r="F37" i="48"/>
  <c r="F36" i="48"/>
  <c r="F35" i="48"/>
  <c r="F34" i="48"/>
  <c r="F33" i="48"/>
  <c r="F32" i="48"/>
  <c r="F31" i="48"/>
  <c r="F30" i="48"/>
  <c r="F29" i="48"/>
  <c r="F25" i="48"/>
  <c r="F24" i="48"/>
  <c r="F23" i="48"/>
  <c r="F22" i="48"/>
  <c r="F21" i="48"/>
  <c r="F20" i="48"/>
  <c r="F19" i="48"/>
  <c r="F18" i="48"/>
  <c r="F17" i="48"/>
  <c r="F13" i="48"/>
  <c r="F12" i="48"/>
  <c r="F11" i="48"/>
  <c r="F10" i="48"/>
  <c r="F9" i="48"/>
  <c r="F8" i="48"/>
  <c r="F7" i="48"/>
  <c r="F6" i="48"/>
  <c r="M17" i="82"/>
  <c r="M16" i="82"/>
  <c r="M15" i="82"/>
  <c r="M14" i="82" s="1"/>
  <c r="F17" i="82"/>
  <c r="F16" i="82"/>
  <c r="F15" i="82"/>
  <c r="F14" i="82" s="1"/>
  <c r="F12" i="82"/>
  <c r="F11" i="82"/>
  <c r="F10" i="82"/>
  <c r="F9" i="82" s="1"/>
  <c r="F7" i="82"/>
  <c r="F6" i="82"/>
  <c r="F5" i="82"/>
  <c r="F4" i="82" s="1"/>
  <c r="M43" i="57"/>
  <c r="M42" i="57"/>
  <c r="M41" i="57"/>
  <c r="M40" i="57" s="1"/>
  <c r="F43" i="57"/>
  <c r="F42" i="57"/>
  <c r="F41" i="57"/>
  <c r="F40" i="57" s="1"/>
  <c r="M38" i="57"/>
  <c r="M37" i="57"/>
  <c r="M36" i="57"/>
  <c r="M35" i="57" s="1"/>
  <c r="F38" i="57"/>
  <c r="F37" i="57"/>
  <c r="F36" i="57"/>
  <c r="F35" i="57" s="1"/>
  <c r="F33" i="57"/>
  <c r="F32" i="57"/>
  <c r="F31" i="57"/>
  <c r="F30" i="57" s="1"/>
  <c r="M17" i="57"/>
  <c r="M16" i="57"/>
  <c r="M15" i="57"/>
  <c r="M14" i="57" s="1"/>
  <c r="F17" i="57"/>
  <c r="F16" i="57"/>
  <c r="F15" i="57"/>
  <c r="F14" i="57" s="1"/>
  <c r="M12" i="57"/>
  <c r="M11" i="57"/>
  <c r="M10" i="57"/>
  <c r="M9" i="57" s="1"/>
  <c r="F12" i="57"/>
  <c r="F11" i="57"/>
  <c r="F10" i="57"/>
  <c r="F9" i="57" s="1"/>
  <c r="F7" i="57"/>
  <c r="F6" i="57"/>
  <c r="F5" i="57"/>
  <c r="F4" i="57" s="1"/>
  <c r="F60" i="80"/>
  <c r="F59" i="80"/>
  <c r="F58" i="80"/>
  <c r="F57" i="80"/>
  <c r="F56" i="80"/>
  <c r="F55" i="80"/>
  <c r="F54" i="80"/>
  <c r="F53" i="80"/>
  <c r="F52" i="80"/>
  <c r="F48" i="80"/>
  <c r="F47" i="80"/>
  <c r="F46" i="80"/>
  <c r="F45" i="80"/>
  <c r="F44" i="80"/>
  <c r="F43" i="80"/>
  <c r="F42" i="80"/>
  <c r="F41" i="80"/>
  <c r="F37" i="80"/>
  <c r="F36" i="80"/>
  <c r="F35" i="80"/>
  <c r="F34" i="80"/>
  <c r="F33" i="80"/>
  <c r="F32" i="80"/>
  <c r="F31" i="80"/>
  <c r="F30" i="80"/>
  <c r="F29" i="80"/>
  <c r="F25" i="80"/>
  <c r="F24" i="80"/>
  <c r="F23" i="80"/>
  <c r="F22" i="80"/>
  <c r="F21" i="80"/>
  <c r="F20" i="80"/>
  <c r="F19" i="80"/>
  <c r="F18" i="80"/>
  <c r="F17" i="80"/>
  <c r="F13" i="80"/>
  <c r="F12" i="80"/>
  <c r="F11" i="80"/>
  <c r="F10" i="80"/>
  <c r="F9" i="80"/>
  <c r="F8" i="80"/>
  <c r="F7" i="80"/>
  <c r="F6" i="80"/>
  <c r="F5" i="80"/>
  <c r="F62" i="55"/>
  <c r="F61" i="55"/>
  <c r="F60" i="55"/>
  <c r="F59" i="55"/>
  <c r="F58" i="55"/>
  <c r="F57" i="55"/>
  <c r="F56" i="55"/>
  <c r="F55" i="55"/>
  <c r="F54" i="55"/>
  <c r="F50" i="55"/>
  <c r="F49" i="55"/>
  <c r="F48" i="55"/>
  <c r="F47" i="55"/>
  <c r="F46" i="55"/>
  <c r="F45" i="55"/>
  <c r="F44" i="55"/>
  <c r="F43" i="55"/>
  <c r="F42" i="55"/>
  <c r="F38" i="55"/>
  <c r="F37" i="55"/>
  <c r="F36" i="55"/>
  <c r="F35" i="55"/>
  <c r="F34" i="55"/>
  <c r="F33" i="55"/>
  <c r="F32" i="55"/>
  <c r="F31" i="55"/>
  <c r="F30" i="55"/>
  <c r="F29" i="55"/>
  <c r="F25" i="55"/>
  <c r="F24" i="55"/>
  <c r="F23" i="55"/>
  <c r="F22" i="55"/>
  <c r="F21" i="55"/>
  <c r="F20" i="55"/>
  <c r="F19" i="55"/>
  <c r="F18" i="55"/>
  <c r="F17" i="55"/>
  <c r="F13" i="55"/>
  <c r="F12" i="55"/>
  <c r="F11" i="55"/>
  <c r="F10" i="55"/>
  <c r="F9" i="55"/>
  <c r="F8" i="55"/>
  <c r="F7" i="55"/>
  <c r="F6" i="55"/>
  <c r="M17" i="79"/>
  <c r="M16" i="79"/>
  <c r="M15" i="79"/>
  <c r="M14" i="79" s="1"/>
  <c r="F17" i="79"/>
  <c r="F16" i="79"/>
  <c r="F15" i="79"/>
  <c r="F14" i="79" s="1"/>
  <c r="M12" i="79"/>
  <c r="M11" i="79"/>
  <c r="M10" i="79"/>
  <c r="M9" i="79" s="1"/>
  <c r="F12" i="79"/>
  <c r="F11" i="79"/>
  <c r="F10" i="79"/>
  <c r="F9" i="79" s="1"/>
  <c r="F7" i="79"/>
  <c r="F6" i="79"/>
  <c r="F5" i="79"/>
  <c r="F4" i="79" s="1"/>
  <c r="M43" i="34"/>
  <c r="M42" i="34"/>
  <c r="M41" i="34"/>
  <c r="M40" i="34" s="1"/>
  <c r="F43" i="34"/>
  <c r="F42" i="34"/>
  <c r="F41" i="34"/>
  <c r="F40" i="34" s="1"/>
  <c r="M38" i="34"/>
  <c r="M37" i="34"/>
  <c r="M36" i="34"/>
  <c r="M35" i="34" s="1"/>
  <c r="F38" i="34"/>
  <c r="F37" i="34"/>
  <c r="F36" i="34"/>
  <c r="F35" i="34" s="1"/>
  <c r="F33" i="34"/>
  <c r="F32" i="34"/>
  <c r="F31" i="34"/>
  <c r="F30" i="34" s="1"/>
  <c r="M17" i="34"/>
  <c r="M16" i="34"/>
  <c r="M15" i="34"/>
  <c r="M14" i="34" s="1"/>
  <c r="F17" i="34"/>
  <c r="F16" i="34"/>
  <c r="F15" i="34"/>
  <c r="F14" i="34"/>
  <c r="M12" i="34"/>
  <c r="M11" i="34"/>
  <c r="M10" i="34"/>
  <c r="M9" i="34" s="1"/>
  <c r="F12" i="34"/>
  <c r="F11" i="34"/>
  <c r="F10" i="34"/>
  <c r="F9" i="34" s="1"/>
  <c r="F7" i="34"/>
  <c r="F6" i="34"/>
  <c r="F5" i="34"/>
  <c r="F4" i="34"/>
  <c r="F48" i="77"/>
  <c r="F47" i="77"/>
  <c r="F46" i="77"/>
  <c r="F45" i="77"/>
  <c r="F44" i="77"/>
  <c r="F43" i="77"/>
  <c r="F42" i="77"/>
  <c r="F41" i="77"/>
  <c r="F37" i="77"/>
  <c r="F36" i="77"/>
  <c r="F35" i="77"/>
  <c r="F34" i="77"/>
  <c r="F33" i="77"/>
  <c r="F32" i="77"/>
  <c r="F31" i="77"/>
  <c r="F30" i="77"/>
  <c r="F29" i="77"/>
  <c r="F25" i="77"/>
  <c r="F24" i="77"/>
  <c r="F23" i="77"/>
  <c r="F22" i="77"/>
  <c r="F21" i="77"/>
  <c r="F20" i="77"/>
  <c r="F19" i="77"/>
  <c r="F18" i="77"/>
  <c r="F17" i="77"/>
  <c r="F13" i="77"/>
  <c r="F12" i="77"/>
  <c r="F11" i="77"/>
  <c r="F10" i="77"/>
  <c r="F9" i="77"/>
  <c r="F8" i="77"/>
  <c r="F7" i="77"/>
  <c r="F6" i="77"/>
  <c r="F5" i="77"/>
  <c r="F61" i="76"/>
  <c r="F60" i="76"/>
  <c r="F59" i="76"/>
  <c r="F58" i="76"/>
  <c r="F57" i="76"/>
  <c r="F56" i="76"/>
  <c r="F55" i="76"/>
  <c r="F54" i="76"/>
  <c r="F53" i="76"/>
  <c r="F49" i="76"/>
  <c r="F48" i="76"/>
  <c r="F47" i="76"/>
  <c r="F46" i="76"/>
  <c r="F45" i="76"/>
  <c r="F44" i="76"/>
  <c r="F43" i="76"/>
  <c r="F42" i="76"/>
  <c r="F41" i="76"/>
  <c r="F37" i="76"/>
  <c r="F36" i="76"/>
  <c r="F35" i="76"/>
  <c r="F34" i="76"/>
  <c r="F33" i="76"/>
  <c r="F32" i="76"/>
  <c r="F31" i="76"/>
  <c r="F30" i="76"/>
  <c r="F29" i="76"/>
  <c r="F25" i="76"/>
  <c r="F24" i="76"/>
  <c r="F23" i="76"/>
  <c r="F22" i="76"/>
  <c r="F21" i="76"/>
  <c r="F20" i="76"/>
  <c r="F19" i="76"/>
  <c r="F18" i="76"/>
  <c r="F17" i="76"/>
  <c r="F13" i="76"/>
  <c r="F12" i="76"/>
  <c r="F11" i="76"/>
  <c r="F10" i="76"/>
  <c r="F9" i="76"/>
  <c r="F8" i="76"/>
  <c r="F7" i="76"/>
  <c r="F6" i="76"/>
  <c r="F5" i="76"/>
  <c r="F61" i="15"/>
  <c r="F60" i="15"/>
  <c r="F59" i="15"/>
  <c r="F58" i="15"/>
  <c r="F57" i="15"/>
  <c r="F56" i="15"/>
  <c r="F55" i="15"/>
  <c r="F54" i="15"/>
  <c r="F53" i="15"/>
  <c r="F49" i="15"/>
  <c r="F48" i="15"/>
  <c r="F47" i="15"/>
  <c r="F46" i="15"/>
  <c r="F45" i="15"/>
  <c r="F44" i="15"/>
  <c r="F43" i="15"/>
  <c r="F42" i="15"/>
  <c r="F41" i="15"/>
  <c r="F37" i="15"/>
  <c r="F36" i="15"/>
  <c r="F35" i="15"/>
  <c r="F34" i="15"/>
  <c r="F33" i="15"/>
  <c r="F32" i="15"/>
  <c r="F31" i="15"/>
  <c r="F30" i="15"/>
  <c r="F29" i="15"/>
  <c r="F25" i="15"/>
  <c r="F24" i="15"/>
  <c r="F23" i="15"/>
  <c r="F22" i="15"/>
  <c r="F21" i="15"/>
  <c r="F20" i="15"/>
  <c r="F19" i="15"/>
  <c r="F18" i="15"/>
  <c r="F17" i="15"/>
  <c r="F13" i="15"/>
  <c r="F12" i="15"/>
  <c r="F11" i="15"/>
  <c r="F10" i="15"/>
  <c r="F9" i="15"/>
  <c r="F8" i="15"/>
  <c r="F7" i="15"/>
  <c r="F6" i="15"/>
  <c r="M17" i="20"/>
  <c r="M16" i="20"/>
  <c r="M15" i="20"/>
  <c r="M14" i="20" s="1"/>
  <c r="F17" i="20"/>
  <c r="F16" i="20"/>
  <c r="F15" i="20"/>
  <c r="F14" i="20"/>
  <c r="F12" i="20"/>
  <c r="F11" i="20"/>
  <c r="F10" i="20"/>
  <c r="F9" i="20" s="1"/>
  <c r="F7" i="20"/>
  <c r="F6" i="20"/>
  <c r="F5" i="20"/>
  <c r="F4" i="20" s="1"/>
  <c r="F62" i="19"/>
  <c r="F61" i="19"/>
  <c r="F60" i="19"/>
  <c r="F59" i="19"/>
  <c r="F58" i="19"/>
  <c r="F57" i="19"/>
  <c r="F56" i="19"/>
  <c r="F55" i="19"/>
  <c r="F54" i="19"/>
  <c r="F50" i="19"/>
  <c r="F49" i="19"/>
  <c r="F48" i="19"/>
  <c r="F47" i="19"/>
  <c r="F46" i="19"/>
  <c r="F45" i="19"/>
  <c r="F44" i="19"/>
  <c r="F43" i="19"/>
  <c r="F42" i="19"/>
  <c r="F38" i="19"/>
  <c r="F37" i="19"/>
  <c r="F36" i="19"/>
  <c r="F35" i="19"/>
  <c r="F34" i="19"/>
  <c r="F33" i="19"/>
  <c r="F32" i="19"/>
  <c r="F31" i="19"/>
  <c r="F30" i="19"/>
  <c r="F26" i="19"/>
  <c r="F25" i="19"/>
  <c r="F24" i="19"/>
  <c r="F23" i="19"/>
  <c r="F22" i="19"/>
  <c r="F21" i="19"/>
  <c r="F20" i="19"/>
  <c r="F19" i="19"/>
  <c r="F18" i="19"/>
  <c r="F14" i="19"/>
  <c r="F13" i="19"/>
  <c r="F12" i="19"/>
  <c r="F11" i="19"/>
  <c r="F10" i="19"/>
  <c r="F9" i="19"/>
  <c r="F8" i="19"/>
  <c r="F7" i="19"/>
  <c r="F6" i="19"/>
  <c r="F17" i="29"/>
  <c r="F16" i="29"/>
  <c r="F15" i="29"/>
  <c r="F14" i="29" s="1"/>
  <c r="F12" i="29"/>
  <c r="F11" i="29"/>
  <c r="F10" i="29"/>
  <c r="F9" i="29" s="1"/>
  <c r="F7" i="29"/>
  <c r="F6" i="29"/>
  <c r="F5" i="29"/>
  <c r="F4" i="29" s="1"/>
  <c r="H47" i="43"/>
  <c r="H46" i="43"/>
  <c r="H45" i="43"/>
  <c r="H44" i="43"/>
  <c r="H43" i="43"/>
  <c r="H42" i="43"/>
  <c r="H41" i="43"/>
  <c r="H40" i="43"/>
  <c r="H36" i="43"/>
  <c r="H35" i="43"/>
  <c r="H34" i="43"/>
  <c r="H33" i="43"/>
  <c r="H32" i="43"/>
  <c r="H31" i="43"/>
  <c r="H30" i="43"/>
  <c r="H29" i="43"/>
  <c r="H25" i="43"/>
  <c r="H24" i="43"/>
  <c r="H23" i="43"/>
  <c r="H22" i="43"/>
  <c r="H21" i="43"/>
  <c r="H20" i="43"/>
  <c r="H19" i="43"/>
  <c r="H18" i="43"/>
  <c r="H17" i="43"/>
  <c r="H13" i="43"/>
  <c r="H12" i="43"/>
  <c r="H11" i="43"/>
  <c r="H10" i="43"/>
  <c r="H9" i="43"/>
  <c r="H8" i="43"/>
  <c r="H7" i="43"/>
  <c r="H6" i="43"/>
  <c r="M17" i="70"/>
  <c r="M16" i="70"/>
  <c r="M15" i="70"/>
  <c r="M14" i="70"/>
  <c r="F17" i="70"/>
  <c r="F16" i="70"/>
  <c r="F15" i="70"/>
  <c r="F14" i="70"/>
  <c r="M12" i="70"/>
  <c r="M11" i="70"/>
  <c r="M10" i="70"/>
  <c r="M9" i="70"/>
  <c r="F12" i="70"/>
  <c r="F11" i="70"/>
  <c r="F10" i="70"/>
  <c r="F9" i="70"/>
  <c r="F7" i="70"/>
  <c r="F6" i="70"/>
  <c r="F5" i="70"/>
  <c r="F4" i="70"/>
  <c r="M43" i="10"/>
  <c r="M42" i="10"/>
  <c r="M41" i="10"/>
  <c r="M40" i="10" s="1"/>
  <c r="F43" i="10"/>
  <c r="F42" i="10"/>
  <c r="F41" i="10"/>
  <c r="F40" i="10"/>
  <c r="M38" i="10"/>
  <c r="M37" i="10"/>
  <c r="M36" i="10"/>
  <c r="M35" i="10" s="1"/>
  <c r="F38" i="10"/>
  <c r="F37" i="10"/>
  <c r="F35" i="10" s="1"/>
  <c r="F36" i="10"/>
  <c r="M33" i="10"/>
  <c r="M32" i="10"/>
  <c r="M31" i="10"/>
  <c r="M30" i="10"/>
  <c r="F33" i="10"/>
  <c r="F32" i="10"/>
  <c r="F31" i="10"/>
  <c r="F30" i="10"/>
  <c r="M17" i="10"/>
  <c r="M16" i="10"/>
  <c r="M15" i="10"/>
  <c r="M14" i="10"/>
  <c r="F17" i="10"/>
  <c r="F16" i="10"/>
  <c r="F15" i="10"/>
  <c r="F14" i="10" s="1"/>
  <c r="M12" i="10"/>
  <c r="M11" i="10"/>
  <c r="M10" i="10"/>
  <c r="M9" i="10"/>
  <c r="F12" i="10"/>
  <c r="F11" i="10"/>
  <c r="F10" i="10"/>
  <c r="F9" i="10"/>
  <c r="M7" i="10"/>
  <c r="M6" i="10"/>
  <c r="M5" i="10"/>
  <c r="M4" i="10"/>
  <c r="F7" i="10"/>
  <c r="F6" i="10"/>
  <c r="F5" i="10"/>
  <c r="F4" i="10" s="1"/>
  <c r="F7" i="65"/>
  <c r="F6" i="65"/>
  <c r="F5" i="65"/>
  <c r="F4" i="65"/>
  <c r="F7" i="64"/>
  <c r="F6" i="64"/>
  <c r="F5" i="64"/>
  <c r="F4" i="64" s="1"/>
  <c r="H5" i="60"/>
  <c r="F5" i="59"/>
  <c r="F5" i="14"/>
  <c r="F5" i="58"/>
  <c r="F5" i="55"/>
  <c r="H5" i="43" l="1"/>
  <c r="F5" i="50" l="1"/>
  <c r="F5" i="48"/>
  <c r="H5" i="42"/>
  <c r="F5" i="41"/>
  <c r="G5" i="38"/>
  <c r="F5" i="33"/>
  <c r="F5" i="31"/>
  <c r="G5" i="30"/>
  <c r="F5" i="19"/>
  <c r="F5" i="15"/>
  <c r="F5" i="13"/>
  <c r="B34" i="105"/>
  <c r="C6" i="103"/>
  <c r="D6" i="99"/>
  <c r="D13" i="96"/>
  <c r="C32" i="105"/>
  <c r="D5" i="103"/>
  <c r="B47" i="105"/>
  <c r="C11" i="103"/>
  <c r="C9" i="100"/>
  <c r="B24" i="96"/>
  <c r="B22" i="105"/>
  <c r="B9" i="102"/>
  <c r="E23" i="97"/>
  <c r="C5" i="97"/>
  <c r="B9" i="93"/>
  <c r="B20" i="92"/>
  <c r="D32" i="105"/>
  <c r="E5" i="103"/>
  <c r="C5" i="99"/>
  <c r="D12" i="96"/>
  <c r="B31" i="105"/>
  <c r="D13" i="102"/>
  <c r="D45" i="105"/>
  <c r="E10" i="103"/>
  <c r="C8" i="100"/>
  <c r="B23" i="96"/>
  <c r="D20" i="105"/>
  <c r="B8" i="102"/>
  <c r="E22" i="97"/>
  <c r="B45" i="105"/>
  <c r="C10" i="103"/>
  <c r="E7" i="100"/>
  <c r="D22" i="96"/>
  <c r="C43" i="105"/>
  <c r="D9" i="103"/>
  <c r="B58" i="105"/>
  <c r="C15" i="103"/>
  <c r="C18" i="100"/>
  <c r="B9" i="97"/>
  <c r="B33" i="105"/>
  <c r="F5" i="103"/>
  <c r="D5" i="99"/>
  <c r="B9" i="99"/>
  <c r="B18" i="93"/>
  <c r="B29" i="92"/>
  <c r="E6" i="100"/>
  <c r="D56" i="105"/>
  <c r="D31" i="105"/>
  <c r="E12" i="96"/>
  <c r="B12" i="92"/>
  <c r="C23" i="97"/>
  <c r="E12" i="93"/>
  <c r="E23" i="92"/>
  <c r="E52" i="85"/>
  <c r="C18" i="97"/>
  <c r="D18" i="93"/>
  <c r="D55" i="85"/>
  <c r="B36" i="81"/>
  <c r="B27" i="78"/>
  <c r="B12" i="74"/>
  <c r="C38" i="92"/>
  <c r="B30" i="85"/>
  <c r="E19" i="81"/>
  <c r="E7" i="78"/>
  <c r="B8" i="105"/>
  <c r="C6" i="105"/>
  <c r="B23" i="97"/>
  <c r="E5" i="97"/>
  <c r="B43" i="92"/>
  <c r="B55" i="85"/>
  <c r="E29" i="93"/>
  <c r="E40" i="92"/>
  <c r="E14" i="91"/>
  <c r="E22" i="85"/>
  <c r="D28" i="93"/>
  <c r="D16" i="92"/>
  <c r="B17" i="85"/>
  <c r="B9" i="81"/>
  <c r="B16" i="75"/>
  <c r="C11" i="93"/>
  <c r="E12" i="102"/>
  <c r="D11" i="102"/>
  <c r="D11" i="107"/>
  <c r="D7" i="100"/>
  <c r="B30" i="92"/>
  <c r="B50" i="85"/>
  <c r="E21" i="93"/>
  <c r="E32" i="92"/>
  <c r="E6" i="91"/>
  <c r="D16" i="100"/>
  <c r="B9" i="96"/>
  <c r="D18" i="91"/>
  <c r="B9" i="85"/>
  <c r="B33" i="78"/>
  <c r="B8" i="75"/>
  <c r="C53" i="92"/>
  <c r="B41" i="85"/>
  <c r="E25" i="81"/>
  <c r="E16" i="78"/>
  <c r="B49" i="105"/>
  <c r="B6" i="93"/>
  <c r="E5" i="92"/>
  <c r="D27" i="85"/>
  <c r="C7" i="92"/>
  <c r="E5" i="81"/>
  <c r="D17" i="93"/>
  <c r="D54" i="85"/>
  <c r="D35" i="81"/>
  <c r="D23" i="78"/>
  <c r="D25" i="105"/>
  <c r="E11" i="102"/>
  <c r="C8" i="98"/>
  <c r="D9" i="96"/>
  <c r="B24" i="105"/>
  <c r="D10" i="102"/>
  <c r="D41" i="105"/>
  <c r="E8" i="103"/>
  <c r="C5" i="100"/>
  <c r="C10" i="107"/>
  <c r="D13" i="105"/>
  <c r="B5" i="102"/>
  <c r="E19" i="97"/>
  <c r="B17" i="96"/>
  <c r="B5" i="93"/>
  <c r="B16" i="92"/>
  <c r="C24" i="105"/>
  <c r="E10" i="102"/>
  <c r="B7" i="98"/>
  <c r="D8" i="96"/>
  <c r="D22" i="105"/>
  <c r="D9" i="102"/>
  <c r="C37" i="105"/>
  <c r="G7" i="103"/>
  <c r="B10" i="99"/>
  <c r="B9" i="107"/>
  <c r="C12" i="105"/>
  <c r="B10" i="101"/>
  <c r="E18" i="97"/>
  <c r="D36" i="105"/>
  <c r="E7" i="103"/>
  <c r="C9" i="99"/>
  <c r="D18" i="96"/>
  <c r="B35" i="105"/>
  <c r="F6" i="103"/>
  <c r="D49" i="105"/>
  <c r="E12" i="103"/>
  <c r="C14" i="100"/>
  <c r="B5" i="97"/>
  <c r="D24" i="105"/>
  <c r="B11" i="102"/>
  <c r="C7" i="98"/>
  <c r="C16" i="97"/>
  <c r="B11" i="93"/>
  <c r="B22" i="92"/>
  <c r="D19" i="97"/>
  <c r="C29" i="105"/>
  <c r="F15" i="103"/>
  <c r="B34" i="93"/>
  <c r="B8" i="92"/>
  <c r="C25" i="96"/>
  <c r="E8" i="93"/>
  <c r="E19" i="92"/>
  <c r="E45" i="85"/>
  <c r="B21" i="96"/>
  <c r="D7" i="93"/>
  <c r="C45" i="85"/>
  <c r="B32" i="81"/>
  <c r="B20" i="78"/>
  <c r="D6" i="74"/>
  <c r="C27" i="92"/>
  <c r="D21" i="85"/>
  <c r="E12" i="81"/>
  <c r="E19" i="75"/>
  <c r="G6" i="103"/>
  <c r="B6" i="103"/>
  <c r="B25" i="96"/>
  <c r="D18" i="100"/>
  <c r="B32" i="92"/>
  <c r="B51" i="85"/>
  <c r="E22" i="93"/>
  <c r="E33" i="92"/>
  <c r="E7" i="91"/>
  <c r="E18" i="85"/>
  <c r="C17" i="96"/>
  <c r="D5" i="92"/>
  <c r="B10" i="85"/>
  <c r="B5" i="81"/>
  <c r="B9" i="75"/>
  <c r="C55" i="92"/>
  <c r="E17" i="100"/>
  <c r="C9" i="107"/>
  <c r="C45" i="105"/>
  <c r="C22" i="96"/>
  <c r="B19" i="92"/>
  <c r="D7" i="99"/>
  <c r="E17" i="93"/>
  <c r="E28" i="92"/>
  <c r="E54" i="85"/>
  <c r="B8" i="98"/>
  <c r="D22" i="93"/>
  <c r="D7" i="91"/>
  <c r="B5" i="85"/>
  <c r="B29" i="78"/>
  <c r="D14" i="74"/>
  <c r="C42" i="92"/>
  <c r="D32" i="85"/>
  <c r="E21" i="81"/>
  <c r="E9" i="78"/>
  <c r="E10" i="100"/>
  <c r="B17" i="92"/>
  <c r="C20" i="105"/>
  <c r="E7" i="102"/>
  <c r="D22" i="97"/>
  <c r="C12" i="107"/>
  <c r="D18" i="105"/>
  <c r="D6" i="102"/>
  <c r="C33" i="105"/>
  <c r="G5" i="103"/>
  <c r="B6" i="99"/>
  <c r="B5" i="107"/>
  <c r="C8" i="105"/>
  <c r="B7" i="101"/>
  <c r="E12" i="97"/>
  <c r="E8" i="96"/>
  <c r="B53" i="92"/>
  <c r="D12" i="107"/>
  <c r="B19" i="105"/>
  <c r="E6" i="102"/>
  <c r="D21" i="97"/>
  <c r="B11" i="107"/>
  <c r="C17" i="105"/>
  <c r="D5" i="102"/>
  <c r="B32" i="105"/>
  <c r="C5" i="103"/>
  <c r="D11" i="98"/>
  <c r="D61" i="105"/>
  <c r="B7" i="105"/>
  <c r="B6" i="101"/>
  <c r="E11" i="97"/>
  <c r="C31" i="105"/>
  <c r="E13" i="102"/>
  <c r="B11" i="98"/>
  <c r="D11" i="96"/>
  <c r="D29" i="105"/>
  <c r="D12" i="102"/>
  <c r="C44" i="105"/>
  <c r="G9" i="103"/>
  <c r="C7" i="100"/>
  <c r="B22" i="96"/>
  <c r="C19" i="105"/>
  <c r="B7" i="102"/>
  <c r="E21" i="97"/>
  <c r="B20" i="96"/>
  <c r="B7" i="93"/>
  <c r="B18" i="92"/>
  <c r="D21" i="96"/>
  <c r="E14" i="103"/>
  <c r="B5" i="103"/>
  <c r="B23" i="93"/>
  <c r="B19" i="91"/>
  <c r="E13" i="96"/>
  <c r="E56" i="92"/>
  <c r="E12" i="92"/>
  <c r="E41" i="85"/>
  <c r="B12" i="96"/>
  <c r="D51" i="92"/>
  <c r="B40" i="85"/>
  <c r="B25" i="81"/>
  <c r="B16" i="78"/>
  <c r="C19" i="73"/>
  <c r="C16" i="92"/>
  <c r="E16" i="85"/>
  <c r="E8" i="81"/>
  <c r="E15" i="75"/>
  <c r="E6" i="101"/>
  <c r="D5" i="101"/>
  <c r="D53" i="105"/>
  <c r="C9" i="97"/>
  <c r="B21" i="92"/>
  <c r="D6" i="100"/>
  <c r="E18" i="93"/>
  <c r="E29" i="92"/>
  <c r="E55" i="85"/>
  <c r="C6" i="99"/>
  <c r="D27" i="93"/>
  <c r="D9" i="91"/>
  <c r="B6" i="85"/>
  <c r="B30" i="78"/>
  <c r="B5" i="75"/>
  <c r="C44" i="92"/>
  <c r="D9" i="98"/>
  <c r="B43" i="105"/>
  <c r="B18" i="105"/>
  <c r="C7" i="96"/>
  <c r="B10" i="92"/>
  <c r="C12" i="97"/>
  <c r="E10" i="93"/>
  <c r="E21" i="92"/>
  <c r="E50" i="85"/>
  <c r="C7" i="97"/>
  <c r="D11" i="93"/>
  <c r="D51" i="85"/>
  <c r="B34" i="81"/>
  <c r="B22" i="78"/>
  <c r="C9" i="74"/>
  <c r="C31" i="92"/>
  <c r="C27" i="85"/>
  <c r="E17" i="81"/>
  <c r="E5" i="78"/>
  <c r="C47" i="105"/>
  <c r="B9" i="91"/>
  <c r="E31" i="85"/>
  <c r="B18" i="81"/>
  <c r="D39" i="85"/>
  <c r="E12" i="78"/>
  <c r="D50" i="92"/>
  <c r="C39" i="85"/>
  <c r="D24" i="81"/>
  <c r="D12" i="78"/>
  <c r="C33" i="81"/>
  <c r="C24" i="72"/>
  <c r="D47" i="69"/>
  <c r="D40" i="69"/>
  <c r="D5" i="72"/>
  <c r="C36" i="81"/>
  <c r="C5" i="73"/>
  <c r="D51" i="69"/>
  <c r="B8" i="68"/>
  <c r="C16" i="75"/>
  <c r="G13" i="71"/>
  <c r="D8" i="107"/>
  <c r="B12" i="105"/>
  <c r="E9" i="101"/>
  <c r="D18" i="97"/>
  <c r="B7" i="107"/>
  <c r="C10" i="105"/>
  <c r="D8" i="101"/>
  <c r="B25" i="105"/>
  <c r="C11" i="102"/>
  <c r="D7" i="98"/>
  <c r="D57" i="105"/>
  <c r="B15" i="103"/>
  <c r="B18" i="100"/>
  <c r="E8" i="97"/>
  <c r="B35" i="93"/>
  <c r="B49" i="92"/>
  <c r="C7" i="107"/>
  <c r="D10" i="105"/>
  <c r="E8" i="101"/>
  <c r="D17" i="97"/>
  <c r="D5" i="107"/>
  <c r="B9" i="105"/>
  <c r="D7" i="101"/>
  <c r="D23" i="105"/>
  <c r="C10" i="102"/>
  <c r="C6" i="98"/>
  <c r="C56" i="105"/>
  <c r="D14" i="103"/>
  <c r="B17" i="100"/>
  <c r="E7" i="97"/>
  <c r="B23" i="105"/>
  <c r="E9" i="102"/>
  <c r="D5" i="98"/>
  <c r="D7" i="96"/>
  <c r="C21" i="105"/>
  <c r="D8" i="102"/>
  <c r="B36" i="105"/>
  <c r="C7" i="103"/>
  <c r="D8" i="99"/>
  <c r="D7" i="107"/>
  <c r="B11" i="105"/>
  <c r="B9" i="101"/>
  <c r="E17" i="97"/>
  <c r="C11" i="96"/>
  <c r="B55" i="92"/>
  <c r="B10" i="107"/>
  <c r="C8" i="107"/>
  <c r="C12" i="102"/>
  <c r="B19" i="100"/>
  <c r="B12" i="93"/>
  <c r="B15" i="91"/>
  <c r="C8" i="96"/>
  <c r="E52" i="92"/>
  <c r="E8" i="92"/>
  <c r="E34" i="85"/>
  <c r="E6" i="96"/>
  <c r="D40" i="92"/>
  <c r="D31" i="85"/>
  <c r="B21" i="81"/>
  <c r="B9" i="78"/>
  <c r="B13" i="96"/>
  <c r="C5" i="92"/>
  <c r="E9" i="85"/>
  <c r="E33" i="78"/>
  <c r="E8" i="75"/>
  <c r="B8" i="99"/>
  <c r="C48" i="105"/>
  <c r="C23" i="105"/>
  <c r="B10" i="96"/>
  <c r="B11" i="92"/>
  <c r="C19" i="97"/>
  <c r="E11" i="93"/>
  <c r="E22" i="92"/>
  <c r="E51" i="85"/>
  <c r="C11" i="97"/>
  <c r="D16" i="93"/>
  <c r="D53" i="85"/>
  <c r="B35" i="81"/>
  <c r="B23" i="78"/>
  <c r="D10" i="74"/>
  <c r="C33" i="92"/>
  <c r="D8" i="97"/>
  <c r="D12" i="105"/>
  <c r="D10" i="103"/>
  <c r="B30" i="93"/>
  <c r="B6" i="92"/>
  <c r="C19" i="96"/>
  <c r="E6" i="93"/>
  <c r="E17" i="92"/>
  <c r="E43" i="85"/>
  <c r="E17" i="96"/>
  <c r="D55" i="92"/>
  <c r="D42" i="85"/>
  <c r="B30" i="81"/>
  <c r="B18" i="78"/>
  <c r="B22" i="73"/>
  <c r="C20" i="92"/>
  <c r="B19" i="85"/>
  <c r="E10" i="81"/>
  <c r="E17" i="75"/>
  <c r="B62" i="105"/>
  <c r="C9" i="98"/>
  <c r="C22" i="97"/>
  <c r="B28" i="78"/>
  <c r="B23" i="85"/>
  <c r="E20" i="75"/>
  <c r="D39" i="92"/>
  <c r="B31" i="85"/>
  <c r="D20" i="81"/>
  <c r="D8" i="78"/>
  <c r="C11" i="81"/>
  <c r="B19" i="72"/>
  <c r="C42" i="69"/>
  <c r="C25" i="69"/>
  <c r="D57" i="69"/>
  <c r="C17" i="81"/>
  <c r="B20" i="72"/>
  <c r="C36" i="69"/>
  <c r="C6" i="93"/>
  <c r="C5" i="75"/>
  <c r="C11" i="71"/>
  <c r="D19" i="69"/>
  <c r="C12" i="81"/>
  <c r="F7" i="71"/>
  <c r="D20" i="69"/>
  <c r="D5" i="78"/>
  <c r="C57" i="69"/>
  <c r="C61" i="105"/>
  <c r="D6" i="105"/>
  <c r="E5" i="101"/>
  <c r="D11" i="97"/>
  <c r="D59" i="105"/>
  <c r="B5" i="105"/>
  <c r="D19" i="100"/>
  <c r="D19" i="105"/>
  <c r="C7" i="102"/>
  <c r="B22" i="97"/>
  <c r="C49" i="105"/>
  <c r="D12" i="103"/>
  <c r="B14" i="100"/>
  <c r="E25" i="96"/>
  <c r="B31" i="93"/>
  <c r="B42" i="92"/>
  <c r="B60" i="105"/>
  <c r="C5" i="105"/>
  <c r="E19" i="100"/>
  <c r="D10" i="97"/>
  <c r="C58" i="105"/>
  <c r="D15" i="103"/>
  <c r="B12" i="107"/>
  <c r="C18" i="105"/>
  <c r="C6" i="102"/>
  <c r="B21" i="97"/>
  <c r="B48" i="105"/>
  <c r="F11" i="103"/>
  <c r="B10" i="100"/>
  <c r="C11" i="107"/>
  <c r="D17" i="105"/>
  <c r="E5" i="102"/>
  <c r="D20" i="97"/>
  <c r="D9" i="107"/>
  <c r="B13" i="105"/>
  <c r="D10" i="101"/>
  <c r="D30" i="105"/>
  <c r="C13" i="102"/>
  <c r="C10" i="98"/>
  <c r="C60" i="105"/>
  <c r="D5" i="105"/>
  <c r="B5" i="101"/>
  <c r="E10" i="97"/>
  <c r="B6" i="96"/>
  <c r="B51" i="92"/>
  <c r="D43" i="105"/>
  <c r="B42" i="105"/>
  <c r="C17" i="100"/>
  <c r="C11" i="98"/>
  <c r="B56" i="92"/>
  <c r="B8" i="91"/>
  <c r="E34" i="93"/>
  <c r="E45" i="92"/>
  <c r="E19" i="91"/>
  <c r="E30" i="85"/>
  <c r="D33" i="93"/>
  <c r="D29" i="92"/>
  <c r="C23" i="85"/>
  <c r="B17" i="81"/>
  <c r="B5" i="78"/>
  <c r="C27" i="93"/>
  <c r="C9" i="91"/>
  <c r="E5" i="85"/>
  <c r="E29" i="78"/>
  <c r="D15" i="74"/>
  <c r="D12" i="97"/>
  <c r="B21" i="105"/>
  <c r="B13" i="103"/>
  <c r="B32" i="93"/>
  <c r="B7" i="92"/>
  <c r="C21" i="96"/>
  <c r="E7" i="93"/>
  <c r="E18" i="92"/>
  <c r="E44" i="85"/>
  <c r="B19" i="96"/>
  <c r="D5" i="93"/>
  <c r="B44" i="85"/>
  <c r="B31" i="81"/>
  <c r="B19" i="78"/>
  <c r="C5" i="74"/>
  <c r="C22" i="92"/>
  <c r="D10" i="96"/>
  <c r="C9" i="103"/>
  <c r="B6" i="102"/>
  <c r="B19" i="93"/>
  <c r="B17" i="91"/>
  <c r="B11" i="96"/>
  <c r="E54" i="92"/>
  <c r="E10" i="92"/>
  <c r="E39" i="85"/>
  <c r="C9" i="96"/>
  <c r="D44" i="92"/>
  <c r="B56" i="105"/>
  <c r="D47" i="105"/>
  <c r="E11" i="103"/>
  <c r="E9" i="100"/>
  <c r="D24" i="96"/>
  <c r="B46" i="105"/>
  <c r="F10" i="103"/>
  <c r="D60" i="105"/>
  <c r="B6" i="105"/>
  <c r="C5" i="101"/>
  <c r="B11" i="97"/>
  <c r="D35" i="105"/>
  <c r="B7" i="103"/>
  <c r="C8" i="99"/>
  <c r="D14" i="100"/>
  <c r="B20" i="93"/>
  <c r="B31" i="92"/>
  <c r="C46" i="105"/>
  <c r="G10" i="103"/>
  <c r="E8" i="100"/>
  <c r="D23" i="96"/>
  <c r="D44" i="105"/>
  <c r="B10" i="103"/>
  <c r="C59" i="105"/>
  <c r="G15" i="103"/>
  <c r="C19" i="100"/>
  <c r="B10" i="97"/>
  <c r="C34" i="105"/>
  <c r="D6" i="103"/>
  <c r="B7" i="99"/>
  <c r="D58" i="105"/>
  <c r="E15" i="103"/>
  <c r="E18" i="100"/>
  <c r="D9" i="97"/>
  <c r="B57" i="105"/>
  <c r="F14" i="103"/>
  <c r="D10" i="107"/>
  <c r="B17" i="105"/>
  <c r="C5" i="102"/>
  <c r="B20" i="97"/>
  <c r="D46" i="105"/>
  <c r="B11" i="103"/>
  <c r="B9" i="100"/>
  <c r="E23" i="96"/>
  <c r="B29" i="93"/>
  <c r="B40" i="92"/>
  <c r="E9" i="103"/>
  <c r="F8" i="103"/>
  <c r="B8" i="97"/>
  <c r="E20" i="96"/>
  <c r="B34" i="92"/>
  <c r="B52" i="85"/>
  <c r="E23" i="93"/>
  <c r="E34" i="92"/>
  <c r="E8" i="91"/>
  <c r="E19" i="85"/>
  <c r="C6" i="97"/>
  <c r="D7" i="92"/>
  <c r="B11" i="85"/>
  <c r="B6" i="81"/>
  <c r="B10" i="75"/>
  <c r="C5" i="93"/>
  <c r="D43" i="85"/>
  <c r="E30" i="81"/>
  <c r="E18" i="78"/>
  <c r="D62" i="105"/>
  <c r="B61" i="105"/>
  <c r="C8" i="102"/>
  <c r="B15" i="100"/>
  <c r="B10" i="93"/>
  <c r="B14" i="91"/>
  <c r="B7" i="96"/>
  <c r="E51" i="92"/>
  <c r="E7" i="92"/>
  <c r="E33" i="85"/>
  <c r="D5" i="96"/>
  <c r="D38" i="92"/>
  <c r="C30" i="85"/>
  <c r="B20" i="81"/>
  <c r="B8" i="78"/>
  <c r="E7" i="96"/>
  <c r="B30" i="105"/>
  <c r="C25" i="105"/>
  <c r="C6" i="100"/>
  <c r="E20" i="97"/>
  <c r="B52" i="92"/>
  <c r="B6" i="91"/>
  <c r="E32" i="93"/>
  <c r="E43" i="92"/>
  <c r="E17" i="91"/>
  <c r="E28" i="85"/>
  <c r="D31" i="93"/>
  <c r="D22" i="92"/>
  <c r="D20" i="85"/>
  <c r="B12" i="81"/>
  <c r="B19" i="75"/>
  <c r="C20" i="93"/>
  <c r="C5" i="91"/>
  <c r="E36" i="81"/>
  <c r="E27" i="78"/>
  <c r="B13" i="74"/>
  <c r="D9" i="99"/>
  <c r="E49" i="92"/>
  <c r="D31" i="92"/>
  <c r="C30" i="93"/>
  <c r="E24" i="81"/>
  <c r="C20" i="96"/>
  <c r="D6" i="92"/>
  <c r="D10" i="85"/>
  <c r="D5" i="81"/>
  <c r="C10" i="93"/>
  <c r="C6" i="75"/>
  <c r="E11" i="71"/>
  <c r="C20" i="69"/>
  <c r="C19" i="81"/>
  <c r="C19" i="93"/>
  <c r="D7" i="75"/>
  <c r="C42" i="105"/>
  <c r="G8" i="103"/>
  <c r="E5" i="100"/>
  <c r="D20" i="96"/>
  <c r="D37" i="105"/>
  <c r="B8" i="103"/>
  <c r="C55" i="105"/>
  <c r="G13" i="103"/>
  <c r="C16" i="100"/>
  <c r="B7" i="97"/>
  <c r="C30" i="105"/>
  <c r="B13" i="102"/>
  <c r="B10" i="98"/>
  <c r="C5" i="98"/>
  <c r="B16" i="93"/>
  <c r="B27" i="92"/>
  <c r="B41" i="105"/>
  <c r="C8" i="103"/>
  <c r="D10" i="99"/>
  <c r="D19" i="96"/>
  <c r="C36" i="105"/>
  <c r="D7" i="103"/>
  <c r="B54" i="105"/>
  <c r="C13" i="103"/>
  <c r="C15" i="100"/>
  <c r="B6" i="97"/>
  <c r="B29" i="105"/>
  <c r="B12" i="102"/>
  <c r="D8" i="98"/>
  <c r="C53" i="105"/>
  <c r="G12" i="103"/>
  <c r="E14" i="100"/>
  <c r="D5" i="97"/>
  <c r="D48" i="105"/>
  <c r="B12" i="103"/>
  <c r="C5" i="107"/>
  <c r="D8" i="105"/>
  <c r="C7" i="101"/>
  <c r="B16" i="97"/>
  <c r="C41" i="105"/>
  <c r="D8" i="103"/>
  <c r="B5" i="100"/>
  <c r="E19" i="96"/>
  <c r="B22" i="93"/>
  <c r="B33" i="92"/>
  <c r="E10" i="101"/>
  <c r="D9" i="101"/>
  <c r="B59" i="105"/>
  <c r="C20" i="97"/>
  <c r="B23" i="92"/>
  <c r="D10" i="100"/>
  <c r="E19" i="93"/>
  <c r="E30" i="92"/>
  <c r="E56" i="85"/>
  <c r="D5" i="100"/>
  <c r="C31" i="93"/>
  <c r="D14" i="91"/>
  <c r="B7" i="85"/>
  <c r="B31" i="78"/>
  <c r="B6" i="75"/>
  <c r="C49" i="92"/>
  <c r="C38" i="85"/>
  <c r="E23" i="81"/>
  <c r="E11" i="78"/>
  <c r="C35" i="105"/>
  <c r="D33" i="105"/>
  <c r="C10" i="100"/>
  <c r="B6" i="98"/>
  <c r="B54" i="92"/>
  <c r="B7" i="91"/>
  <c r="E33" i="93"/>
  <c r="E44" i="92"/>
  <c r="E18" i="91"/>
  <c r="E29" i="85"/>
  <c r="D32" i="93"/>
  <c r="D27" i="92"/>
  <c r="B22" i="85"/>
  <c r="B13" i="81"/>
  <c r="B20" i="75"/>
  <c r="C22" i="93"/>
  <c r="G14" i="103"/>
  <c r="B14" i="103"/>
  <c r="B19" i="97"/>
  <c r="E24" i="96"/>
  <c r="B41" i="92"/>
  <c r="B54" i="85"/>
  <c r="E28" i="93"/>
  <c r="E39" i="92"/>
  <c r="E10" i="91"/>
  <c r="E21" i="85"/>
  <c r="D15" i="100"/>
  <c r="D11" i="92"/>
  <c r="B16" i="85"/>
  <c r="B8" i="81"/>
  <c r="B15" i="75"/>
  <c r="C9" i="93"/>
  <c r="C49" i="85"/>
  <c r="E32" i="81"/>
  <c r="E20" i="78"/>
  <c r="D7" i="74"/>
  <c r="C18" i="96"/>
  <c r="E27" i="92"/>
  <c r="D5" i="91"/>
  <c r="C40" i="92"/>
  <c r="E13" i="81"/>
  <c r="C29" i="93"/>
  <c r="D10" i="91"/>
  <c r="D6" i="85"/>
  <c r="D30" i="78"/>
  <c r="C21" i="92"/>
  <c r="B7" i="74"/>
  <c r="G8" i="71"/>
  <c r="B12" i="69"/>
  <c r="C19" i="75"/>
  <c r="C30" i="92"/>
  <c r="D8" i="74"/>
  <c r="C14" i="103"/>
  <c r="B18" i="97"/>
  <c r="E13" i="103"/>
  <c r="B17" i="97"/>
  <c r="C62" i="105"/>
  <c r="B16" i="100"/>
  <c r="B45" i="92"/>
  <c r="B18" i="85"/>
  <c r="D17" i="96"/>
  <c r="E40" i="85"/>
  <c r="D55" i="105"/>
  <c r="E32" i="85"/>
  <c r="B7" i="78"/>
  <c r="E31" i="78"/>
  <c r="D34" i="93"/>
  <c r="E23" i="78"/>
  <c r="D17" i="85"/>
  <c r="D19" i="85"/>
  <c r="B56" i="69"/>
  <c r="D24" i="72"/>
  <c r="D10" i="73"/>
  <c r="C6" i="69"/>
  <c r="C31" i="81"/>
  <c r="B10" i="72"/>
  <c r="C11" i="69"/>
  <c r="D21" i="73"/>
  <c r="B11" i="71"/>
  <c r="D32" i="81"/>
  <c r="B11" i="73"/>
  <c r="B10" i="74"/>
  <c r="B10" i="71"/>
  <c r="C8" i="74"/>
  <c r="C52" i="85"/>
  <c r="D34" i="105"/>
  <c r="C8" i="97"/>
  <c r="C24" i="96"/>
  <c r="B21" i="78"/>
  <c r="C20" i="85"/>
  <c r="E18" i="75"/>
  <c r="D34" i="92"/>
  <c r="D29" i="85"/>
  <c r="D19" i="81"/>
  <c r="D7" i="78"/>
  <c r="C7" i="81"/>
  <c r="D17" i="72"/>
  <c r="B41" i="69"/>
  <c r="D22" i="69"/>
  <c r="D53" i="69"/>
  <c r="C10" i="81"/>
  <c r="D18" i="72"/>
  <c r="D33" i="69"/>
  <c r="C50" i="92"/>
  <c r="D13" i="74"/>
  <c r="E10" i="71"/>
  <c r="C18" i="69"/>
  <c r="C33" i="78"/>
  <c r="D15" i="91"/>
  <c r="D17" i="75"/>
  <c r="B30" i="69"/>
  <c r="C7" i="85"/>
  <c r="C8" i="69"/>
  <c r="B43" i="69"/>
  <c r="C12" i="103"/>
  <c r="B39" i="92"/>
  <c r="E9" i="91"/>
  <c r="B12" i="85"/>
  <c r="C14" i="91"/>
  <c r="E30" i="78"/>
  <c r="D10" i="93"/>
  <c r="D50" i="85"/>
  <c r="D33" i="81"/>
  <c r="D21" i="78"/>
  <c r="C33" i="85"/>
  <c r="C12" i="73"/>
  <c r="D58" i="69"/>
  <c r="B9" i="68"/>
  <c r="C11" i="73"/>
  <c r="C40" i="85"/>
  <c r="C16" i="73"/>
  <c r="D5" i="71"/>
  <c r="D46" i="69"/>
  <c r="C30" i="78"/>
  <c r="D12" i="72"/>
  <c r="B36" i="69"/>
  <c r="C8" i="91"/>
  <c r="B44" i="69"/>
  <c r="C32" i="92"/>
  <c r="C18" i="78"/>
  <c r="B53" i="69"/>
  <c r="C51" i="69"/>
  <c r="D6" i="96"/>
  <c r="B16" i="91"/>
  <c r="E38" i="85"/>
  <c r="B22" i="81"/>
  <c r="C42" i="85"/>
  <c r="E17" i="78"/>
  <c r="D52" i="92"/>
  <c r="E29" i="81"/>
  <c r="D10" i="98"/>
  <c r="E16" i="100"/>
  <c r="B44" i="105"/>
  <c r="E15" i="100"/>
  <c r="D42" i="105"/>
  <c r="D7" i="105"/>
  <c r="E6" i="97"/>
  <c r="B56" i="85"/>
  <c r="B10" i="81"/>
  <c r="G11" i="103"/>
  <c r="E10" i="96"/>
  <c r="C10" i="101"/>
  <c r="D35" i="93"/>
  <c r="C21" i="97"/>
  <c r="E10" i="75"/>
  <c r="D20" i="93"/>
  <c r="E9" i="75"/>
  <c r="D31" i="81"/>
  <c r="C21" i="78"/>
  <c r="B34" i="69"/>
  <c r="D31" i="69"/>
  <c r="D11" i="72"/>
  <c r="B20" i="73"/>
  <c r="C9" i="81"/>
  <c r="E8" i="71"/>
  <c r="B6" i="69"/>
  <c r="B22" i="72"/>
  <c r="B22" i="69"/>
  <c r="D21" i="81"/>
  <c r="C20" i="72"/>
  <c r="D6" i="71"/>
  <c r="C58" i="69"/>
  <c r="B5" i="73"/>
  <c r="C11" i="78"/>
  <c r="C7" i="99"/>
  <c r="E31" i="93"/>
  <c r="D30" i="93"/>
  <c r="B18" i="75"/>
  <c r="E8" i="85"/>
  <c r="E7" i="75"/>
  <c r="D23" i="92"/>
  <c r="C21" i="85"/>
  <c r="D12" i="81"/>
  <c r="D19" i="75"/>
  <c r="C17" i="78"/>
  <c r="C9" i="72"/>
  <c r="D32" i="69"/>
  <c r="C10" i="69"/>
  <c r="D24" i="69"/>
  <c r="C20" i="78"/>
  <c r="C10" i="72"/>
  <c r="C17" i="69"/>
  <c r="C6" i="92"/>
  <c r="C22" i="73"/>
  <c r="G7" i="71"/>
  <c r="B10" i="69"/>
  <c r="D8" i="75"/>
  <c r="D40" i="85"/>
  <c r="C6" i="91"/>
  <c r="C13" i="69"/>
  <c r="C9" i="78"/>
  <c r="C54" i="85"/>
  <c r="C29" i="69"/>
  <c r="D25" i="96"/>
  <c r="B5" i="92"/>
  <c r="E42" i="85"/>
  <c r="B29" i="81"/>
  <c r="B45" i="85"/>
  <c r="E19" i="78"/>
  <c r="D54" i="92"/>
  <c r="B42" i="85"/>
  <c r="D29" i="81"/>
  <c r="D17" i="78"/>
  <c r="C8" i="85"/>
  <c r="B7" i="73"/>
  <c r="C53" i="69"/>
  <c r="B46" i="69"/>
  <c r="D13" i="72"/>
  <c r="C11" i="85"/>
  <c r="B8" i="73"/>
  <c r="C54" i="69"/>
  <c r="D13" i="69"/>
  <c r="C8" i="78"/>
  <c r="C7" i="72"/>
  <c r="D30" i="69"/>
  <c r="C29" i="85"/>
  <c r="B18" i="69"/>
  <c r="C37" i="81"/>
  <c r="D9" i="72"/>
  <c r="B9" i="69"/>
  <c r="B21" i="69"/>
  <c r="D7" i="102"/>
  <c r="D17" i="100"/>
  <c r="D9" i="100"/>
  <c r="B32" i="78"/>
  <c r="D28" i="85"/>
  <c r="E6" i="78"/>
  <c r="D41" i="92"/>
  <c r="D30" i="92"/>
  <c r="C7" i="75"/>
  <c r="E18" i="81"/>
  <c r="D7" i="97"/>
  <c r="F9" i="103"/>
  <c r="D6" i="97"/>
  <c r="B9" i="103"/>
  <c r="D6" i="101"/>
  <c r="B33" i="93"/>
  <c r="E30" i="93"/>
  <c r="B17" i="75"/>
  <c r="B10" i="102"/>
  <c r="D49" i="92"/>
  <c r="B8" i="100"/>
  <c r="D33" i="92"/>
  <c r="C34" i="93"/>
  <c r="E6" i="75"/>
  <c r="B37" i="81"/>
  <c r="D11" i="74"/>
  <c r="D13" i="81"/>
  <c r="C18" i="75"/>
  <c r="D25" i="69"/>
  <c r="B7" i="69"/>
  <c r="C6" i="72"/>
  <c r="B18" i="72"/>
  <c r="C19" i="78"/>
  <c r="G5" i="71"/>
  <c r="D5" i="68"/>
  <c r="F13" i="71"/>
  <c r="B5" i="71"/>
  <c r="D6" i="81"/>
  <c r="C12" i="71"/>
  <c r="C32" i="93"/>
  <c r="B24" i="69"/>
  <c r="C11" i="72"/>
  <c r="B7" i="72"/>
  <c r="D9" i="105"/>
  <c r="E9" i="93"/>
  <c r="D9" i="93"/>
  <c r="B8" i="74"/>
  <c r="E33" i="81"/>
  <c r="B9" i="74"/>
  <c r="D12" i="92"/>
  <c r="D16" i="85"/>
  <c r="D8" i="81"/>
  <c r="B5" i="99"/>
  <c r="C15" i="75"/>
  <c r="E13" i="71"/>
  <c r="C24" i="69"/>
  <c r="C7" i="68"/>
  <c r="D6" i="68"/>
  <c r="C17" i="75"/>
  <c r="B5" i="72"/>
  <c r="B6" i="68"/>
  <c r="B39" i="85"/>
  <c r="B16" i="73"/>
  <c r="C5" i="71"/>
  <c r="D9" i="68"/>
  <c r="B17" i="73"/>
  <c r="B27" i="85"/>
  <c r="C18" i="81"/>
  <c r="C43" i="69"/>
  <c r="B21" i="73"/>
  <c r="C35" i="81"/>
  <c r="C7" i="69"/>
  <c r="D11" i="103"/>
  <c r="B53" i="85"/>
  <c r="E20" i="85"/>
  <c r="B7" i="81"/>
  <c r="C31" i="85"/>
  <c r="E8" i="78"/>
  <c r="D43" i="92"/>
  <c r="D33" i="85"/>
  <c r="D22" i="81"/>
  <c r="D10" i="78"/>
  <c r="C22" i="81"/>
  <c r="D21" i="72"/>
  <c r="B45" i="69"/>
  <c r="C32" i="69"/>
  <c r="B9" i="71"/>
  <c r="C25" i="81"/>
  <c r="D22" i="72"/>
  <c r="D44" i="69"/>
  <c r="C28" i="93"/>
  <c r="C9" i="75"/>
  <c r="E12" i="71"/>
  <c r="C22" i="69"/>
  <c r="C34" i="81"/>
  <c r="D56" i="85"/>
  <c r="C6" i="78"/>
  <c r="C12" i="69"/>
  <c r="F9" i="71"/>
  <c r="B7" i="68"/>
  <c r="E6" i="103"/>
  <c r="E9" i="96"/>
  <c r="B8" i="96"/>
  <c r="B10" i="78"/>
  <c r="E12" i="85"/>
  <c r="E11" i="75"/>
  <c r="C11" i="74"/>
  <c r="C51" i="92"/>
  <c r="C54" i="105"/>
  <c r="B7" i="100"/>
  <c r="B53" i="105"/>
  <c r="B6" i="100"/>
  <c r="C22" i="105"/>
  <c r="B44" i="92"/>
  <c r="E41" i="92"/>
  <c r="C16" i="93"/>
  <c r="B21" i="93"/>
  <c r="D38" i="85"/>
  <c r="B8" i="93"/>
  <c r="C34" i="85"/>
  <c r="C9" i="92"/>
  <c r="C6" i="101"/>
  <c r="B6" i="78"/>
  <c r="D6" i="93"/>
  <c r="D9" i="81"/>
  <c r="B18" i="73"/>
  <c r="D6" i="69"/>
  <c r="C56" i="85"/>
  <c r="B12" i="71"/>
  <c r="B7" i="71"/>
  <c r="B6" i="74"/>
  <c r="C55" i="69"/>
  <c r="C56" i="92"/>
  <c r="B55" i="69"/>
  <c r="B29" i="69"/>
  <c r="D20" i="78"/>
  <c r="D43" i="69"/>
  <c r="B32" i="85"/>
  <c r="C23" i="72"/>
  <c r="G11" i="71"/>
  <c r="D9" i="69"/>
  <c r="E16" i="97"/>
  <c r="E42" i="92"/>
  <c r="D20" i="92"/>
  <c r="C18" i="93"/>
  <c r="E22" i="81"/>
  <c r="E11" i="96"/>
  <c r="D19" i="91"/>
  <c r="D9" i="85"/>
  <c r="D33" i="78"/>
  <c r="C54" i="92"/>
  <c r="B15" i="74"/>
  <c r="G10" i="71"/>
  <c r="B19" i="69"/>
  <c r="C8" i="81"/>
  <c r="C8" i="93"/>
  <c r="D5" i="75"/>
  <c r="D11" i="71"/>
  <c r="D12" i="73"/>
  <c r="C10" i="85"/>
  <c r="D7" i="73"/>
  <c r="B54" i="69"/>
  <c r="C10" i="96"/>
  <c r="C19" i="72"/>
  <c r="D7" i="85"/>
  <c r="C8" i="75"/>
  <c r="D18" i="69"/>
  <c r="D6" i="73"/>
  <c r="C20" i="75"/>
  <c r="C23" i="92"/>
  <c r="C7" i="105"/>
  <c r="B18" i="96"/>
  <c r="C13" i="96"/>
  <c r="B17" i="78"/>
  <c r="E17" i="85"/>
  <c r="E16" i="75"/>
  <c r="D32" i="92"/>
  <c r="C28" i="85"/>
  <c r="D18" i="81"/>
  <c r="D6" i="78"/>
  <c r="C32" i="78"/>
  <c r="C13" i="72"/>
  <c r="D36" i="69"/>
  <c r="C21" i="69"/>
  <c r="C45" i="69"/>
  <c r="C6" i="81"/>
  <c r="C17" i="72"/>
  <c r="D29" i="69"/>
  <c r="C39" i="92"/>
  <c r="B11" i="74"/>
  <c r="G9" i="71"/>
  <c r="B17" i="69"/>
  <c r="C22" i="78"/>
  <c r="D18" i="85"/>
  <c r="D5" i="73"/>
  <c r="C15" i="91"/>
  <c r="C17" i="93"/>
  <c r="B21" i="85"/>
  <c r="C6" i="107"/>
  <c r="E20" i="93"/>
  <c r="C35" i="93"/>
  <c r="B7" i="75"/>
  <c r="E37" i="81"/>
  <c r="C14" i="74"/>
  <c r="D19" i="92"/>
  <c r="E53" i="92"/>
  <c r="C23" i="96"/>
  <c r="D8" i="92"/>
  <c r="D16" i="91"/>
  <c r="D13" i="103"/>
  <c r="E21" i="96"/>
  <c r="F12" i="103"/>
  <c r="B6" i="107"/>
  <c r="C9" i="102"/>
  <c r="C13" i="105"/>
  <c r="E15" i="91"/>
  <c r="C53" i="85"/>
  <c r="B18" i="91"/>
  <c r="B24" i="81"/>
  <c r="B10" i="91"/>
  <c r="B29" i="85"/>
  <c r="C16" i="91"/>
  <c r="B37" i="105"/>
  <c r="C13" i="74"/>
  <c r="D28" i="92"/>
  <c r="D19" i="78"/>
  <c r="D9" i="73"/>
  <c r="C6" i="68"/>
  <c r="D23" i="85"/>
  <c r="D9" i="71"/>
  <c r="B33" i="69"/>
  <c r="C17" i="73"/>
  <c r="B47" i="69"/>
  <c r="C12" i="92"/>
  <c r="C30" i="69"/>
  <c r="D12" i="71"/>
  <c r="C21" i="93"/>
  <c r="D21" i="69"/>
  <c r="C21" i="81"/>
  <c r="C41" i="69"/>
  <c r="D56" i="69"/>
  <c r="D42" i="69"/>
  <c r="B5" i="96"/>
  <c r="E20" i="92"/>
  <c r="D49" i="85"/>
  <c r="C29" i="92"/>
  <c r="E11" i="81"/>
  <c r="D23" i="93"/>
  <c r="D8" i="91"/>
  <c r="D5" i="85"/>
  <c r="D29" i="78"/>
  <c r="C10" i="92"/>
  <c r="B5" i="74"/>
  <c r="C8" i="71"/>
  <c r="D10" i="69"/>
  <c r="D10" i="75"/>
  <c r="C19" i="92"/>
  <c r="C6" i="74"/>
  <c r="F8" i="71"/>
  <c r="C8" i="72"/>
  <c r="C24" i="81"/>
  <c r="C22" i="72"/>
  <c r="D45" i="69"/>
  <c r="C45" i="92"/>
  <c r="B51" i="69"/>
  <c r="D25" i="81"/>
  <c r="D19" i="73"/>
  <c r="C30" i="81"/>
  <c r="D7" i="72"/>
  <c r="D18" i="73"/>
  <c r="C23" i="81"/>
  <c r="B12" i="97"/>
  <c r="E27" i="93"/>
  <c r="D6" i="98"/>
  <c r="B11" i="75"/>
  <c r="E6" i="85"/>
  <c r="E5" i="75"/>
  <c r="D21" i="92"/>
  <c r="B20" i="85"/>
  <c r="D11" i="81"/>
  <c r="D18" i="75"/>
  <c r="C10" i="78"/>
  <c r="B8" i="72"/>
  <c r="C31" i="69"/>
  <c r="D7" i="69"/>
  <c r="C19" i="69"/>
  <c r="C16" i="78"/>
  <c r="B9" i="72"/>
  <c r="D11" i="69"/>
  <c r="C10" i="91"/>
  <c r="C20" i="73"/>
  <c r="C7" i="71"/>
  <c r="D8" i="69"/>
  <c r="D12" i="74"/>
  <c r="D36" i="81"/>
  <c r="D6" i="72"/>
  <c r="C31" i="78"/>
  <c r="C13" i="81"/>
  <c r="C7" i="74"/>
  <c r="B8" i="101"/>
  <c r="D42" i="92"/>
  <c r="C17" i="97"/>
  <c r="E31" i="92"/>
  <c r="B8" i="107"/>
  <c r="B27" i="93"/>
  <c r="D6" i="107"/>
  <c r="C9" i="105"/>
  <c r="B5" i="98"/>
  <c r="D11" i="105"/>
  <c r="E23" i="85"/>
  <c r="E34" i="81"/>
  <c r="C12" i="96"/>
  <c r="B12" i="78"/>
  <c r="E5" i="96"/>
  <c r="B23" i="81"/>
  <c r="E11" i="85"/>
  <c r="E35" i="93"/>
  <c r="C55" i="85"/>
  <c r="D17" i="92"/>
  <c r="D20" i="75"/>
  <c r="D10" i="72"/>
  <c r="B13" i="69"/>
  <c r="C27" i="78"/>
  <c r="F6" i="71"/>
  <c r="C17" i="92"/>
  <c r="B9" i="73"/>
  <c r="D41" i="69"/>
  <c r="B43" i="85"/>
  <c r="C9" i="68"/>
  <c r="B49" i="85"/>
  <c r="B28" i="85"/>
  <c r="D7" i="68"/>
  <c r="D9" i="75"/>
  <c r="C28" i="92"/>
  <c r="D34" i="69"/>
  <c r="D21" i="105"/>
  <c r="B50" i="92"/>
  <c r="E16" i="91"/>
  <c r="C19" i="85"/>
  <c r="C18" i="91"/>
  <c r="E32" i="78"/>
  <c r="D12" i="93"/>
  <c r="D52" i="85"/>
  <c r="D34" i="81"/>
  <c r="D22" i="78"/>
  <c r="D41" i="85"/>
  <c r="D16" i="73"/>
  <c r="E5" i="71"/>
  <c r="C5" i="69"/>
  <c r="C18" i="73"/>
  <c r="D45" i="85"/>
  <c r="D17" i="73"/>
  <c r="B6" i="71"/>
  <c r="C56" i="69"/>
  <c r="C5" i="81"/>
  <c r="B17" i="72"/>
  <c r="C40" i="69"/>
  <c r="C19" i="91"/>
  <c r="B11" i="72"/>
  <c r="D10" i="81"/>
  <c r="B12" i="72"/>
  <c r="D8" i="73"/>
  <c r="D7" i="71"/>
  <c r="D19" i="72"/>
  <c r="B6" i="73"/>
  <c r="F7" i="103"/>
  <c r="E5" i="93"/>
  <c r="D53" i="92"/>
  <c r="D20" i="73"/>
  <c r="E31" i="81"/>
  <c r="C10" i="99"/>
  <c r="D10" i="92"/>
  <c r="D12" i="85"/>
  <c r="D7" i="81"/>
  <c r="C5" i="96"/>
  <c r="C10" i="75"/>
  <c r="G12" i="71"/>
  <c r="B23" i="69"/>
  <c r="C5" i="85"/>
  <c r="C10" i="97"/>
  <c r="D11" i="75"/>
  <c r="D13" i="71"/>
  <c r="C7" i="78"/>
  <c r="D30" i="85"/>
  <c r="D11" i="73"/>
  <c r="B58" i="69"/>
  <c r="C8" i="68"/>
  <c r="B10" i="73"/>
  <c r="D17" i="81"/>
  <c r="G6" i="71"/>
  <c r="D35" i="69"/>
  <c r="C33" i="93"/>
  <c r="C11" i="105"/>
  <c r="B38" i="92"/>
  <c r="B10" i="105"/>
  <c r="E7" i="101"/>
  <c r="B55" i="105"/>
  <c r="B9" i="98"/>
  <c r="D29" i="93"/>
  <c r="E22" i="78"/>
  <c r="E55" i="92"/>
  <c r="D8" i="100"/>
  <c r="E50" i="92"/>
  <c r="B19" i="81"/>
  <c r="E7" i="85"/>
  <c r="E16" i="93"/>
  <c r="E10" i="85"/>
  <c r="D44" i="85"/>
  <c r="D16" i="75"/>
  <c r="C5" i="72"/>
  <c r="D8" i="68"/>
  <c r="C5" i="78"/>
  <c r="B57" i="69"/>
  <c r="C44" i="85"/>
  <c r="D23" i="72"/>
  <c r="C33" i="69"/>
  <c r="C16" i="85"/>
  <c r="C34" i="69"/>
  <c r="C32" i="85"/>
  <c r="C28" i="78"/>
  <c r="B31" i="69"/>
  <c r="B12" i="73"/>
  <c r="C22" i="85"/>
  <c r="D12" i="69"/>
  <c r="D23" i="97"/>
  <c r="B9" i="92"/>
  <c r="E49" i="85"/>
  <c r="B33" i="81"/>
  <c r="C51" i="85"/>
  <c r="E21" i="78"/>
  <c r="D56" i="92"/>
  <c r="C43" i="85"/>
  <c r="D30" i="81"/>
  <c r="D18" i="78"/>
  <c r="C12" i="85"/>
  <c r="C8" i="73"/>
  <c r="D54" i="69"/>
  <c r="B5" i="68"/>
  <c r="D20" i="72"/>
  <c r="C18" i="85"/>
  <c r="C9" i="73"/>
  <c r="D55" i="69"/>
  <c r="C23" i="69"/>
  <c r="C12" i="78"/>
  <c r="D8" i="72"/>
  <c r="B32" i="69"/>
  <c r="D34" i="85"/>
  <c r="C5" i="68"/>
  <c r="D27" i="78"/>
  <c r="E9" i="71"/>
  <c r="B40" i="69"/>
  <c r="B42" i="69"/>
  <c r="B6" i="72"/>
  <c r="F5" i="71"/>
  <c r="E22" i="96"/>
  <c r="E38" i="92"/>
  <c r="D9" i="92"/>
  <c r="C7" i="93"/>
  <c r="E20" i="81"/>
  <c r="C6" i="96"/>
  <c r="D17" i="91"/>
  <c r="D8" i="85"/>
  <c r="D32" i="78"/>
  <c r="C43" i="92"/>
  <c r="C12" i="74"/>
  <c r="C10" i="71"/>
  <c r="D17" i="69"/>
  <c r="C29" i="78"/>
  <c r="C52" i="92"/>
  <c r="B14" i="74"/>
  <c r="F10" i="71"/>
  <c r="C7" i="73"/>
  <c r="C6" i="85"/>
  <c r="C6" i="73"/>
  <c r="D52" i="69"/>
  <c r="C23" i="93"/>
  <c r="C12" i="72"/>
  <c r="D31" i="78"/>
  <c r="C35" i="69"/>
  <c r="C21" i="72"/>
  <c r="C10" i="73"/>
  <c r="B11" i="69"/>
  <c r="B17" i="93"/>
  <c r="E9" i="92"/>
  <c r="B33" i="85"/>
  <c r="C11" i="92"/>
  <c r="E7" i="81"/>
  <c r="D19" i="93"/>
  <c r="C7" i="91"/>
  <c r="E28" i="78"/>
  <c r="D8" i="93"/>
  <c r="C9" i="101"/>
  <c r="D54" i="105"/>
  <c r="C8" i="101"/>
  <c r="D16" i="97"/>
  <c r="F13" i="103"/>
  <c r="E9" i="97"/>
  <c r="D18" i="92"/>
  <c r="C10" i="74"/>
  <c r="E11" i="92"/>
  <c r="C57" i="105"/>
  <c r="E6" i="92"/>
  <c r="B11" i="78"/>
  <c r="E6" i="81"/>
  <c r="E53" i="85"/>
  <c r="E35" i="81"/>
  <c r="D22" i="85"/>
  <c r="C50" i="85"/>
  <c r="C6" i="71"/>
  <c r="D5" i="74"/>
  <c r="B19" i="73"/>
  <c r="B20" i="69"/>
  <c r="C17" i="85"/>
  <c r="C18" i="72"/>
  <c r="B25" i="69"/>
  <c r="D15" i="75"/>
  <c r="D5" i="69"/>
  <c r="D11" i="85"/>
  <c r="D9" i="74"/>
  <c r="B5" i="69"/>
  <c r="B13" i="72"/>
  <c r="C23" i="78"/>
  <c r="C12" i="93"/>
  <c r="B20" i="105"/>
  <c r="B5" i="91"/>
  <c r="E27" i="85"/>
  <c r="B11" i="81"/>
  <c r="B34" i="85"/>
  <c r="E10" i="78"/>
  <c r="D45" i="92"/>
  <c r="B38" i="85"/>
  <c r="D23" i="81"/>
  <c r="D11" i="78"/>
  <c r="C29" i="81"/>
  <c r="B23" i="72"/>
  <c r="C46" i="69"/>
  <c r="B35" i="69"/>
  <c r="F11" i="71"/>
  <c r="C32" i="81"/>
  <c r="B24" i="72"/>
  <c r="C47" i="69"/>
  <c r="E18" i="96"/>
  <c r="C11" i="75"/>
  <c r="C13" i="71"/>
  <c r="D23" i="69"/>
  <c r="C9" i="85"/>
  <c r="C52" i="69"/>
  <c r="D16" i="78"/>
  <c r="B52" i="69"/>
  <c r="C41" i="92"/>
  <c r="C15" i="74"/>
  <c r="E6" i="71"/>
  <c r="D10" i="71"/>
  <c r="B28" i="93"/>
  <c r="E16" i="92"/>
  <c r="C41" i="85"/>
  <c r="C18" i="92"/>
  <c r="E9" i="81"/>
  <c r="D21" i="93"/>
  <c r="D6" i="91"/>
  <c r="D37" i="81"/>
  <c r="D28" i="78"/>
  <c r="C17" i="91"/>
  <c r="C21" i="73"/>
  <c r="E7" i="71"/>
  <c r="C9" i="69"/>
  <c r="D6" i="75"/>
  <c r="C8" i="92"/>
  <c r="D22" i="73"/>
  <c r="B8" i="71"/>
  <c r="B13" i="71"/>
  <c r="C20" i="81"/>
  <c r="B21" i="72"/>
  <c r="C44" i="69"/>
  <c r="C34" i="92"/>
  <c r="D8" i="71"/>
  <c r="D9" i="78"/>
  <c r="B8" i="69"/>
  <c r="F12" i="71"/>
  <c r="C9" i="71"/>
  <c r="E8" i="102"/>
  <c r="B28" i="92"/>
  <c r="E5" i="91"/>
  <c r="B8" i="85"/>
  <c r="F9" i="78" l="1"/>
  <c r="H8" i="71"/>
  <c r="F6" i="75"/>
  <c r="F28" i="78"/>
  <c r="F37" i="81"/>
  <c r="F6" i="91"/>
  <c r="F21" i="93"/>
  <c r="H10" i="71"/>
  <c r="F16" i="78"/>
  <c r="F11" i="78"/>
  <c r="F23" i="81"/>
  <c r="F45" i="92"/>
  <c r="F11" i="85"/>
  <c r="F15" i="75"/>
  <c r="F22" i="85"/>
  <c r="F18" i="92"/>
  <c r="F16" i="97"/>
  <c r="F8" i="93"/>
  <c r="F19" i="93"/>
  <c r="F31" i="78"/>
  <c r="F32" i="78"/>
  <c r="F8" i="85"/>
  <c r="F17" i="91"/>
  <c r="F9" i="92"/>
  <c r="F27" i="78"/>
  <c r="F34" i="85"/>
  <c r="F18" i="78"/>
  <c r="F30" i="81"/>
  <c r="F56" i="92"/>
  <c r="F23" i="97"/>
  <c r="F16" i="75"/>
  <c r="F44" i="85"/>
  <c r="F8" i="100"/>
  <c r="F29" i="93"/>
  <c r="F17" i="81"/>
  <c r="F30" i="85"/>
  <c r="H13" i="71"/>
  <c r="F11" i="75"/>
  <c r="F7" i="81"/>
  <c r="F12" i="85"/>
  <c r="F10" i="92"/>
  <c r="F53" i="92"/>
  <c r="H7" i="71"/>
  <c r="F10" i="81"/>
  <c r="F45" i="85"/>
  <c r="F41" i="85"/>
  <c r="F22" i="78"/>
  <c r="F34" i="81"/>
  <c r="F52" i="85"/>
  <c r="F12" i="93"/>
  <c r="F9" i="75"/>
  <c r="F20" i="75"/>
  <c r="F17" i="92"/>
  <c r="F42" i="92"/>
  <c r="F36" i="81"/>
  <c r="F18" i="75"/>
  <c r="F11" i="81"/>
  <c r="F21" i="92"/>
  <c r="F25" i="81"/>
  <c r="F10" i="75"/>
  <c r="F29" i="78"/>
  <c r="F5" i="85"/>
  <c r="F8" i="91"/>
  <c r="F23" i="93"/>
  <c r="F49" i="85"/>
  <c r="H12" i="71"/>
  <c r="H9" i="71"/>
  <c r="F23" i="85"/>
  <c r="F19" i="78"/>
  <c r="F28" i="92"/>
  <c r="H13" i="103"/>
  <c r="F16" i="91"/>
  <c r="F8" i="92"/>
  <c r="F19" i="92"/>
  <c r="F18" i="85"/>
  <c r="F6" i="78"/>
  <c r="F18" i="81"/>
  <c r="F32" i="92"/>
  <c r="F7" i="85"/>
  <c r="H11" i="71"/>
  <c r="F5" i="75"/>
  <c r="F33" i="78"/>
  <c r="F9" i="85"/>
  <c r="F19" i="91"/>
  <c r="F20" i="92"/>
  <c r="F20" i="78"/>
  <c r="F9" i="81"/>
  <c r="F6" i="93"/>
  <c r="F38" i="85"/>
  <c r="F56" i="85"/>
  <c r="F10" i="78"/>
  <c r="F22" i="81"/>
  <c r="F33" i="85"/>
  <c r="F43" i="92"/>
  <c r="H11" i="103"/>
  <c r="F8" i="81"/>
  <c r="F16" i="85"/>
  <c r="F12" i="92"/>
  <c r="F9" i="93"/>
  <c r="F6" i="81"/>
  <c r="F13" i="81"/>
  <c r="F33" i="92"/>
  <c r="F49" i="92"/>
  <c r="F6" i="101"/>
  <c r="F6" i="97"/>
  <c r="F7" i="97"/>
  <c r="F30" i="92"/>
  <c r="F41" i="92"/>
  <c r="F28" i="85"/>
  <c r="F9" i="100"/>
  <c r="F17" i="100"/>
  <c r="F7" i="102"/>
  <c r="F17" i="78"/>
  <c r="F29" i="81"/>
  <c r="F54" i="92"/>
  <c r="F25" i="96"/>
  <c r="F40" i="85"/>
  <c r="F8" i="75"/>
  <c r="F19" i="75"/>
  <c r="F12" i="81"/>
  <c r="F23" i="92"/>
  <c r="F30" i="93"/>
  <c r="H6" i="71"/>
  <c r="F21" i="81"/>
  <c r="F31" i="81"/>
  <c r="F20" i="93"/>
  <c r="F35" i="93"/>
  <c r="F52" i="92"/>
  <c r="F6" i="96"/>
  <c r="H5" i="71"/>
  <c r="F21" i="78"/>
  <c r="F33" i="81"/>
  <c r="F50" i="85"/>
  <c r="F10" i="93"/>
  <c r="F17" i="75"/>
  <c r="F15" i="91"/>
  <c r="F7" i="78"/>
  <c r="F19" i="81"/>
  <c r="F29" i="85"/>
  <c r="F34" i="92"/>
  <c r="F32" i="81"/>
  <c r="F19" i="85"/>
  <c r="F17" i="85"/>
  <c r="F34" i="93"/>
  <c r="F17" i="96"/>
  <c r="F30" i="78"/>
  <c r="F6" i="85"/>
  <c r="F10" i="91"/>
  <c r="F5" i="91"/>
  <c r="F11" i="92"/>
  <c r="F15" i="100"/>
  <c r="F27" i="92"/>
  <c r="F32" i="93"/>
  <c r="F14" i="91"/>
  <c r="F5" i="100"/>
  <c r="F10" i="100"/>
  <c r="F9" i="101"/>
  <c r="H8" i="103"/>
  <c r="F5" i="97"/>
  <c r="H7" i="103"/>
  <c r="F19" i="96"/>
  <c r="F20" i="96"/>
  <c r="F7" i="75"/>
  <c r="F5" i="81"/>
  <c r="F10" i="85"/>
  <c r="F6" i="92"/>
  <c r="F31" i="92"/>
  <c r="F20" i="85"/>
  <c r="F22" i="92"/>
  <c r="F31" i="93"/>
  <c r="F38" i="92"/>
  <c r="F5" i="96"/>
  <c r="F43" i="85"/>
  <c r="F7" i="92"/>
  <c r="F9" i="97"/>
  <c r="H6" i="103"/>
  <c r="F23" i="96"/>
  <c r="F14" i="100"/>
  <c r="F24" i="96"/>
  <c r="F44" i="92"/>
  <c r="F10" i="96"/>
  <c r="F5" i="93"/>
  <c r="F12" i="97"/>
  <c r="F29" i="92"/>
  <c r="F33" i="93"/>
  <c r="F10" i="101"/>
  <c r="F20" i="97"/>
  <c r="H15" i="103"/>
  <c r="F10" i="97"/>
  <c r="H12" i="103"/>
  <c r="F19" i="100"/>
  <c r="F11" i="97"/>
  <c r="F5" i="78"/>
  <c r="F8" i="78"/>
  <c r="F20" i="81"/>
  <c r="F39" i="92"/>
  <c r="F42" i="85"/>
  <c r="F55" i="92"/>
  <c r="H10" i="103"/>
  <c r="F8" i="97"/>
  <c r="F53" i="85"/>
  <c r="F16" i="93"/>
  <c r="F31" i="85"/>
  <c r="F40" i="92"/>
  <c r="F8" i="102"/>
  <c r="F7" i="96"/>
  <c r="H14" i="103"/>
  <c r="F7" i="101"/>
  <c r="F17" i="97"/>
  <c r="F8" i="101"/>
  <c r="F18" i="97"/>
  <c r="F12" i="78"/>
  <c r="F24" i="81"/>
  <c r="F50" i="92"/>
  <c r="F39" i="85"/>
  <c r="F51" i="85"/>
  <c r="F11" i="93"/>
  <c r="F9" i="91"/>
  <c r="F27" i="93"/>
  <c r="F6" i="100"/>
  <c r="F5" i="101"/>
  <c r="F51" i="92"/>
  <c r="F21" i="96"/>
  <c r="F12" i="102"/>
  <c r="F11" i="96"/>
  <c r="F5" i="102"/>
  <c r="F21" i="97"/>
  <c r="F6" i="102"/>
  <c r="F22" i="97"/>
  <c r="F32" i="85"/>
  <c r="F7" i="91"/>
  <c r="F22" i="93"/>
  <c r="F5" i="92"/>
  <c r="F18" i="100"/>
  <c r="F21" i="85"/>
  <c r="F7" i="93"/>
  <c r="F19" i="97"/>
  <c r="F18" i="96"/>
  <c r="F9" i="102"/>
  <c r="F8" i="96"/>
  <c r="F10" i="102"/>
  <c r="F9" i="96"/>
  <c r="F23" i="78"/>
  <c r="F35" i="81"/>
  <c r="F54" i="85"/>
  <c r="F17" i="93"/>
  <c r="F27" i="85"/>
  <c r="F18" i="91"/>
  <c r="F16" i="100"/>
  <c r="F7" i="100"/>
  <c r="F11" i="102"/>
  <c r="F16" i="92"/>
  <c r="F28" i="93"/>
  <c r="F55" i="85"/>
  <c r="F18" i="93"/>
  <c r="H9" i="103"/>
  <c r="F22" i="96"/>
  <c r="F13" i="102"/>
  <c r="F12" i="96"/>
  <c r="H5" i="103"/>
  <c r="F13" i="96"/>
</calcChain>
</file>

<file path=xl/sharedStrings.xml><?xml version="1.0" encoding="utf-8"?>
<sst xmlns="http://schemas.openxmlformats.org/spreadsheetml/2006/main" count="6865" uniqueCount="1594">
  <si>
    <t>Division One</t>
  </si>
  <si>
    <t>Name</t>
  </si>
  <si>
    <t>Club</t>
  </si>
  <si>
    <t>Scr</t>
  </si>
  <si>
    <t>Pts</t>
  </si>
  <si>
    <t>Agg</t>
  </si>
  <si>
    <t>Tot</t>
  </si>
  <si>
    <t>Shot</t>
  </si>
  <si>
    <t>Won</t>
  </si>
  <si>
    <t>Drw</t>
  </si>
  <si>
    <t>Lst</t>
  </si>
  <si>
    <t>Pnt</t>
  </si>
  <si>
    <t>10M Air Pistol - Teams</t>
  </si>
  <si>
    <t>10M Air Rifle - Teams</t>
  </si>
  <si>
    <t>6 Yards Air Pistol - Individuals</t>
  </si>
  <si>
    <t>Gallery Rifle Any Sights - Individuals</t>
  </si>
  <si>
    <t>Gallery Rifle Iron Sights - Individuals</t>
  </si>
  <si>
    <t>Muzzle Loading Revolver - Individuals</t>
  </si>
  <si>
    <t>Rapid Fire Rifle - Individuals</t>
  </si>
  <si>
    <t>22 Rifle Short Range - Individuals</t>
  </si>
  <si>
    <t>Sport Rifle - Individuals</t>
  </si>
  <si>
    <t>Sport Rifle - Teams</t>
  </si>
  <si>
    <t>10M Air Pistol - Individuals</t>
  </si>
  <si>
    <t>20 Yards Pistol - Teams</t>
  </si>
  <si>
    <t>22 Rifle Short Range - Teams</t>
  </si>
  <si>
    <t>Issue date:</t>
  </si>
  <si>
    <t>Short Range Standard Pistol - Individuals</t>
  </si>
  <si>
    <t>Long Range Any Sights 100 Yards - Individuals</t>
  </si>
  <si>
    <t>10M Air Rifle - Individuals</t>
  </si>
  <si>
    <t>20 Yards Pistol - Individuals</t>
  </si>
  <si>
    <t>Rapid Fire Air Pistol - Individuals</t>
  </si>
  <si>
    <t>Long Barrelled Pistol - Individuals</t>
  </si>
  <si>
    <t>Short Range Benchrest A/S (Air Rifle) - Teams</t>
  </si>
  <si>
    <t>Short Range Benchrest A/S (Air Rifle) - Individuals</t>
  </si>
  <si>
    <t>Muzzle Loading Pistol - Individuals</t>
  </si>
  <si>
    <t>Short Range Benchrest A/S (Rimfire) - Individuals</t>
  </si>
  <si>
    <t>Short Range Benchrest A/S (Rimfire) - Teams</t>
  </si>
  <si>
    <t xml:space="preserve">  Scorer: </t>
  </si>
  <si>
    <t xml:space="preserve">  Challenges must be sent to the scorer and received by:</t>
  </si>
  <si>
    <t xml:space="preserve">  Scorer:</t>
  </si>
  <si>
    <t>Muzzle Loading Nitro - Individuals</t>
  </si>
  <si>
    <t>50m/y Benchrest A/S - Teams</t>
  </si>
  <si>
    <t>50m/y Benchrest A/S - Individuals</t>
  </si>
  <si>
    <t>100yds Benchrest - Individuals</t>
  </si>
  <si>
    <t>100yds Benchrest - Teams</t>
  </si>
  <si>
    <t>Long Barrelled Revolver Any Sights - Individuals</t>
  </si>
  <si>
    <t>Long Barrelled Revolver Iron Sights - Individuals</t>
  </si>
  <si>
    <t>Long Range Rifle Dewar Course - Individuals</t>
  </si>
  <si>
    <t>Long Range Rifle Dewar Course - Teams</t>
  </si>
  <si>
    <t>Long Range Any Sights 100 Yards - Teams</t>
  </si>
  <si>
    <t>Long Range Iron Sights 50m/y - Individuals</t>
  </si>
  <si>
    <t>Long Range Iron Sights 50m/y - Teams</t>
  </si>
  <si>
    <t>10M Air Pistol (Supported rest) - Teams</t>
  </si>
  <si>
    <t>10M Air Pistol (Supported rest) - Individuals</t>
  </si>
  <si>
    <t>10M Air Rifle (Supported rest) - Individuals</t>
  </si>
  <si>
    <t>6 Yards Air Rifle - Individuals</t>
  </si>
  <si>
    <t>S. Finnie</t>
  </si>
  <si>
    <t>Harpenden</t>
  </si>
  <si>
    <t>A. Walker</t>
  </si>
  <si>
    <t>Balerno &amp; Currie</t>
  </si>
  <si>
    <t>H. McDonald</t>
  </si>
  <si>
    <t>P. Hair</t>
  </si>
  <si>
    <t>Dumfries</t>
  </si>
  <si>
    <t>R. Young</t>
  </si>
  <si>
    <t>Deddington</t>
  </si>
  <si>
    <t>J. Wegg</t>
  </si>
  <si>
    <t>Norwich City</t>
  </si>
  <si>
    <t>H. Graham</t>
  </si>
  <si>
    <t>Dumbarton</t>
  </si>
  <si>
    <t>D. Bailey</t>
  </si>
  <si>
    <t>Crewe</t>
  </si>
  <si>
    <t>C. Lockwood</t>
  </si>
  <si>
    <t>Preston Grasshoppers</t>
  </si>
  <si>
    <t>Avg of declared Avgs: 186.1</t>
  </si>
  <si>
    <t>Division Two</t>
  </si>
  <si>
    <t>G. Minko</t>
  </si>
  <si>
    <t>Blackpool</t>
  </si>
  <si>
    <t>A. MacDonald</t>
  </si>
  <si>
    <t>Alloa</t>
  </si>
  <si>
    <t>A. Speight</t>
  </si>
  <si>
    <t>Wigan</t>
  </si>
  <si>
    <t>P. Sambells</t>
  </si>
  <si>
    <t>City of Truro</t>
  </si>
  <si>
    <t>N. Dyer</t>
  </si>
  <si>
    <t>D. Hall</t>
  </si>
  <si>
    <t>K. Rafiq</t>
  </si>
  <si>
    <t>V. Tripney</t>
  </si>
  <si>
    <t>St Austell</t>
  </si>
  <si>
    <t>D. Stocks</t>
  </si>
  <si>
    <t>Sutton Coldfield</t>
  </si>
  <si>
    <t>Avg of declared Avgs: 179.0</t>
  </si>
  <si>
    <t>Division Three</t>
  </si>
  <si>
    <t>D. Kirk</t>
  </si>
  <si>
    <t>Telepost</t>
  </si>
  <si>
    <t>C. Dixon</t>
  </si>
  <si>
    <t>K. Russell</t>
  </si>
  <si>
    <t>T. Dimmock</t>
  </si>
  <si>
    <t>R. A. Shaw</t>
  </si>
  <si>
    <t>Vickers</t>
  </si>
  <si>
    <t>D. Strachan</t>
  </si>
  <si>
    <t>Dunfermline</t>
  </si>
  <si>
    <t>K. Carson</t>
  </si>
  <si>
    <t>Comber</t>
  </si>
  <si>
    <t>A. Kirkham</t>
  </si>
  <si>
    <t>O. Fallon</t>
  </si>
  <si>
    <t>Avg of declared Avgs: 175.7</t>
  </si>
  <si>
    <t>Division Four</t>
  </si>
  <si>
    <t>M. Linacre</t>
  </si>
  <si>
    <t>M. Holovchuk</t>
  </si>
  <si>
    <t>T. Sambells</t>
  </si>
  <si>
    <t>G. Mees</t>
  </si>
  <si>
    <t>R. Cornthwaite</t>
  </si>
  <si>
    <t>K. Gardner</t>
  </si>
  <si>
    <t>St Giles Yarners</t>
  </si>
  <si>
    <t>N. Booker</t>
  </si>
  <si>
    <t>Penzance</t>
  </si>
  <si>
    <t>K. Wilson</t>
  </si>
  <si>
    <t>M. Johnson</t>
  </si>
  <si>
    <t>Avg of declared Avgs: 171.6</t>
  </si>
  <si>
    <t>Division Five</t>
  </si>
  <si>
    <t>S. Trevithick</t>
  </si>
  <si>
    <t>C. Hendry</t>
  </si>
  <si>
    <t>JSPC</t>
  </si>
  <si>
    <t>A. Simpson</t>
  </si>
  <si>
    <t>J. Aldous</t>
  </si>
  <si>
    <t>W. Snaith</t>
  </si>
  <si>
    <t>J. Hough</t>
  </si>
  <si>
    <t>R. Vergnault</t>
  </si>
  <si>
    <t>D. Canning</t>
  </si>
  <si>
    <t>J. Cooper</t>
  </si>
  <si>
    <t>Leek</t>
  </si>
  <si>
    <t>Avg of declared Avgs: 170.1</t>
  </si>
  <si>
    <t>Division Six</t>
  </si>
  <si>
    <t>S. Alexander</t>
  </si>
  <si>
    <t>Penarth</t>
  </si>
  <si>
    <t>T. Wilson</t>
  </si>
  <si>
    <t>A. Baxter</t>
  </si>
  <si>
    <t>K. Johnson</t>
  </si>
  <si>
    <t>C. Battye</t>
  </si>
  <si>
    <t>R. Petrie</t>
  </si>
  <si>
    <t>M. Pedley</t>
  </si>
  <si>
    <t>S. Raven</t>
  </si>
  <si>
    <t>T. Osborn</t>
  </si>
  <si>
    <t>Avg of declared Avgs: 168.8</t>
  </si>
  <si>
    <t>Division Seven</t>
  </si>
  <si>
    <t>A. Jackson</t>
  </si>
  <si>
    <t>P. Field</t>
  </si>
  <si>
    <t>Altrincham</t>
  </si>
  <si>
    <t>D. Gilbert-Harris</t>
  </si>
  <si>
    <t>A. Boothroyd</t>
  </si>
  <si>
    <t>Down Hatherley</t>
  </si>
  <si>
    <t>H. Dart</t>
  </si>
  <si>
    <t>Little Clacton</t>
  </si>
  <si>
    <t>L. Hadfield</t>
  </si>
  <si>
    <t>M. Cornthwaite</t>
  </si>
  <si>
    <t>D. White</t>
  </si>
  <si>
    <t>M. Jupp</t>
  </si>
  <si>
    <t>Avg of declared Avgs: 167.3</t>
  </si>
  <si>
    <t>Division Eight</t>
  </si>
  <si>
    <t>P. Ward</t>
  </si>
  <si>
    <t>C. Mackenzie</t>
  </si>
  <si>
    <t>A. Slater</t>
  </si>
  <si>
    <t>C. Hunter</t>
  </si>
  <si>
    <t>P. Stokes</t>
  </si>
  <si>
    <t>A. Dart</t>
  </si>
  <si>
    <t>T. Lumley</t>
  </si>
  <si>
    <t>Cumb News</t>
  </si>
  <si>
    <t>G. Wheeler</t>
  </si>
  <si>
    <t>J. Brown</t>
  </si>
  <si>
    <t>Avg of declared Avgs: 165.6</t>
  </si>
  <si>
    <t>Division Nine</t>
  </si>
  <si>
    <t>S. Reeves</t>
  </si>
  <si>
    <t>P. Warwick</t>
  </si>
  <si>
    <t>N. Dixon</t>
  </si>
  <si>
    <t>Portishead</t>
  </si>
  <si>
    <t>S. Morris</t>
  </si>
  <si>
    <t>I. Jones</t>
  </si>
  <si>
    <t>B. Wheeler</t>
  </si>
  <si>
    <t>S. Young</t>
  </si>
  <si>
    <t>G. Standley</t>
  </si>
  <si>
    <t>Wellington</t>
  </si>
  <si>
    <t>R. Collins</t>
  </si>
  <si>
    <t>Avg of declared Avgs: 162.7</t>
  </si>
  <si>
    <t>Division Ten</t>
  </si>
  <si>
    <t>P. May</t>
  </si>
  <si>
    <t>L. McFarland</t>
  </si>
  <si>
    <t>A. Hodgson</t>
  </si>
  <si>
    <t>Market Drayton</t>
  </si>
  <si>
    <t>N. Carter</t>
  </si>
  <si>
    <t>A. Hughes</t>
  </si>
  <si>
    <t>D. C. J. Poxon</t>
  </si>
  <si>
    <t>Leicester</t>
  </si>
  <si>
    <t>T. Flynn</t>
  </si>
  <si>
    <t>P. Harrison</t>
  </si>
  <si>
    <t>M. Humphrey</t>
  </si>
  <si>
    <t>Avg of declared Avgs: 159.5</t>
  </si>
  <si>
    <t>Round Zero</t>
  </si>
  <si>
    <t>Division Eleven</t>
  </si>
  <si>
    <t>O. J. Spence</t>
  </si>
  <si>
    <t>J. Pye</t>
  </si>
  <si>
    <t>Keswick</t>
  </si>
  <si>
    <t>A. Tew</t>
  </si>
  <si>
    <t>T. Purcell</t>
  </si>
  <si>
    <t>A. Reed</t>
  </si>
  <si>
    <t>D. Ellsmore</t>
  </si>
  <si>
    <t>G. Appleby</t>
  </si>
  <si>
    <t>R. Scott-Ward</t>
  </si>
  <si>
    <t>D. McErlain</t>
  </si>
  <si>
    <t>Avg of declared Avgs: 157.5</t>
  </si>
  <si>
    <t>Division Twelve</t>
  </si>
  <si>
    <t>R. Miller</t>
  </si>
  <si>
    <t>C. Thomas</t>
  </si>
  <si>
    <t>C. Wilson</t>
  </si>
  <si>
    <t>S. Harris</t>
  </si>
  <si>
    <t>T. Mooney</t>
  </si>
  <si>
    <t>P. Baxter</t>
  </si>
  <si>
    <t>M. Peacock</t>
  </si>
  <si>
    <t>S. Adams-Lewis</t>
  </si>
  <si>
    <t>Penrhiwpal</t>
  </si>
  <si>
    <t>N. Holovchuk</t>
  </si>
  <si>
    <t>Avg of declared Avgs: 155.8</t>
  </si>
  <si>
    <t>Division Thirteen</t>
  </si>
  <si>
    <t>A. W. Thomas</t>
  </si>
  <si>
    <t>B. Gaulyte</t>
  </si>
  <si>
    <t>A. Lundberg</t>
  </si>
  <si>
    <t>E. Lawry</t>
  </si>
  <si>
    <t>P. E. Harrison</t>
  </si>
  <si>
    <t>A. Hunton</t>
  </si>
  <si>
    <t>A. Hopkins</t>
  </si>
  <si>
    <t>T. McGregor</t>
  </si>
  <si>
    <t>K. Nok. Lau</t>
  </si>
  <si>
    <t>Avg of declared Avgs: 152.9</t>
  </si>
  <si>
    <t>Division Fourteen</t>
  </si>
  <si>
    <t>C. Brown</t>
  </si>
  <si>
    <t>N. Green</t>
  </si>
  <si>
    <t>I. Johnstone</t>
  </si>
  <si>
    <t>A. Salt</t>
  </si>
  <si>
    <t>M. Athersmith</t>
  </si>
  <si>
    <t>P. Garrett</t>
  </si>
  <si>
    <t>R. Desai</t>
  </si>
  <si>
    <t>R. Ninnis</t>
  </si>
  <si>
    <t>St. Just</t>
  </si>
  <si>
    <t>C. Kellet</t>
  </si>
  <si>
    <t>Avg of declared Avgs: 149.6</t>
  </si>
  <si>
    <t>Division Fifteen</t>
  </si>
  <si>
    <t>J. Machin</t>
  </si>
  <si>
    <t>K. Hopkins</t>
  </si>
  <si>
    <t>L. Holden</t>
  </si>
  <si>
    <t>Colne</t>
  </si>
  <si>
    <t>E. Thornton</t>
  </si>
  <si>
    <t>M. Galea</t>
  </si>
  <si>
    <t>J. Skinner</t>
  </si>
  <si>
    <t>K. Mundy</t>
  </si>
  <si>
    <t>Goodyear</t>
  </si>
  <si>
    <t>D. Platt</t>
  </si>
  <si>
    <t>L. Cooper</t>
  </si>
  <si>
    <t>St Andrews</t>
  </si>
  <si>
    <t>Avg of declared Avgs: 146.7</t>
  </si>
  <si>
    <t>Division Sixteen</t>
  </si>
  <si>
    <t>M. Savage</t>
  </si>
  <si>
    <t>H. Kearey</t>
  </si>
  <si>
    <t>A. Debnam</t>
  </si>
  <si>
    <t>A. Gilsenan</t>
  </si>
  <si>
    <t>F. Braganza</t>
  </si>
  <si>
    <t>R. Holden</t>
  </si>
  <si>
    <t>M. Lang</t>
  </si>
  <si>
    <t>C. Bowes</t>
  </si>
  <si>
    <t>C. Carson</t>
  </si>
  <si>
    <t>Avg of declared Avgs: 140.9</t>
  </si>
  <si>
    <t>Division Seventeen</t>
  </si>
  <si>
    <t>D. Pavanello</t>
  </si>
  <si>
    <t>A. Spearman</t>
  </si>
  <si>
    <t>M. Freeman</t>
  </si>
  <si>
    <t>Z. Walton</t>
  </si>
  <si>
    <t>L. Grundy</t>
  </si>
  <si>
    <t>T. West</t>
  </si>
  <si>
    <t>L. Pavanello</t>
  </si>
  <si>
    <t>A. Walton</t>
  </si>
  <si>
    <t>J. Eason</t>
  </si>
  <si>
    <t>Wantage</t>
  </si>
  <si>
    <t>Avg of declared Avgs: 119.8</t>
  </si>
  <si>
    <t>Juniors</t>
  </si>
  <si>
    <t>Avg of declared Avgs: 165.8</t>
  </si>
  <si>
    <t>Seniors</t>
  </si>
  <si>
    <t>Avg of declared Avgs: 176.7</t>
  </si>
  <si>
    <t>Avg of declared Avgs: 167.7</t>
  </si>
  <si>
    <t>Avg of declared Avgs: 161.7</t>
  </si>
  <si>
    <t>Avg of declared Avgs: 156.9</t>
  </si>
  <si>
    <t>Avg of declared Avgs: 148.4</t>
  </si>
  <si>
    <t>1 Alloa</t>
  </si>
  <si>
    <t>2 Balerno &amp; Currie A</t>
  </si>
  <si>
    <t>3 Blackpool A</t>
  </si>
  <si>
    <t>4 Preston Grasshoppers A</t>
  </si>
  <si>
    <t>5 Sutton Coldfield</t>
  </si>
  <si>
    <t>6 Vickers A</t>
  </si>
  <si>
    <t>v</t>
  </si>
  <si>
    <t>Avg of declared Avgs: 527.2</t>
  </si>
  <si>
    <t>1 Balerno &amp; Currie B</t>
  </si>
  <si>
    <t>2 Crewe</t>
  </si>
  <si>
    <t>3 Keswick</t>
  </si>
  <si>
    <t>4 Leek</t>
  </si>
  <si>
    <t>5 Penzance A</t>
  </si>
  <si>
    <t>6 Preston Grasshoppers B</t>
  </si>
  <si>
    <t>Avg of declared Avgs: 488.8</t>
  </si>
  <si>
    <t>1 Balerno &amp; Currie C</t>
  </si>
  <si>
    <t>2 Blackpool B</t>
  </si>
  <si>
    <t>3 Dumbarton</t>
  </si>
  <si>
    <t>4 Penzance B</t>
  </si>
  <si>
    <t>5 Vickers B</t>
  </si>
  <si>
    <t>6 BYE</t>
  </si>
  <si>
    <t>Avg of declared Avgs: 459.8</t>
  </si>
  <si>
    <t>C. Clark</t>
  </si>
  <si>
    <t>Darlington RA</t>
  </si>
  <si>
    <t>D. Smith</t>
  </si>
  <si>
    <t>C. Burn</t>
  </si>
  <si>
    <t>C. Roads</t>
  </si>
  <si>
    <t>Glevum</t>
  </si>
  <si>
    <t>B. Moat</t>
  </si>
  <si>
    <t>Blackburn</t>
  </si>
  <si>
    <t>S. Davis</t>
  </si>
  <si>
    <t>Old Silhillians</t>
  </si>
  <si>
    <t>D. Boyton</t>
  </si>
  <si>
    <t>Court Riverside</t>
  </si>
  <si>
    <t>M. Mcgoldrick</t>
  </si>
  <si>
    <t>V. Meade</t>
  </si>
  <si>
    <t>Avg of declared Avgs: 186.3</t>
  </si>
  <si>
    <t>P. Pay</t>
  </si>
  <si>
    <t>N. Hayes</t>
  </si>
  <si>
    <t>T. Freeman</t>
  </si>
  <si>
    <t>C. Jefferies</t>
  </si>
  <si>
    <t>D. Wilkins</t>
  </si>
  <si>
    <t>M. Bowen</t>
  </si>
  <si>
    <t>G. Cox</t>
  </si>
  <si>
    <t>Avg of declared Avgs: 176.6</t>
  </si>
  <si>
    <t>I. Fletcher</t>
  </si>
  <si>
    <t>East Antrim</t>
  </si>
  <si>
    <t>E. Hatcher</t>
  </si>
  <si>
    <t>P. Seville</t>
  </si>
  <si>
    <t>J. Vocking</t>
  </si>
  <si>
    <t>A. Trueick</t>
  </si>
  <si>
    <t>W. F. Hamilton</t>
  </si>
  <si>
    <t>G. Beak</t>
  </si>
  <si>
    <t>N. Hill</t>
  </si>
  <si>
    <t>Avg of declared Avgs: 169.1</t>
  </si>
  <si>
    <t>J. List</t>
  </si>
  <si>
    <t>G. Law</t>
  </si>
  <si>
    <t>P. Webb</t>
  </si>
  <si>
    <t>W. Wells</t>
  </si>
  <si>
    <t>C. Milford</t>
  </si>
  <si>
    <t>G. Sowerby</t>
  </si>
  <si>
    <t>M. Bailey</t>
  </si>
  <si>
    <t>R. Hanmer</t>
  </si>
  <si>
    <t>Avg of declared Avgs: 153.2</t>
  </si>
  <si>
    <t>Avg of declared Avgs: 176.3</t>
  </si>
  <si>
    <t>A. Green</t>
  </si>
  <si>
    <t>S. McInnes</t>
  </si>
  <si>
    <t>D. Ross</t>
  </si>
  <si>
    <t>Avg of declared Avgs: 145.5</t>
  </si>
  <si>
    <t>A. Lees</t>
  </si>
  <si>
    <t>D. Burn</t>
  </si>
  <si>
    <t>R. Townsend</t>
  </si>
  <si>
    <t>E. Flowerdew</t>
  </si>
  <si>
    <t>R. Lambert</t>
  </si>
  <si>
    <t>R. Law</t>
  </si>
  <si>
    <t>T. Aldous</t>
  </si>
  <si>
    <t>A. Dalton</t>
  </si>
  <si>
    <t>D. M. Carter</t>
  </si>
  <si>
    <t>Avg of declared Avgs: 189.8</t>
  </si>
  <si>
    <t>C. Peyton</t>
  </si>
  <si>
    <t>K. Stewart-Philp</t>
  </si>
  <si>
    <t>P. Barker</t>
  </si>
  <si>
    <t>M. Tamosauskaite</t>
  </si>
  <si>
    <t>P. Boothroyd</t>
  </si>
  <si>
    <t>T. Eddison</t>
  </si>
  <si>
    <t>A. McFarlane</t>
  </si>
  <si>
    <t>I. Richards</t>
  </si>
  <si>
    <t>S. Davison</t>
  </si>
  <si>
    <t>Avg of declared Avgs: 171.2</t>
  </si>
  <si>
    <t>J. Cui</t>
  </si>
  <si>
    <t>C. Reilly</t>
  </si>
  <si>
    <t>K. Pickett</t>
  </si>
  <si>
    <t>K. Robinson</t>
  </si>
  <si>
    <t>I. Stewart-Philp</t>
  </si>
  <si>
    <t>R. Bharaj</t>
  </si>
  <si>
    <t>A. Di Domenico</t>
  </si>
  <si>
    <t>Avg of declared Avgs: 155.9</t>
  </si>
  <si>
    <t>J. Stevens</t>
  </si>
  <si>
    <t>D. Little</t>
  </si>
  <si>
    <t>R. Dougall</t>
  </si>
  <si>
    <t>N. Avis</t>
  </si>
  <si>
    <t>S. Bayley</t>
  </si>
  <si>
    <t>C. Gunns</t>
  </si>
  <si>
    <t>Avg of declared Avgs: 144.7</t>
  </si>
  <si>
    <t>J. Bennett</t>
  </si>
  <si>
    <t>A. Bharaj</t>
  </si>
  <si>
    <t>Avg of declared Avgs: 135.3</t>
  </si>
  <si>
    <t>C. Jones</t>
  </si>
  <si>
    <t>D. Holovchuk</t>
  </si>
  <si>
    <t>G. Shepherd</t>
  </si>
  <si>
    <t>Avg of declared Avgs: 113.9</t>
  </si>
  <si>
    <t>Avg of declared Avgs: 179.4</t>
  </si>
  <si>
    <t>Avg of declared Avgs: 133.8</t>
  </si>
  <si>
    <t>Avg of declared Avgs: 165.1</t>
  </si>
  <si>
    <t>Avg of declared Avgs: 136.7</t>
  </si>
  <si>
    <t>1 Balerno &amp; Currie</t>
  </si>
  <si>
    <t>2 Norwich City</t>
  </si>
  <si>
    <t>3 Sutton Coldfield</t>
  </si>
  <si>
    <t>4 Bogey445</t>
  </si>
  <si>
    <t>5 BYE</t>
  </si>
  <si>
    <t>Average</t>
  </si>
  <si>
    <t>Avg of declared Avgs: 497.3</t>
  </si>
  <si>
    <t>J. Hasthorpe</t>
  </si>
  <si>
    <t>Avg of declared Avgs: 187.7</t>
  </si>
  <si>
    <t>R. Whinnett</t>
  </si>
  <si>
    <t>R. Robertson</t>
  </si>
  <si>
    <t>Dechmont</t>
  </si>
  <si>
    <t>J. Cogger</t>
  </si>
  <si>
    <t>R. Darwen</t>
  </si>
  <si>
    <t>I. Darke</t>
  </si>
  <si>
    <t>Avg of declared Avgs: 177.8</t>
  </si>
  <si>
    <t>C. Kuzmanoska</t>
  </si>
  <si>
    <t>B. C. Pont</t>
  </si>
  <si>
    <t>G. Noden</t>
  </si>
  <si>
    <t>A. Benskin</t>
  </si>
  <si>
    <t>K. Johns</t>
  </si>
  <si>
    <t>M. Nash</t>
  </si>
  <si>
    <t>Avg of declared Avgs: 148.2</t>
  </si>
  <si>
    <t>Avg of declared Avgs: 176.0</t>
  </si>
  <si>
    <t>J. Ward</t>
  </si>
  <si>
    <t>P. Teale</t>
  </si>
  <si>
    <t>Bideford</t>
  </si>
  <si>
    <t>Avg of declared Avgs: 176.2</t>
  </si>
  <si>
    <t>O. Street</t>
  </si>
  <si>
    <t>T. Toft</t>
  </si>
  <si>
    <t>R. Saunders</t>
  </si>
  <si>
    <t>A. German</t>
  </si>
  <si>
    <t>P. Robinson</t>
  </si>
  <si>
    <t>A. Curlett</t>
  </si>
  <si>
    <t>P. Cox</t>
  </si>
  <si>
    <t>D. Erskine</t>
  </si>
  <si>
    <t>C. Walker</t>
  </si>
  <si>
    <t>Avg of declared Avgs: 138.6</t>
  </si>
  <si>
    <t>L. Thomas</t>
  </si>
  <si>
    <t>J. Elliott</t>
  </si>
  <si>
    <t>D. Gurney</t>
  </si>
  <si>
    <t>R. Price</t>
  </si>
  <si>
    <t>Avg of declared Avgs: 114.4</t>
  </si>
  <si>
    <t>Avg of declared Avgs: 173.6</t>
  </si>
  <si>
    <t>Avg of declared Avgs: 157.8</t>
  </si>
  <si>
    <t>1 Bideford</t>
  </si>
  <si>
    <t>2 Preston Grasshoppers</t>
  </si>
  <si>
    <t>4 Vickers</t>
  </si>
  <si>
    <t>6 Bogey490</t>
  </si>
  <si>
    <t>Avg of declared Avgs: 498.6</t>
  </si>
  <si>
    <t>P. Tyler</t>
  </si>
  <si>
    <t>D. Wells</t>
  </si>
  <si>
    <t>Morecambe</t>
  </si>
  <si>
    <t>D. Worthington</t>
  </si>
  <si>
    <t>D. Philips</t>
  </si>
  <si>
    <t>J. Field</t>
  </si>
  <si>
    <t>S. Thomas</t>
  </si>
  <si>
    <t>I. MacFarlane</t>
  </si>
  <si>
    <t>Sunderland</t>
  </si>
  <si>
    <t>Avg of declared Avgs: 199.1</t>
  </si>
  <si>
    <t>S. Worthington</t>
  </si>
  <si>
    <t>I. Scott</t>
  </si>
  <si>
    <t>J. Menzies</t>
  </si>
  <si>
    <t>Perth</t>
  </si>
  <si>
    <t>K. Stockham</t>
  </si>
  <si>
    <t>A. Twilley</t>
  </si>
  <si>
    <t>N. Pilling</t>
  </si>
  <si>
    <t>N. Veitch</t>
  </si>
  <si>
    <t>Avg of declared Avgs: 197.9</t>
  </si>
  <si>
    <t>G. Green</t>
  </si>
  <si>
    <t>A. Cook</t>
  </si>
  <si>
    <t>Felton</t>
  </si>
  <si>
    <t>H. Ayre</t>
  </si>
  <si>
    <t>Hensall</t>
  </si>
  <si>
    <t>G. Turner</t>
  </si>
  <si>
    <t>N. Ramsey</t>
  </si>
  <si>
    <t>C. Williams</t>
  </si>
  <si>
    <t>J. Bernardes</t>
  </si>
  <si>
    <t>K. Petrie</t>
  </si>
  <si>
    <t>M. Carter</t>
  </si>
  <si>
    <t>Avg of declared Avgs: 197.0</t>
  </si>
  <si>
    <t>K. Mepham</t>
  </si>
  <si>
    <t>Derby</t>
  </si>
  <si>
    <t>T. Davies</t>
  </si>
  <si>
    <t>GEC Coventry</t>
  </si>
  <si>
    <t>K. Knowles</t>
  </si>
  <si>
    <t>R. Cantello</t>
  </si>
  <si>
    <t>G. Nock</t>
  </si>
  <si>
    <t>D. Mohan</t>
  </si>
  <si>
    <t>N. Cudworth</t>
  </si>
  <si>
    <t>N. Twilley</t>
  </si>
  <si>
    <t>K. Hancock</t>
  </si>
  <si>
    <t>Avg of declared Avgs: 196.1</t>
  </si>
  <si>
    <t>M. Eyles</t>
  </si>
  <si>
    <t>A. Williams</t>
  </si>
  <si>
    <t>Golden Valley</t>
  </si>
  <si>
    <t>P. Kolazinski</t>
  </si>
  <si>
    <t>J. Parkes</t>
  </si>
  <si>
    <t>D. Cameron</t>
  </si>
  <si>
    <t>M. Harlow</t>
  </si>
  <si>
    <t>T. Errington</t>
  </si>
  <si>
    <t>C. Merriman</t>
  </si>
  <si>
    <t>D. Love</t>
  </si>
  <si>
    <t>Avg of declared Avgs: 195.3</t>
  </si>
  <si>
    <t xml:space="preserve">  Decimals are the X-bull counts.</t>
  </si>
  <si>
    <t>J. Blaney</t>
  </si>
  <si>
    <t>S. McLaughlin</t>
  </si>
  <si>
    <t>P. Lawrence</t>
  </si>
  <si>
    <t>W. Jenkins</t>
  </si>
  <si>
    <t>Callander</t>
  </si>
  <si>
    <t>S. Jordan</t>
  </si>
  <si>
    <t>A. McGrugan</t>
  </si>
  <si>
    <t>P. Kilpin</t>
  </si>
  <si>
    <t>D. Brown</t>
  </si>
  <si>
    <t>J. McLaughlin</t>
  </si>
  <si>
    <t>Ballymena</t>
  </si>
  <si>
    <t>Avg of declared Avgs: 194.5</t>
  </si>
  <si>
    <t>D. Caffrey</t>
  </si>
  <si>
    <t>A. P. McCormack</t>
  </si>
  <si>
    <t>S. Anderson</t>
  </si>
  <si>
    <t>J. Fisher</t>
  </si>
  <si>
    <t>L. Rackley</t>
  </si>
  <si>
    <t>N. McCormack</t>
  </si>
  <si>
    <t>A. Craythorne</t>
  </si>
  <si>
    <t>F. Stallard</t>
  </si>
  <si>
    <t>B. Carson</t>
  </si>
  <si>
    <t>Avg of declared Avgs: 193.9</t>
  </si>
  <si>
    <t>A. Higgins</t>
  </si>
  <si>
    <t>R. Birchall</t>
  </si>
  <si>
    <t>G. Sund</t>
  </si>
  <si>
    <t>S. Glen</t>
  </si>
  <si>
    <t>S. Cushing</t>
  </si>
  <si>
    <t>W. Faulkner</t>
  </si>
  <si>
    <t>M. Phillips</t>
  </si>
  <si>
    <t>Ross on Wye</t>
  </si>
  <si>
    <t>A. McCusker</t>
  </si>
  <si>
    <t>Avg of declared Avgs: 192.9</t>
  </si>
  <si>
    <t>A. Duncan</t>
  </si>
  <si>
    <t>R. Ward</t>
  </si>
  <si>
    <t>S. George</t>
  </si>
  <si>
    <t>I. Bruce</t>
  </si>
  <si>
    <t>B. Roberts</t>
  </si>
  <si>
    <t>A. Strachan</t>
  </si>
  <si>
    <t>P. Ross</t>
  </si>
  <si>
    <t>T. Langford</t>
  </si>
  <si>
    <t>Avg of declared Avgs: 192.1</t>
  </si>
  <si>
    <t>J. Perrins</t>
  </si>
  <si>
    <t>M. King</t>
  </si>
  <si>
    <t>S. Garnham</t>
  </si>
  <si>
    <t>P. McCusker</t>
  </si>
  <si>
    <t>M. Richardson</t>
  </si>
  <si>
    <t>D. Luker</t>
  </si>
  <si>
    <t>C. McCaughey</t>
  </si>
  <si>
    <t>D. Harlow</t>
  </si>
  <si>
    <t>Avg of declared Avgs: 191.3</t>
  </si>
  <si>
    <t>G. Carson</t>
  </si>
  <si>
    <t>A. Germain</t>
  </si>
  <si>
    <t>Llantrisant &amp; Cardiff</t>
  </si>
  <si>
    <t>M. Griffiths</t>
  </si>
  <si>
    <t>D. Ford</t>
  </si>
  <si>
    <t>J. Wigley</t>
  </si>
  <si>
    <t>W. H. Robson</t>
  </si>
  <si>
    <t>C. Date</t>
  </si>
  <si>
    <t>C. McCaffrey</t>
  </si>
  <si>
    <t>A. Ashford</t>
  </si>
  <si>
    <t>Avg of declared Avgs: 189.7</t>
  </si>
  <si>
    <t>A. Cutting</t>
  </si>
  <si>
    <t>K. Perrins</t>
  </si>
  <si>
    <t>D. Trevis</t>
  </si>
  <si>
    <t>I. Langford</t>
  </si>
  <si>
    <t>R. Fawcett</t>
  </si>
  <si>
    <t>J. Bulmer</t>
  </si>
  <si>
    <t>M. Tiernan</t>
  </si>
  <si>
    <t>I. Braithwaite</t>
  </si>
  <si>
    <t>A. Kendall</t>
  </si>
  <si>
    <t>Avg of declared Avgs: 187.6</t>
  </si>
  <si>
    <t>J. Jablonski</t>
  </si>
  <si>
    <t>R. Randall</t>
  </si>
  <si>
    <t>I. Bradley</t>
  </si>
  <si>
    <t>R. Tiernan</t>
  </si>
  <si>
    <t>K. Smith</t>
  </si>
  <si>
    <t>R. Davies</t>
  </si>
  <si>
    <t>O. Jablonski</t>
  </si>
  <si>
    <t>K. Garnham</t>
  </si>
  <si>
    <t>P. Kelly</t>
  </si>
  <si>
    <t>Avg of declared Avgs: 183.7</t>
  </si>
  <si>
    <t>T. McCaffrey</t>
  </si>
  <si>
    <t>L. Barkley</t>
  </si>
  <si>
    <t>J. Randall</t>
  </si>
  <si>
    <t>A. West</t>
  </si>
  <si>
    <t>D. Hadley</t>
  </si>
  <si>
    <t>N. Roche</t>
  </si>
  <si>
    <t>T. Booker</t>
  </si>
  <si>
    <t>S. Booker</t>
  </si>
  <si>
    <t>Avg of declared Avgs: 162.0</t>
  </si>
  <si>
    <t>Avg of declared Avgs: 197.4</t>
  </si>
  <si>
    <t>Avg of declared Avgs: 193.8</t>
  </si>
  <si>
    <t>Avg of declared Avgs: 188.4</t>
  </si>
  <si>
    <t>1 GEC Coventry</t>
  </si>
  <si>
    <t>2 Portishead A</t>
  </si>
  <si>
    <t>3 Portishead B</t>
  </si>
  <si>
    <t>4 Sunderland A</t>
  </si>
  <si>
    <t>5 Sunderland B</t>
  </si>
  <si>
    <t>6 Bogey590</t>
  </si>
  <si>
    <t>Avg of declared Avgs: 591.0</t>
  </si>
  <si>
    <t>1 Golden Valley</t>
  </si>
  <si>
    <t>2 Penrhiwpal A</t>
  </si>
  <si>
    <t>3 Perth</t>
  </si>
  <si>
    <t>4 Portishead C</t>
  </si>
  <si>
    <t>5 Sunderland C</t>
  </si>
  <si>
    <t>6 Bogey580</t>
  </si>
  <si>
    <t>Avg of declared Avgs: 581.3</t>
  </si>
  <si>
    <t>1 Goodyear</t>
  </si>
  <si>
    <t>2 Penrhiwpal B</t>
  </si>
  <si>
    <t>3 Penrhiwpal C</t>
  </si>
  <si>
    <t>4 Penrhiwpal D</t>
  </si>
  <si>
    <t>5 Penrhiwpal E</t>
  </si>
  <si>
    <t>6 Bogey555</t>
  </si>
  <si>
    <t>Avg of declared Avgs: 561.7</t>
  </si>
  <si>
    <t>R. Matthews</t>
  </si>
  <si>
    <t>Avg of declared Avgs: 197.3</t>
  </si>
  <si>
    <t>S. J. Walker</t>
  </si>
  <si>
    <t>York RI</t>
  </si>
  <si>
    <t>D. Yard</t>
  </si>
  <si>
    <t>D. Roberts</t>
  </si>
  <si>
    <t>I. Waghorn</t>
  </si>
  <si>
    <t>Avg of declared Avgs: 196.2</t>
  </si>
  <si>
    <t>A. Blake</t>
  </si>
  <si>
    <t>Avg of declared Avgs: 195.7</t>
  </si>
  <si>
    <t>D. Wiseman</t>
  </si>
  <si>
    <t>S. Slevin</t>
  </si>
  <si>
    <t>A. Robertson</t>
  </si>
  <si>
    <t>Avg of declared Avgs: 194.8</t>
  </si>
  <si>
    <t>R. Jones</t>
  </si>
  <si>
    <t>M. Bell</t>
  </si>
  <si>
    <t>J. Richardson</t>
  </si>
  <si>
    <t>M. Mallinson</t>
  </si>
  <si>
    <t>P. Watson</t>
  </si>
  <si>
    <t>Avg of declared Avgs: 192.8</t>
  </si>
  <si>
    <t>R. Shadbolt</t>
  </si>
  <si>
    <t>J. Morris</t>
  </si>
  <si>
    <t>Avg of declared Avgs: 191.1</t>
  </si>
  <si>
    <t>B. Gillatt</t>
  </si>
  <si>
    <t>A. Cooper</t>
  </si>
  <si>
    <t>R. Oliphant</t>
  </si>
  <si>
    <t>B. Gilbey</t>
  </si>
  <si>
    <t>G. Parkinson</t>
  </si>
  <si>
    <t>A. Ward</t>
  </si>
  <si>
    <t>Avg of declared Avgs: 189.3</t>
  </si>
  <si>
    <t>B. Blake</t>
  </si>
  <si>
    <t>N. Allatt</t>
  </si>
  <si>
    <t>M. Felton</t>
  </si>
  <si>
    <t>N. Bylo</t>
  </si>
  <si>
    <t>M. Bensberg</t>
  </si>
  <si>
    <t>Avg of declared Avgs: 186.4</t>
  </si>
  <si>
    <t>D. Thompson</t>
  </si>
  <si>
    <t>J. Belt</t>
  </si>
  <si>
    <t>R. Mallinson</t>
  </si>
  <si>
    <t>K. Cushing</t>
  </si>
  <si>
    <t>Avg of declared Avgs: 183.1</t>
  </si>
  <si>
    <t>Avg of declared Avgs: 196.0</t>
  </si>
  <si>
    <t>Avg of declared Avgs: 192.6</t>
  </si>
  <si>
    <t>Avg of declared Avgs: 186.5</t>
  </si>
  <si>
    <t>2 Penrhiwpal</t>
  </si>
  <si>
    <t>3 Sunderland A</t>
  </si>
  <si>
    <t>4 Sunderland B</t>
  </si>
  <si>
    <t>5 York RI A</t>
  </si>
  <si>
    <t>6 Bogey587</t>
  </si>
  <si>
    <t>Avg of declared Avgs: 588.0</t>
  </si>
  <si>
    <t>2 Felton</t>
  </si>
  <si>
    <t>3 Golden Valley</t>
  </si>
  <si>
    <t>4 Sunderland C</t>
  </si>
  <si>
    <t>5 York RI B</t>
  </si>
  <si>
    <t>Avg of declared Avgs: 580.8</t>
  </si>
  <si>
    <t>1 York RI C</t>
  </si>
  <si>
    <t>2 York RI D</t>
  </si>
  <si>
    <t>3 York RI E</t>
  </si>
  <si>
    <t>4 York RI F</t>
  </si>
  <si>
    <t>6 Bogey562</t>
  </si>
  <si>
    <t>Avg of declared Avgs: 563.4</t>
  </si>
  <si>
    <t>M. Garbett</t>
  </si>
  <si>
    <t>W. Taylor</t>
  </si>
  <si>
    <t>I. Asplen</t>
  </si>
  <si>
    <t>Furness Marksmen</t>
  </si>
  <si>
    <t>G. Munce</t>
  </si>
  <si>
    <t>H. Angelinetta</t>
  </si>
  <si>
    <t>Shebbear</t>
  </si>
  <si>
    <t>K. Powers</t>
  </si>
  <si>
    <t>A. Rogers</t>
  </si>
  <si>
    <t>Bury</t>
  </si>
  <si>
    <t>A. Kitching</t>
  </si>
  <si>
    <t>A. Roberts</t>
  </si>
  <si>
    <t>S. Hamilton</t>
  </si>
  <si>
    <t>Bedlay</t>
  </si>
  <si>
    <t>C. Found</t>
  </si>
  <si>
    <t>S. Found</t>
  </si>
  <si>
    <t>Avg of declared Avgs: 198.2</t>
  </si>
  <si>
    <t>A. Dewsnip</t>
  </si>
  <si>
    <t>A. Fawcett</t>
  </si>
  <si>
    <t>S. Shepherd</t>
  </si>
  <si>
    <t>A. Dolling</t>
  </si>
  <si>
    <t>C. Motley</t>
  </si>
  <si>
    <t>K. Simpkin</t>
  </si>
  <si>
    <t>Paige. Sambells</t>
  </si>
  <si>
    <t>Avg of declared Avgs: 197.2</t>
  </si>
  <si>
    <t>M. Burke</t>
  </si>
  <si>
    <t>N. Webster</t>
  </si>
  <si>
    <t>G. Waddell</t>
  </si>
  <si>
    <t>P. Medlin</t>
  </si>
  <si>
    <t>K. Morley</t>
  </si>
  <si>
    <t>P. Shaw</t>
  </si>
  <si>
    <t>Phil. Sambells</t>
  </si>
  <si>
    <t>M. Gleaves</t>
  </si>
  <si>
    <t>Avg of declared Avgs: 196.5</t>
  </si>
  <si>
    <t>A. Rigg</t>
  </si>
  <si>
    <t>P. Swift</t>
  </si>
  <si>
    <t>K. Mullen</t>
  </si>
  <si>
    <t>D. Smth</t>
  </si>
  <si>
    <t>P. Barnard</t>
  </si>
  <si>
    <t>P. Wilkinson</t>
  </si>
  <si>
    <t>D. Mair</t>
  </si>
  <si>
    <t>Avg of declared Avgs: 195.6</t>
  </si>
  <si>
    <t>D. Pargetor</t>
  </si>
  <si>
    <t>A. Small</t>
  </si>
  <si>
    <t>W. Williams</t>
  </si>
  <si>
    <t>B. Cassell</t>
  </si>
  <si>
    <t>J. Pearson</t>
  </si>
  <si>
    <t>P. Thornton</t>
  </si>
  <si>
    <t>S. James</t>
  </si>
  <si>
    <t>Avg of declared Avgs: 194.2</t>
  </si>
  <si>
    <t>D. Mellor</t>
  </si>
  <si>
    <t>J. Pargetor</t>
  </si>
  <si>
    <t>J. Cooke</t>
  </si>
  <si>
    <t>A. La Rosa</t>
  </si>
  <si>
    <t>J. Chan</t>
  </si>
  <si>
    <t>L. Cassell</t>
  </si>
  <si>
    <t>Avg of declared Avgs: 192.7</t>
  </si>
  <si>
    <t>C. L. Beardsley</t>
  </si>
  <si>
    <t>S. Tinker</t>
  </si>
  <si>
    <t>S. Holmes</t>
  </si>
  <si>
    <t>M. Jones</t>
  </si>
  <si>
    <t>R. Richardson</t>
  </si>
  <si>
    <t>S. Absolon</t>
  </si>
  <si>
    <t>C. Dunbar-Hesler</t>
  </si>
  <si>
    <t>P. Carling</t>
  </si>
  <si>
    <t>Avg of declared Avgs: 191.4</t>
  </si>
  <si>
    <t>M. R. Burns</t>
  </si>
  <si>
    <t>E. Morgan</t>
  </si>
  <si>
    <t>M. Sanderson</t>
  </si>
  <si>
    <t>R. Chisem</t>
  </si>
  <si>
    <t>M. Stanley</t>
  </si>
  <si>
    <t>G. Dunn</t>
  </si>
  <si>
    <t>Avg of declared Avgs: 189.1</t>
  </si>
  <si>
    <t>R. Bird</t>
  </si>
  <si>
    <t>Z. Green</t>
  </si>
  <si>
    <t>S. Duckworth</t>
  </si>
  <si>
    <t>M. A. Burns</t>
  </si>
  <si>
    <t>T. Halpin</t>
  </si>
  <si>
    <t>K. Gainford</t>
  </si>
  <si>
    <t>P. Cole</t>
  </si>
  <si>
    <t>D. Mills</t>
  </si>
  <si>
    <t>T. Fich Gattrell</t>
  </si>
  <si>
    <t>Avg of declared Avgs: 187.2</t>
  </si>
  <si>
    <t>J. Long</t>
  </si>
  <si>
    <t>B. Ingham</t>
  </si>
  <si>
    <t>Worplesdon</t>
  </si>
  <si>
    <t>P. Van. Parys</t>
  </si>
  <si>
    <t>C. Beardsley</t>
  </si>
  <si>
    <t>B. Elliott</t>
  </si>
  <si>
    <t>M. Peason</t>
  </si>
  <si>
    <t>R. Carey</t>
  </si>
  <si>
    <t>L. Elliott</t>
  </si>
  <si>
    <t>A. Simpkin</t>
  </si>
  <si>
    <t>Avg of declared Avgs: 185.0</t>
  </si>
  <si>
    <t>A. Anderson</t>
  </si>
  <si>
    <t>M. Whiting</t>
  </si>
  <si>
    <t>M. Dixon</t>
  </si>
  <si>
    <t>T. Ward</t>
  </si>
  <si>
    <t>S. Almond</t>
  </si>
  <si>
    <t>I. Johnston</t>
  </si>
  <si>
    <t>M. Leese</t>
  </si>
  <si>
    <t>R. MacAleese</t>
  </si>
  <si>
    <t>D. Eccleston</t>
  </si>
  <si>
    <t>Avg of declared Avgs: 182.2</t>
  </si>
  <si>
    <t>G. I. O'hara</t>
  </si>
  <si>
    <t>A. Wong</t>
  </si>
  <si>
    <t>R. Gough</t>
  </si>
  <si>
    <t>B. Leese</t>
  </si>
  <si>
    <t>T. Horsfall</t>
  </si>
  <si>
    <t>M. Rogers</t>
  </si>
  <si>
    <t>K. Hutchinson</t>
  </si>
  <si>
    <t>R. Allen</t>
  </si>
  <si>
    <t>Avg of declared Avgs: 178.0</t>
  </si>
  <si>
    <t>D. Evans</t>
  </si>
  <si>
    <t>M. Tansey</t>
  </si>
  <si>
    <t>D. Green</t>
  </si>
  <si>
    <t>I. Berridge</t>
  </si>
  <si>
    <t>R. Quarmby</t>
  </si>
  <si>
    <t>J. Blackwell</t>
  </si>
  <si>
    <t>Avg of declared Avgs: 151.2</t>
  </si>
  <si>
    <t>Avg of declared Avgs: 198.8</t>
  </si>
  <si>
    <t>Avg of declared Avgs: 197.5</t>
  </si>
  <si>
    <t>Avg of declared Avgs: 193.7</t>
  </si>
  <si>
    <t>Avg of declared Avgs: 189.4</t>
  </si>
  <si>
    <t>Avg of declared Avgs: 182.0</t>
  </si>
  <si>
    <t>1 Bury</t>
  </si>
  <si>
    <t>2 Furness Marksmen A</t>
  </si>
  <si>
    <t>3 GEC Coventry</t>
  </si>
  <si>
    <t>4 Leicester</t>
  </si>
  <si>
    <t>5 Sunderland A</t>
  </si>
  <si>
    <t>6 Sutton Coldfield A</t>
  </si>
  <si>
    <t>Avg of declared Avgs: 589.8</t>
  </si>
  <si>
    <t>1 Furness Marksmen B</t>
  </si>
  <si>
    <t>2 Preston Grasshoppers A</t>
  </si>
  <si>
    <t>3 Preston Grasshoppers B</t>
  </si>
  <si>
    <t>6 Sutton Coldfield B</t>
  </si>
  <si>
    <t>Avg of declared Avgs: 565.2</t>
  </si>
  <si>
    <t>S. Andrews</t>
  </si>
  <si>
    <t>C. Meadows</t>
  </si>
  <si>
    <t>I. Beattie</t>
  </si>
  <si>
    <t>Avg of declared Avgs: 199.5</t>
  </si>
  <si>
    <t>M. Ruberry</t>
  </si>
  <si>
    <t>N. Steele</t>
  </si>
  <si>
    <t>Lanark</t>
  </si>
  <si>
    <t>R. Cliffe</t>
  </si>
  <si>
    <t>Bolton</t>
  </si>
  <si>
    <t>Avg of declared Avgs: 198.9</t>
  </si>
  <si>
    <t>M. Valentine</t>
  </si>
  <si>
    <t>C. Harris</t>
  </si>
  <si>
    <t>R. Mingo</t>
  </si>
  <si>
    <t>M. Kanes</t>
  </si>
  <si>
    <t>G. Meadows</t>
  </si>
  <si>
    <t>D. Anderton</t>
  </si>
  <si>
    <t>M. Sisson</t>
  </si>
  <si>
    <t>Avg of declared Avgs: 198.5</t>
  </si>
  <si>
    <t>A. Foy</t>
  </si>
  <si>
    <t>P. Mitchell</t>
  </si>
  <si>
    <t>G. Travers</t>
  </si>
  <si>
    <t>K. Pay</t>
  </si>
  <si>
    <t>M. Hyrniw</t>
  </si>
  <si>
    <t>R. Williams</t>
  </si>
  <si>
    <t>Avg of declared Avgs: 198.1</t>
  </si>
  <si>
    <t>T. Sparrow</t>
  </si>
  <si>
    <t>R. Bushill</t>
  </si>
  <si>
    <t>G. Lees</t>
  </si>
  <si>
    <t>I. Henderson</t>
  </si>
  <si>
    <t>Avg of declared Avgs: 197.6</t>
  </si>
  <si>
    <t>R. Ford</t>
  </si>
  <si>
    <t>J. Bryce</t>
  </si>
  <si>
    <t>J. Moore</t>
  </si>
  <si>
    <t>T. Spratt</t>
  </si>
  <si>
    <t>A. Jones</t>
  </si>
  <si>
    <t>J. Harris</t>
  </si>
  <si>
    <t>R. Wood</t>
  </si>
  <si>
    <t>Avg of declared Avgs: 197.1</t>
  </si>
  <si>
    <t>D. Simmonds</t>
  </si>
  <si>
    <t>A. Beck</t>
  </si>
  <si>
    <t>S. Brady</t>
  </si>
  <si>
    <t>D. Pitchforth</t>
  </si>
  <si>
    <t>N. Sennett</t>
  </si>
  <si>
    <t>J. Wood</t>
  </si>
  <si>
    <t>G. Stewart</t>
  </si>
  <si>
    <t>G. Harris</t>
  </si>
  <si>
    <t>J. Callis</t>
  </si>
  <si>
    <t>Avg of declared Avgs: 196.8</t>
  </si>
  <si>
    <t>T. Cooper</t>
  </si>
  <si>
    <t>P. Sewell</t>
  </si>
  <si>
    <t>I. Devoy</t>
  </si>
  <si>
    <t>I. Dean</t>
  </si>
  <si>
    <t>J. Ashdown</t>
  </si>
  <si>
    <t>Avg of declared Avgs: 196.3</t>
  </si>
  <si>
    <t>S. Wigham</t>
  </si>
  <si>
    <t>J. Wilding</t>
  </si>
  <si>
    <t>J. Goddard</t>
  </si>
  <si>
    <t>N. Wood</t>
  </si>
  <si>
    <t>T. Dimech</t>
  </si>
  <si>
    <t>S. Clarkson</t>
  </si>
  <si>
    <t>C. Simpson</t>
  </si>
  <si>
    <t>R. Kolazinski</t>
  </si>
  <si>
    <t>M. Newbold</t>
  </si>
  <si>
    <t>E. Coats</t>
  </si>
  <si>
    <t>O. Dimech</t>
  </si>
  <si>
    <t>P. Burton</t>
  </si>
  <si>
    <t>O. Bamforth</t>
  </si>
  <si>
    <t>I. Kemp</t>
  </si>
  <si>
    <t>J. McDowall</t>
  </si>
  <si>
    <t>S. Russell</t>
  </si>
  <si>
    <t>R. Aitken</t>
  </si>
  <si>
    <t>C. Stapleton</t>
  </si>
  <si>
    <t>S. Marsland</t>
  </si>
  <si>
    <t>J. Mayson</t>
  </si>
  <si>
    <t>Avg of declared Avgs: 195.1</t>
  </si>
  <si>
    <t>D. Stafford</t>
  </si>
  <si>
    <t>G. Glover</t>
  </si>
  <si>
    <t>M. R. Duckworth</t>
  </si>
  <si>
    <t>M. Keating</t>
  </si>
  <si>
    <t>E. Purcell</t>
  </si>
  <si>
    <t>C. Parratt</t>
  </si>
  <si>
    <t>S. Pollard</t>
  </si>
  <si>
    <t>A. Ritson</t>
  </si>
  <si>
    <t>A. Mason</t>
  </si>
  <si>
    <t>R. Parkinson</t>
  </si>
  <si>
    <t>D. Henderson</t>
  </si>
  <si>
    <t>Z. Overend</t>
  </si>
  <si>
    <t>M. Scott</t>
  </si>
  <si>
    <t>C. Armstrong</t>
  </si>
  <si>
    <t>Avg of declared Avgs: 194.3</t>
  </si>
  <si>
    <t>R. Kennedy</t>
  </si>
  <si>
    <t>T. Martin</t>
  </si>
  <si>
    <t>A. Barnard</t>
  </si>
  <si>
    <t>M. Evans</t>
  </si>
  <si>
    <t>A. Horsfall</t>
  </si>
  <si>
    <t>D. Mclaughlin</t>
  </si>
  <si>
    <t>Kendal</t>
  </si>
  <si>
    <t>A. J. Williams</t>
  </si>
  <si>
    <t>R. Treggiden</t>
  </si>
  <si>
    <t>L. Valentine</t>
  </si>
  <si>
    <t>B. Chappell</t>
  </si>
  <si>
    <t>K. Blackmore</t>
  </si>
  <si>
    <t>A. Monks</t>
  </si>
  <si>
    <t>B. Moffet</t>
  </si>
  <si>
    <t>Avg of declared Avgs: 193.5</t>
  </si>
  <si>
    <t>J. Watson</t>
  </si>
  <si>
    <t>G. Mcdougall</t>
  </si>
  <si>
    <t>M. Temple</t>
  </si>
  <si>
    <t>L. Rosace</t>
  </si>
  <si>
    <t>J. Rogers</t>
  </si>
  <si>
    <t>S. Sutton</t>
  </si>
  <si>
    <t>P. Entwistle</t>
  </si>
  <si>
    <t>P. Holland</t>
  </si>
  <si>
    <t>Division Eighteen</t>
  </si>
  <si>
    <t>J. Breakwell</t>
  </si>
  <si>
    <t>S. Keating</t>
  </si>
  <si>
    <t>M. Walsh</t>
  </si>
  <si>
    <t>J. du Heaume</t>
  </si>
  <si>
    <t>L. Rushton</t>
  </si>
  <si>
    <t>P. Temple</t>
  </si>
  <si>
    <t>Avg of declared Avgs: 192.0</t>
  </si>
  <si>
    <t>Division Nineteen</t>
  </si>
  <si>
    <t>J. Meintjies</t>
  </si>
  <si>
    <t>C. Murnin</t>
  </si>
  <si>
    <t>H. Burley</t>
  </si>
  <si>
    <t>K. Browne</t>
  </si>
  <si>
    <t>J. Ogden</t>
  </si>
  <si>
    <t>W. Ferris</t>
  </si>
  <si>
    <t>W. Doyle</t>
  </si>
  <si>
    <t>M. Richards</t>
  </si>
  <si>
    <t>Avg of declared Avgs: 191.5</t>
  </si>
  <si>
    <t>Division Twenty</t>
  </si>
  <si>
    <t>S. Vincent</t>
  </si>
  <si>
    <t>S. Valentine</t>
  </si>
  <si>
    <t>A. Steele</t>
  </si>
  <si>
    <t>J. Penhaligon</t>
  </si>
  <si>
    <t>Avg of declared Avgs: 190.7</t>
  </si>
  <si>
    <t>Division Twentyone</t>
  </si>
  <si>
    <t>E. Game-Powell</t>
  </si>
  <si>
    <t>M. Wilcox</t>
  </si>
  <si>
    <t>J. Ambrus</t>
  </si>
  <si>
    <t>L. Donnely</t>
  </si>
  <si>
    <t>G. Upton</t>
  </si>
  <si>
    <t>L. Mottershead</t>
  </si>
  <si>
    <t>Avg of declared Avgs: 189.9</t>
  </si>
  <si>
    <t>Division Twentytwo</t>
  </si>
  <si>
    <t>B. Skelton</t>
  </si>
  <si>
    <t>N. Cowdrey</t>
  </si>
  <si>
    <t>T. Baker</t>
  </si>
  <si>
    <t>K. McGunigle</t>
  </si>
  <si>
    <t>M. Turnbull</t>
  </si>
  <si>
    <t>Avg of declared Avgs: 188.3</t>
  </si>
  <si>
    <t>Division Twentythree</t>
  </si>
  <si>
    <t>M. Pundsack</t>
  </si>
  <si>
    <t>B. Rayner</t>
  </si>
  <si>
    <t>S. Eardley</t>
  </si>
  <si>
    <t>B. Kelly</t>
  </si>
  <si>
    <t>A. Bullock</t>
  </si>
  <si>
    <t>Witney</t>
  </si>
  <si>
    <t>J. Ewans</t>
  </si>
  <si>
    <t>J. Pollitt</t>
  </si>
  <si>
    <t>O. Wright</t>
  </si>
  <si>
    <t>T. McCormick</t>
  </si>
  <si>
    <t>Avg of declared Avgs: 186.6</t>
  </si>
  <si>
    <t>Division Twentyfour</t>
  </si>
  <si>
    <t>S. Beech</t>
  </si>
  <si>
    <t>J. Bartlam</t>
  </si>
  <si>
    <t>M. Clegg</t>
  </si>
  <si>
    <t>M. Cain</t>
  </si>
  <si>
    <t>R. Hoyle</t>
  </si>
  <si>
    <t>J. Bancroft</t>
  </si>
  <si>
    <t>C. Mottershead</t>
  </si>
  <si>
    <t>C. Livingstone</t>
  </si>
  <si>
    <t>Avg of declared Avgs: 185.4</t>
  </si>
  <si>
    <t>Division Twentyfive</t>
  </si>
  <si>
    <t>I. Bradshaw</t>
  </si>
  <si>
    <t>R. Pickering</t>
  </si>
  <si>
    <t>P. Hopkinson</t>
  </si>
  <si>
    <t>Z. Lines</t>
  </si>
  <si>
    <t>L. Dawson</t>
  </si>
  <si>
    <t>M. Phokou</t>
  </si>
  <si>
    <t>D. Mattinson</t>
  </si>
  <si>
    <t>G. Lyell</t>
  </si>
  <si>
    <t>C. Pickering</t>
  </si>
  <si>
    <t>Avg of declared Avgs: 183.2</t>
  </si>
  <si>
    <t>Division Twentysix</t>
  </si>
  <si>
    <t>J. Davis</t>
  </si>
  <si>
    <t>V. Smillie</t>
  </si>
  <si>
    <t>D. Fenwick</t>
  </si>
  <si>
    <t>K. Pritchard</t>
  </si>
  <si>
    <t>C. Amos</t>
  </si>
  <si>
    <t>S. Baverstock</t>
  </si>
  <si>
    <t>F. Holden</t>
  </si>
  <si>
    <t>Avg of declared Avgs: 178.3</t>
  </si>
  <si>
    <t>Division Twentyseven</t>
  </si>
  <si>
    <t>G. Kirrage</t>
  </si>
  <si>
    <t>A. Rennie</t>
  </si>
  <si>
    <t>R. Oldland</t>
  </si>
  <si>
    <t>M. Telford</t>
  </si>
  <si>
    <t>C. Rogers</t>
  </si>
  <si>
    <t>M. Hubbard</t>
  </si>
  <si>
    <t>R. Wellsted</t>
  </si>
  <si>
    <t>Avg of declared Avgs: 162.5</t>
  </si>
  <si>
    <t>Avg of declared Avgs: 184.4</t>
  </si>
  <si>
    <t>Avg of declared Avgs: 197.8</t>
  </si>
  <si>
    <t>Avg of declared Avgs: 195.4</t>
  </si>
  <si>
    <t>Avg of declared Avgs: 192.3</t>
  </si>
  <si>
    <t>Avg of declared Avgs: 190.3</t>
  </si>
  <si>
    <t>Avg of declared Avgs: 180.8</t>
  </si>
  <si>
    <t>2 Blackpool</t>
  </si>
  <si>
    <t>3 Bury A</t>
  </si>
  <si>
    <t>4 GEC Coventry A</t>
  </si>
  <si>
    <t>5 Lanark A</t>
  </si>
  <si>
    <t>6 Wigan</t>
  </si>
  <si>
    <t>Avg of declared Avgs: 594.5</t>
  </si>
  <si>
    <t>1 Blackburn</t>
  </si>
  <si>
    <t>2 GEC Coventry B</t>
  </si>
  <si>
    <t>3 Lanark B</t>
  </si>
  <si>
    <t>4 Morecambe</t>
  </si>
  <si>
    <t>5 Penarth A</t>
  </si>
  <si>
    <t>6 Sunderland A</t>
  </si>
  <si>
    <t>Avg of declared Avgs: 590.7</t>
  </si>
  <si>
    <t>1 Altrincham</t>
  </si>
  <si>
    <t>2 Cumb News</t>
  </si>
  <si>
    <t>3 Lanark C</t>
  </si>
  <si>
    <t>4 Penarth B</t>
  </si>
  <si>
    <t>5 Penarth C</t>
  </si>
  <si>
    <t>6 Penrhiwpal</t>
  </si>
  <si>
    <t>Avg of declared Avgs: 587.0</t>
  </si>
  <si>
    <t>1 Felton</t>
  </si>
  <si>
    <t>2 Lanark D</t>
  </si>
  <si>
    <t>3 Lanark E</t>
  </si>
  <si>
    <t>4 Penarth D</t>
  </si>
  <si>
    <t>5 Preston Grasshoppers</t>
  </si>
  <si>
    <t>6 Sunderland B</t>
  </si>
  <si>
    <t>Avg of declared Avgs: 577.3</t>
  </si>
  <si>
    <t>1 Bury B</t>
  </si>
  <si>
    <t>2 Bury C</t>
  </si>
  <si>
    <t>3 Goodyear A</t>
  </si>
  <si>
    <t>4 Goodyear B</t>
  </si>
  <si>
    <t>5 Penarth E</t>
  </si>
  <si>
    <t>Avg of declared Avgs: 552.4</t>
  </si>
  <si>
    <t>G. Collins</t>
  </si>
  <si>
    <t>C. Thompson</t>
  </si>
  <si>
    <t>J. Smith</t>
  </si>
  <si>
    <t>M. Warriner</t>
  </si>
  <si>
    <t>Rotherham Chantry</t>
  </si>
  <si>
    <t>M. Loader</t>
  </si>
  <si>
    <t>W. Pow</t>
  </si>
  <si>
    <t>Avg of declared Avgs: 196.7</t>
  </si>
  <si>
    <t>A. Michalski</t>
  </si>
  <si>
    <t>J. Shine</t>
  </si>
  <si>
    <t>J. Jarvis</t>
  </si>
  <si>
    <t>M. Leishman</t>
  </si>
  <si>
    <t>CSSC (Rosyth)</t>
  </si>
  <si>
    <t>C. Blyth</t>
  </si>
  <si>
    <t>V. Parfitt</t>
  </si>
  <si>
    <t>A. Tennant</t>
  </si>
  <si>
    <t>C. Apostolidis</t>
  </si>
  <si>
    <t>Avg of declared Avgs: 190.6</t>
  </si>
  <si>
    <t>D. Cook</t>
  </si>
  <si>
    <t>D. Crawford</t>
  </si>
  <si>
    <t>P. Hancock</t>
  </si>
  <si>
    <t>A. Berner</t>
  </si>
  <si>
    <t>Avg of declared Avgs: 189.0</t>
  </si>
  <si>
    <t>S. G. Thomas</t>
  </si>
  <si>
    <t>S. Edis</t>
  </si>
  <si>
    <t>H. Dalgleish</t>
  </si>
  <si>
    <t>N. De La Haye</t>
  </si>
  <si>
    <t>R. Powditch</t>
  </si>
  <si>
    <t>Avg of declared Avgs: 187.4</t>
  </si>
  <si>
    <t>A. Holmes</t>
  </si>
  <si>
    <t>S. Littlewood</t>
  </si>
  <si>
    <t>Carshalton</t>
  </si>
  <si>
    <t>S. Logan</t>
  </si>
  <si>
    <t>A. Lowndes</t>
  </si>
  <si>
    <t>R. Plant</t>
  </si>
  <si>
    <t>Avg of declared Avgs: 184.9</t>
  </si>
  <si>
    <t>A. P. Wyatt</t>
  </si>
  <si>
    <t>R. Cheshire</t>
  </si>
  <si>
    <t>T. Coggins</t>
  </si>
  <si>
    <t>A. Greenlees</t>
  </si>
  <si>
    <t>Mayfair</t>
  </si>
  <si>
    <t>R. N. Bancroft</t>
  </si>
  <si>
    <t>H. Marshall</t>
  </si>
  <si>
    <t>P. Bracegirdle</t>
  </si>
  <si>
    <t>Avg of declared Avgs: 181.6</t>
  </si>
  <si>
    <t>K. Meek</t>
  </si>
  <si>
    <t>M. Lyons</t>
  </si>
  <si>
    <t>S. Sands</t>
  </si>
  <si>
    <t>D. Barker</t>
  </si>
  <si>
    <t>O. Duke</t>
  </si>
  <si>
    <t>Avg of declared Avgs: 163.7</t>
  </si>
  <si>
    <t xml:space="preserve">  Shooters MUST write on each card what calibre was used.</t>
  </si>
  <si>
    <t xml:space="preserve">  If that is not done a 2 point penalty will be applied (P0.18).</t>
  </si>
  <si>
    <t>Avg of declared Avgs: 194.0</t>
  </si>
  <si>
    <t>Avg of declared Avgs: 185.8</t>
  </si>
  <si>
    <t>R. Marshall</t>
  </si>
  <si>
    <t>D. Rees</t>
  </si>
  <si>
    <t>J. Sinclair</t>
  </si>
  <si>
    <t>A. Dimech</t>
  </si>
  <si>
    <t>J. Mellors</t>
  </si>
  <si>
    <t>J. Chouler</t>
  </si>
  <si>
    <t>Avg of declared Avgs: 188.7</t>
  </si>
  <si>
    <t>N. Calder</t>
  </si>
  <si>
    <t>D. Spenser</t>
  </si>
  <si>
    <t>F. Wigley</t>
  </si>
  <si>
    <t>M. Walker</t>
  </si>
  <si>
    <t>R. Campbell</t>
  </si>
  <si>
    <t>N. Andrews</t>
  </si>
  <si>
    <t>A. Cliff</t>
  </si>
  <si>
    <t>K. Upton</t>
  </si>
  <si>
    <t>G. Newsholme</t>
  </si>
  <si>
    <t>Warrington</t>
  </si>
  <si>
    <t>B. Knight-Simpson</t>
  </si>
  <si>
    <t>G. Rees</t>
  </si>
  <si>
    <t>H. Farnworth</t>
  </si>
  <si>
    <t>T. Hall</t>
  </si>
  <si>
    <t>Avg of declared Avgs: 180.6</t>
  </si>
  <si>
    <t>J. Knight-Simpson</t>
  </si>
  <si>
    <t>P. Hurcumb</t>
  </si>
  <si>
    <t>A. Nixon</t>
  </si>
  <si>
    <t>A. Powell</t>
  </si>
  <si>
    <t>V. Little</t>
  </si>
  <si>
    <t>R. Ker</t>
  </si>
  <si>
    <t>Avg of declared Avgs: 177.1</t>
  </si>
  <si>
    <t>C. Leitch</t>
  </si>
  <si>
    <t>Claymore</t>
  </si>
  <si>
    <t>M. Staniforth</t>
  </si>
  <si>
    <t>J. Stanley</t>
  </si>
  <si>
    <t>P. Slator</t>
  </si>
  <si>
    <t>E. Thurley</t>
  </si>
  <si>
    <t>R. Daves</t>
  </si>
  <si>
    <t>Avg of declared Avgs: 173.4</t>
  </si>
  <si>
    <t>H. Powell</t>
  </si>
  <si>
    <t>R. Lightfoot</t>
  </si>
  <si>
    <t>J. Boulton</t>
  </si>
  <si>
    <t>I. Balshaw</t>
  </si>
  <si>
    <t>J. Lytollis</t>
  </si>
  <si>
    <t>J. Lawson</t>
  </si>
  <si>
    <t>N. Loustalot</t>
  </si>
  <si>
    <t>A. Napoleon</t>
  </si>
  <si>
    <t>B. Thompson</t>
  </si>
  <si>
    <t>Avg of declared Avgs: 190.9</t>
  </si>
  <si>
    <t>Avg of declared Avgs: 169.9</t>
  </si>
  <si>
    <t>C. Gilmore</t>
  </si>
  <si>
    <t>Avg of declared Avgs: 152.0</t>
  </si>
  <si>
    <t>P. B. Quinn</t>
  </si>
  <si>
    <t>D. Paul</t>
  </si>
  <si>
    <t>M. Longbottom</t>
  </si>
  <si>
    <t>R. Singleton</t>
  </si>
  <si>
    <t>Avg of declared Avgs: 85.8</t>
  </si>
  <si>
    <t>I. Nuckley</t>
  </si>
  <si>
    <t>Avg of declared Avgs: 77.2</t>
  </si>
  <si>
    <t>Avg of declared Avgs: 86.1</t>
  </si>
  <si>
    <t>A. Byrne</t>
  </si>
  <si>
    <t>Avg of declared Avgs: 81.8</t>
  </si>
  <si>
    <t>K. Gillespie</t>
  </si>
  <si>
    <t>G. Crowther</t>
  </si>
  <si>
    <t>Avg of declared Avgs: 69.8</t>
  </si>
  <si>
    <t>Avg of declared Avgs: 80.6</t>
  </si>
  <si>
    <t>S. Preston</t>
  </si>
  <si>
    <t>Avg of declared Avgs: 186.7</t>
  </si>
  <si>
    <t>Avg of declared Avgs: 179.2</t>
  </si>
  <si>
    <t>S. Marriott</t>
  </si>
  <si>
    <t>R. Ogle</t>
  </si>
  <si>
    <t>Avg of declared Avgs: 173.3</t>
  </si>
  <si>
    <t>S. Ress</t>
  </si>
  <si>
    <t>D. Wheatley</t>
  </si>
  <si>
    <t>S. Moss</t>
  </si>
  <si>
    <t>G. Dutton</t>
  </si>
  <si>
    <t>Avg of declared Avgs: 164.6</t>
  </si>
  <si>
    <t>S. Hutchinson</t>
  </si>
  <si>
    <t>J. Moffatt</t>
  </si>
  <si>
    <t>Avg of declared Avgs: 144.8</t>
  </si>
  <si>
    <t>Avg of declared Avgs: 183.4</t>
  </si>
  <si>
    <t>Avg of declared Avgs: 167.1</t>
  </si>
  <si>
    <t>F. Calder</t>
  </si>
  <si>
    <t>L. Webster</t>
  </si>
  <si>
    <t>J. Hutchings</t>
  </si>
  <si>
    <t>R. Gascoyne</t>
  </si>
  <si>
    <t>A. Nokes</t>
  </si>
  <si>
    <t>C. J. Driscoll</t>
  </si>
  <si>
    <t>Avg of declared Avgs: 192.5</t>
  </si>
  <si>
    <t>J. Wells</t>
  </si>
  <si>
    <t>W. Parry</t>
  </si>
  <si>
    <t>P. Yokoyama</t>
  </si>
  <si>
    <t>D. Playle</t>
  </si>
  <si>
    <t>N. Harcus</t>
  </si>
  <si>
    <t>I. Thomas</t>
  </si>
  <si>
    <t>P. Dodds</t>
  </si>
  <si>
    <t>Avg of declared Avgs: 184.7</t>
  </si>
  <si>
    <t>A. Tyler</t>
  </si>
  <si>
    <t>K. L. Dinkel</t>
  </si>
  <si>
    <t>R. cantello</t>
  </si>
  <si>
    <t>G. Garrett</t>
  </si>
  <si>
    <t>G. A. Smith</t>
  </si>
  <si>
    <t>C. Short</t>
  </si>
  <si>
    <t>Avg of declared Avgs: 174.5</t>
  </si>
  <si>
    <t>2 Golden Valley</t>
  </si>
  <si>
    <t>3 Llantrisant &amp; Cardiff</t>
  </si>
  <si>
    <t>4 Portishead</t>
  </si>
  <si>
    <t>6 Bogey560</t>
  </si>
  <si>
    <t>Avg of declared Avgs: 558.8</t>
  </si>
  <si>
    <t>W. Phelps</t>
  </si>
  <si>
    <t>P. Ellis</t>
  </si>
  <si>
    <t>L. Prior-Jolley</t>
  </si>
  <si>
    <t>Avg of declared Avgs: 189.2</t>
  </si>
  <si>
    <t>P. Hawkins</t>
  </si>
  <si>
    <t>V. Thomas</t>
  </si>
  <si>
    <t>C. Bridges</t>
  </si>
  <si>
    <t>Avg of declared Avgs: 181.5</t>
  </si>
  <si>
    <t>Avg of declared Avgs: 185.7</t>
  </si>
  <si>
    <t>F. Brown</t>
  </si>
  <si>
    <t>D. Parfitt</t>
  </si>
  <si>
    <t>M. Blatchly</t>
  </si>
  <si>
    <t>A. Coleman</t>
  </si>
  <si>
    <t>Avg of declared Avgs: 384.7</t>
  </si>
  <si>
    <t>E. Pearce</t>
  </si>
  <si>
    <t>N. Morewood</t>
  </si>
  <si>
    <t>Avg of declared Avgs: 376.8</t>
  </si>
  <si>
    <t>G. Butler</t>
  </si>
  <si>
    <t>Avg of declared Avgs: 364.9</t>
  </si>
  <si>
    <t>Avg of declared Avgs: 379.2</t>
  </si>
  <si>
    <t>1 Cumb News</t>
  </si>
  <si>
    <t>4 Bogey1135</t>
  </si>
  <si>
    <t>Avg of declared Avgs: 1140.5</t>
  </si>
  <si>
    <t>D. Watkin</t>
  </si>
  <si>
    <t>A. Noble</t>
  </si>
  <si>
    <t>The RCO or Witness must make an appropriate note on any target that has fewer than 5 shots on it.</t>
  </si>
  <si>
    <t>.</t>
  </si>
  <si>
    <t>D. Owen</t>
  </si>
  <si>
    <t>P. Chilman</t>
  </si>
  <si>
    <t>R. Carter</t>
  </si>
  <si>
    <t>W. Clements</t>
  </si>
  <si>
    <t>M. Power</t>
  </si>
  <si>
    <t>Avg of declared Avgs: 267.4</t>
  </si>
  <si>
    <t>Dean Houston</t>
  </si>
  <si>
    <t>B. Docherty</t>
  </si>
  <si>
    <t>David Houston</t>
  </si>
  <si>
    <t>P. Tumilson</t>
  </si>
  <si>
    <t>Avg of declared Avgs: 254.4</t>
  </si>
  <si>
    <t>B. Tunstall</t>
  </si>
  <si>
    <t>J. Martin</t>
  </si>
  <si>
    <t>M. Saunderson</t>
  </si>
  <si>
    <t>D. McKane</t>
  </si>
  <si>
    <t>K. Aitken</t>
  </si>
  <si>
    <t>J. McGirr</t>
  </si>
  <si>
    <t>Avg of declared Avgs: 227.4</t>
  </si>
  <si>
    <t>The RCO or Witness must make an appropriate note on any target that has fewer than 10 shots on it.</t>
  </si>
  <si>
    <t>M. Watkin</t>
  </si>
  <si>
    <t>S. Stafford</t>
  </si>
  <si>
    <t>J. Beardsley</t>
  </si>
  <si>
    <t>R. Ellsmore</t>
  </si>
  <si>
    <t>M. Stafford</t>
  </si>
  <si>
    <t>T. Yates</t>
  </si>
  <si>
    <t>Avg of declared Avgs: 95.8</t>
  </si>
  <si>
    <t>D. Nowell</t>
  </si>
  <si>
    <t>C. Taylor</t>
  </si>
  <si>
    <t>J. Bazin</t>
  </si>
  <si>
    <t>S. Taylforth</t>
  </si>
  <si>
    <t>Avg of declared Avgs: 94.2</t>
  </si>
  <si>
    <t>K. Bathers</t>
  </si>
  <si>
    <t>Avg of declared Avgs: 92.6</t>
  </si>
  <si>
    <t>N. Gray</t>
  </si>
  <si>
    <t>D. Bromley</t>
  </si>
  <si>
    <t>B. Wells</t>
  </si>
  <si>
    <t>R. Shepherd</t>
  </si>
  <si>
    <t>Avg of declared Avgs: 91.6</t>
  </si>
  <si>
    <t>N. Thompson</t>
  </si>
  <si>
    <t>M. Gray</t>
  </si>
  <si>
    <t>J. Heyworth</t>
  </si>
  <si>
    <t>A. Bathers</t>
  </si>
  <si>
    <t>Avg of declared Avgs: 90.6</t>
  </si>
  <si>
    <t>S. Gardner</t>
  </si>
  <si>
    <t>T. Morton</t>
  </si>
  <si>
    <t>P. Howarth</t>
  </si>
  <si>
    <t>E. Davies</t>
  </si>
  <si>
    <t>Avg of declared Avgs: 89.4</t>
  </si>
  <si>
    <t>R. Clarke</t>
  </si>
  <si>
    <t>R. Shaw</t>
  </si>
  <si>
    <t>J. Bray</t>
  </si>
  <si>
    <t>J. Shaw</t>
  </si>
  <si>
    <t>Avg of declared Avgs: 88.6</t>
  </si>
  <si>
    <t>A. Southcott</t>
  </si>
  <si>
    <t>A. Fellerman</t>
  </si>
  <si>
    <t>E. Swain</t>
  </si>
  <si>
    <t>S. Fairless</t>
  </si>
  <si>
    <t>D. Nelson</t>
  </si>
  <si>
    <t>Avg of declared Avgs: 87.9</t>
  </si>
  <si>
    <t>G. Hopkins</t>
  </si>
  <si>
    <t>A. Danby</t>
  </si>
  <si>
    <t>T. Clayton</t>
  </si>
  <si>
    <t>S. Dodds</t>
  </si>
  <si>
    <t>Scotton &amp; Farnham</t>
  </si>
  <si>
    <t>C. R. Bullock</t>
  </si>
  <si>
    <t>Avg of declared Avgs: 87.4</t>
  </si>
  <si>
    <t>R. Maclean</t>
  </si>
  <si>
    <t>Redcraig</t>
  </si>
  <si>
    <t>S. Steele</t>
  </si>
  <si>
    <t>S. Bury</t>
  </si>
  <si>
    <t>Avg of declared Avgs: 86.6</t>
  </si>
  <si>
    <t>J. Jack</t>
  </si>
  <si>
    <t>K. Tait</t>
  </si>
  <si>
    <t>S. Cybaniak</t>
  </si>
  <si>
    <t>K. Robson</t>
  </si>
  <si>
    <t>B. Perry</t>
  </si>
  <si>
    <t>T. Devanney</t>
  </si>
  <si>
    <t>P. Goldthorpe</t>
  </si>
  <si>
    <t>Avg of declared Avgs: 84.8</t>
  </si>
  <si>
    <t>J. Voisey</t>
  </si>
  <si>
    <t>S. Lunn</t>
  </si>
  <si>
    <t>L. Claydon</t>
  </si>
  <si>
    <t>Avg of declared Avgs: 83.8</t>
  </si>
  <si>
    <t>T. Thomas</t>
  </si>
  <si>
    <t>W. Coutts</t>
  </si>
  <si>
    <t>B. Edwards</t>
  </si>
  <si>
    <t>G. Scheffers</t>
  </si>
  <si>
    <t>G. Wright</t>
  </si>
  <si>
    <t>Avg of declared Avgs: 82.3</t>
  </si>
  <si>
    <t>M. Thornton</t>
  </si>
  <si>
    <t>T. Butterworth</t>
  </si>
  <si>
    <t>H. Strowger</t>
  </si>
  <si>
    <t>J. Coutts</t>
  </si>
  <si>
    <t>M. Frier</t>
  </si>
  <si>
    <t>A. Crothers</t>
  </si>
  <si>
    <t>M. Broom</t>
  </si>
  <si>
    <t>Avg of declared Avgs: 80.9</t>
  </si>
  <si>
    <t>P. Bowles</t>
  </si>
  <si>
    <t>G. Franks</t>
  </si>
  <si>
    <t>Avg of declared Avgs: 79.8</t>
  </si>
  <si>
    <t>B. Sowerbutt</t>
  </si>
  <si>
    <t>G. Andrew</t>
  </si>
  <si>
    <t>K. Reilly</t>
  </si>
  <si>
    <t>C. Naylor</t>
  </si>
  <si>
    <t>P. Waters</t>
  </si>
  <si>
    <t>Avg of declared Avgs: 78.3</t>
  </si>
  <si>
    <t>S. Farrant</t>
  </si>
  <si>
    <t>G. Crosby</t>
  </si>
  <si>
    <t>B. Murphy</t>
  </si>
  <si>
    <t>B. Ewart</t>
  </si>
  <si>
    <t>G. Smith</t>
  </si>
  <si>
    <t>Avg of declared Avgs: 75.6</t>
  </si>
  <si>
    <t>B. Jack</t>
  </si>
  <si>
    <t>D. Rendall</t>
  </si>
  <si>
    <t>R. Wilson</t>
  </si>
  <si>
    <t>S. Hayman</t>
  </si>
  <si>
    <t>J. McCall</t>
  </si>
  <si>
    <t>S. Bullock</t>
  </si>
  <si>
    <t>Avg of declared Avgs: 73.5</t>
  </si>
  <si>
    <t>J. Gillon</t>
  </si>
  <si>
    <t>J. Johnson</t>
  </si>
  <si>
    <t>S. Collins</t>
  </si>
  <si>
    <t>L. Viles</t>
  </si>
  <si>
    <t>H. Hamill</t>
  </si>
  <si>
    <t>Avg of declared Avgs: 65.7</t>
  </si>
  <si>
    <t>Avg of declared Avgs: 92.7</t>
  </si>
  <si>
    <t>Avg of declared Avgs: 88.2</t>
  </si>
  <si>
    <t>Avg of declared Avgs: 85.3</t>
  </si>
  <si>
    <t>Avg of declared Avgs: 80.5</t>
  </si>
  <si>
    <t>Avg of declared Avgs: 74.0</t>
  </si>
  <si>
    <t>2 Market Drayton A</t>
  </si>
  <si>
    <t>3 Penzance A</t>
  </si>
  <si>
    <t>5 Vickers A</t>
  </si>
  <si>
    <t>6 Warrington</t>
  </si>
  <si>
    <t>Avg of declared Avgs: 557.7</t>
  </si>
  <si>
    <t>1 Derby</t>
  </si>
  <si>
    <t>2 Leek</t>
  </si>
  <si>
    <t>3 Market Drayton B</t>
  </si>
  <si>
    <t>4 Penarth A</t>
  </si>
  <si>
    <t>6 Sutton Coldfield</t>
  </si>
  <si>
    <t>Avg of declared Avgs: 537.0</t>
  </si>
  <si>
    <t>1 Market Drayton C</t>
  </si>
  <si>
    <t>2 Market Drayton D</t>
  </si>
  <si>
    <t>3 Market Drayton E</t>
  </si>
  <si>
    <t>6 Bogey505</t>
  </si>
  <si>
    <t>Avg of declared Avgs: 509.8</t>
  </si>
  <si>
    <t>1 Market Drayton F</t>
  </si>
  <si>
    <t>2 Penarth B</t>
  </si>
  <si>
    <t>3 Penarth C</t>
  </si>
  <si>
    <t>5 Sunderland D</t>
  </si>
  <si>
    <t>6 Bogey465</t>
  </si>
  <si>
    <t>Avg of declared Avgs: 474.5</t>
  </si>
  <si>
    <t>C. Stirling</t>
  </si>
  <si>
    <t>J. Godsell</t>
  </si>
  <si>
    <t>H. Bramwell</t>
  </si>
  <si>
    <t>J. Bradfield</t>
  </si>
  <si>
    <t>T. Bryan</t>
  </si>
  <si>
    <t>A. Hay</t>
  </si>
  <si>
    <t>Avg of declared Avgs: 97.6</t>
  </si>
  <si>
    <t>S. Kay</t>
  </si>
  <si>
    <t>B. Rose</t>
  </si>
  <si>
    <t>R. Derricott</t>
  </si>
  <si>
    <t>M. Newman</t>
  </si>
  <si>
    <t>M. Baeron</t>
  </si>
  <si>
    <t>G. Walker</t>
  </si>
  <si>
    <t>K. Revell</t>
  </si>
  <si>
    <t>A. Wallace</t>
  </si>
  <si>
    <t>Avg of declared Avgs: 96.3</t>
  </si>
  <si>
    <t>A. Henson</t>
  </si>
  <si>
    <t>Wilmslow</t>
  </si>
  <si>
    <t>N. Georgeson</t>
  </si>
  <si>
    <t>S. Robertson</t>
  </si>
  <si>
    <t>S. Osmond</t>
  </si>
  <si>
    <t>A. Poole</t>
  </si>
  <si>
    <t>T. C. Chittenden</t>
  </si>
  <si>
    <t>Workington</t>
  </si>
  <si>
    <t>S. Thorne</t>
  </si>
  <si>
    <t>K. Tulloch</t>
  </si>
  <si>
    <t>S. Nobile</t>
  </si>
  <si>
    <t>S. Ashdown</t>
  </si>
  <si>
    <t>P. Ager</t>
  </si>
  <si>
    <t>M. Whitehead</t>
  </si>
  <si>
    <t>M. Gardner</t>
  </si>
  <si>
    <t>J. Richards</t>
  </si>
  <si>
    <t>J. Jackson</t>
  </si>
  <si>
    <t>A. Angus</t>
  </si>
  <si>
    <t>S. Nicklin</t>
  </si>
  <si>
    <t>M. Shaw</t>
  </si>
  <si>
    <t>Avg of declared Avgs: 94.4</t>
  </si>
  <si>
    <t>L. Payne</t>
  </si>
  <si>
    <t>M. Johnstone</t>
  </si>
  <si>
    <t>A. Mead</t>
  </si>
  <si>
    <t>Avg of declared Avgs: 93.5</t>
  </si>
  <si>
    <t>M. Drake</t>
  </si>
  <si>
    <t>S. McArthur</t>
  </si>
  <si>
    <t>A. Ashdown</t>
  </si>
  <si>
    <t>T. Tomlinson</t>
  </si>
  <si>
    <t>P. Shone</t>
  </si>
  <si>
    <t>D. Burns</t>
  </si>
  <si>
    <t>N. Sallie</t>
  </si>
  <si>
    <t>A. Cirovic</t>
  </si>
  <si>
    <t>S. Ewence</t>
  </si>
  <si>
    <t>Avg of declared Avgs: 92.3</t>
  </si>
  <si>
    <t>J. Hall</t>
  </si>
  <si>
    <t>E. Matthews</t>
  </si>
  <si>
    <t>M. Frobisher</t>
  </si>
  <si>
    <t>B. Adamson</t>
  </si>
  <si>
    <t>M. Caton</t>
  </si>
  <si>
    <t>S. King</t>
  </si>
  <si>
    <t>P. Ayre</t>
  </si>
  <si>
    <t>K. B. McCrindle</t>
  </si>
  <si>
    <t>P. Leviston</t>
  </si>
  <si>
    <t>S. Clarke</t>
  </si>
  <si>
    <t>Barry Plastics</t>
  </si>
  <si>
    <t>P. Besant</t>
  </si>
  <si>
    <t>Avg of declared Avgs: 88.9</t>
  </si>
  <si>
    <t>G. Sedgewick</t>
  </si>
  <si>
    <t>A. Mylles</t>
  </si>
  <si>
    <t>S. Messenger</t>
  </si>
  <si>
    <t>T. Lloyd</t>
  </si>
  <si>
    <t>B. Fletcher</t>
  </si>
  <si>
    <t>R. Holmes</t>
  </si>
  <si>
    <t>Avg of declared Avgs: 87.0</t>
  </si>
  <si>
    <t>A. Bramwell</t>
  </si>
  <si>
    <t>N. Bowering</t>
  </si>
  <si>
    <t>A. Ryles</t>
  </si>
  <si>
    <t>J. Barton</t>
  </si>
  <si>
    <t>F. Perkins</t>
  </si>
  <si>
    <t>Avg of declared Avgs: 79.7</t>
  </si>
  <si>
    <t>Avg of declared Avgs: 91.2</t>
  </si>
  <si>
    <t>2 Dunfermline A</t>
  </si>
  <si>
    <t>3 Dunfermline B</t>
  </si>
  <si>
    <t>5 Wilmslow</t>
  </si>
  <si>
    <t>R. Bain</t>
  </si>
  <si>
    <t>Avg of declared Avgs: 578.2</t>
  </si>
  <si>
    <t>1 Blackpool</t>
  </si>
  <si>
    <t>2 Bury A</t>
  </si>
  <si>
    <t>3 Dunfermline C</t>
  </si>
  <si>
    <t>4 St Andrews A</t>
  </si>
  <si>
    <t>5 Workington</t>
  </si>
  <si>
    <t>N. L. Morewood</t>
  </si>
  <si>
    <t>Avg of declared Avgs: 561.0</t>
  </si>
  <si>
    <t>3 St Andrews B</t>
  </si>
  <si>
    <t>4 Sunderland</t>
  </si>
  <si>
    <t>5 Vickers</t>
  </si>
  <si>
    <t>J. Howe</t>
  </si>
  <si>
    <t>A. Grierson</t>
  </si>
  <si>
    <t>C. A. Coxon</t>
  </si>
  <si>
    <t>Avg of declared Avgs: 542.0</t>
  </si>
  <si>
    <t>D. Glbert-Harris</t>
  </si>
  <si>
    <t>Avg of declared Avgs: 257.4</t>
  </si>
  <si>
    <t>Avg of declared Avgs: 219.7</t>
  </si>
  <si>
    <t>Cumbria &amp; Northumbria Target Shooting Association Results</t>
  </si>
  <si>
    <t>Summer 2026</t>
  </si>
  <si>
    <t>Links to all Sheets and Divisions in the Results file</t>
  </si>
  <si>
    <t>10m Air Pistol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</si>
  <si>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</si>
  <si>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</si>
  <si>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</si>
  <si>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</si>
  <si>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</si>
  <si>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</si>
  <si>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</si>
  <si>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</si>
  <si>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</si>
  <si>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</si>
  <si>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á</t>
  </si>
  <si>
    <t>D11</t>
  </si>
  <si>
    <t>D12</t>
  </si>
  <si>
    <t>D13</t>
  </si>
  <si>
    <t>D14</t>
  </si>
  <si>
    <t>D15</t>
  </si>
  <si>
    <t>D16</t>
  </si>
  <si>
    <t>D17</t>
  </si>
  <si>
    <t>10m Air Pistol Jun</t>
  </si>
  <si>
    <t>10m Air Pistol Sen</t>
  </si>
  <si>
    <t>10m Air Pistol Team</t>
  </si>
  <si>
    <t>10m Air Pistol (Supp rest)</t>
  </si>
  <si>
    <t>10m Air Pistol (Supp rest) Sen</t>
  </si>
  <si>
    <t>6Yd Air Pistol</t>
  </si>
  <si>
    <t>10m Air Rifle</t>
  </si>
  <si>
    <t>10m Air Rifle Jun</t>
  </si>
  <si>
    <t>10m Air Rifle Sen</t>
  </si>
  <si>
    <t>10m Air Rifle Team</t>
  </si>
  <si>
    <t>10m Air Rifle (Supp rest)</t>
  </si>
  <si>
    <t>10m Air Rifle (Supp rest) Sen</t>
  </si>
  <si>
    <t>20Yd Pistol</t>
  </si>
  <si>
    <t>20Yd Pistol Sen</t>
  </si>
  <si>
    <t>20Yd Pistol Team</t>
  </si>
  <si>
    <t>Bench 50m</t>
  </si>
  <si>
    <t>Bench 50m Sen</t>
  </si>
  <si>
    <t>Bench 50m Team</t>
  </si>
  <si>
    <t>Bench 100yd</t>
  </si>
  <si>
    <t>Bench 100yd Sen</t>
  </si>
  <si>
    <t>Bench 100yd Team</t>
  </si>
  <si>
    <t>Bench SR (Air)</t>
  </si>
  <si>
    <t>Bench SR (Air) Sen</t>
  </si>
  <si>
    <t>Bench SR (Air) Team</t>
  </si>
  <si>
    <t>Bench SR (Rim)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</si>
  <si>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</si>
  <si>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</si>
  <si>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</si>
  <si>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</si>
  <si>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</si>
  <si>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</si>
  <si>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</si>
  <si>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</si>
  <si>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</si>
  <si>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</si>
  <si>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Bench SR (Rim) Jun</t>
  </si>
  <si>
    <t>Bench SR (Rim) Sen</t>
  </si>
  <si>
    <t>Bench SR (Rim) Team</t>
  </si>
  <si>
    <t>Gallery Rifle Any</t>
  </si>
  <si>
    <t>Gallery Rifle Any Sen</t>
  </si>
  <si>
    <t>Gallery Rifle Iron</t>
  </si>
  <si>
    <t>Gallery Rifle Iron Sen</t>
  </si>
  <si>
    <t>Long Barrelled Pistol</t>
  </si>
  <si>
    <t>Long Barrelled Pistol Sen</t>
  </si>
  <si>
    <t>L-Barrelled Revolver Any</t>
  </si>
  <si>
    <t>L-Barrelled Revolver Iron</t>
  </si>
  <si>
    <t>LR Rifle 100 Any</t>
  </si>
  <si>
    <t>LR Rifle 100 Any Sen</t>
  </si>
  <si>
    <t>LR Rifle 50 Iron</t>
  </si>
  <si>
    <t>LR Rifle 50 Iron Sen</t>
  </si>
  <si>
    <t>LR Rifle 50 Iron Team</t>
  </si>
  <si>
    <t>LR Rifle Dewar</t>
  </si>
  <si>
    <t>LR Rifle Dewar Sen</t>
  </si>
  <si>
    <t>LR Rifle Dewar Team</t>
  </si>
  <si>
    <t>Muzzle-loading Pistol</t>
  </si>
  <si>
    <t>Muzzle-loading Pistol Sen</t>
  </si>
  <si>
    <t>Muzzle-loading Revolver</t>
  </si>
  <si>
    <t>Muzzle-loading Revolver Sen</t>
  </si>
  <si>
    <t>Rapid Fire Air Pistol</t>
  </si>
  <si>
    <t>Rapid Fire Rifle</t>
  </si>
  <si>
    <t>Short Range Rifle</t>
  </si>
  <si>
    <t>Short Range Rifle Sen</t>
  </si>
  <si>
    <t>Short Range Rifle Team</t>
  </si>
  <si>
    <t>Sport Rifle</t>
  </si>
  <si>
    <t>Sport Rifle Sen</t>
  </si>
  <si>
    <t>Sport Rifle Team</t>
  </si>
  <si>
    <t>SR Standard Pistol</t>
  </si>
  <si>
    <t>To return to this sheet from any result sheet, hit the blue arrow at the top left of the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</si>
</sst>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_);[Red]\(#,##0.0\)"/>
    <numFmt numFmtId="166" formatCode="0.000"/>
  </numFmts>
  <fonts count="28" x14ac:knownFonts="1"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Times New Roman"/>
      <family val="1"/>
    </font>
    <font>
      <sz val="10"/>
      <name val="Verdana"/>
      <family val="2"/>
    </font>
    <font>
      <b/>
      <sz val="10"/>
      <name val="Trebuchet MS"/>
      <family val="2"/>
    </font>
    <font>
      <sz val="10"/>
      <name val="Trebuchet MS"/>
      <family val="2"/>
    </font>
    <font>
      <b/>
      <sz val="13"/>
      <name val="Trebuchet MS"/>
      <family val="2"/>
    </font>
    <font>
      <sz val="13"/>
      <name val="Trebuchet MS"/>
      <family val="2"/>
    </font>
    <font>
      <sz val="10"/>
      <color theme="0"/>
      <name val="Trebuchet MS"/>
      <family val="2"/>
    </font>
    <font>
      <b/>
      <sz val="13"/>
      <color theme="0"/>
      <name val="Trebuchet MS"/>
      <family val="2"/>
    </font>
    <font>
      <sz val="13"/>
      <color theme="0"/>
      <name val="Trebuchet MS"/>
      <family val="2"/>
    </font>
    <font>
      <b/>
      <u/>
      <sz val="12"/>
      <name val="Trebuchet MS"/>
      <family val="2"/>
    </font>
    <font>
      <sz val="14"/>
      <name val="Trebuchet MS"/>
      <family val="2"/>
    </font>
    <font>
      <sz val="11"/>
      <color theme="1"/>
      <name val="Calibri"/>
      <family val="2"/>
      <scheme val="minor"/>
    </font>
    <font>
      <sz val="8"/>
      <name val="Trebuchet MS"/>
      <family val="2"/>
    </font>
    <font>
      <b/>
      <u/>
      <sz val="13"/>
      <name val="Trebuchet MS"/>
      <family val="2"/>
    </font>
    <font>
      <sz val="11"/>
      <color theme="1"/>
      <name val="Trebuchet MS"/>
      <family val="2"/>
    </font>
    <font>
      <sz val="10"/>
      <color theme="1"/>
      <name val="Trebuchet MS"/>
      <family val="2"/>
    </font>
    <font>
      <b/>
      <sz val="9"/>
      <name val="Trebuchet MS"/>
      <family val="2"/>
    </font>
    <font>
      <b/>
      <sz val="10"/>
      <color theme="1"/>
      <name val="Trebuchet MS"/>
      <family val="2"/>
    </font>
    <font>
      <b/>
      <sz val="9"/>
      <color theme="1"/>
      <name val="Trebuchet MS"/>
      <family val="2"/>
    </font>
    <font>
      <sz val="2"/>
      <name val="Trebuchet MS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14"/>
      <color rgb="FF0000FF"/>
      <name val="Wingdings 3"/>
      <family val="1"/>
      <charset val="2"/>
    </font>
  </fonts>
  <fills count="3">
    <fill>
      <patternFill patternType="none"/>
    </fill>
    <fill>
      <patternFill patternType="gray125"/>
    </fill>
    <fill>
      <patternFill patternType="darkVertical"/>
    </fill>
  </fills>
  <borders count="43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59"/>
      </left>
      <right style="hair">
        <color indexed="59"/>
      </right>
      <top/>
      <bottom style="hair">
        <color indexed="59"/>
      </bottom>
      <diagonal/>
    </border>
    <border>
      <left style="hair">
        <color indexed="59"/>
      </left>
      <right style="hair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3"/>
      </bottom>
      <diagonal/>
    </border>
    <border>
      <left style="thin">
        <color indexed="64"/>
      </left>
      <right/>
      <top style="hair">
        <color indexed="63"/>
      </top>
      <bottom style="hair">
        <color indexed="63"/>
      </bottom>
      <diagonal/>
    </border>
    <border>
      <left style="thin">
        <color indexed="64"/>
      </left>
      <right/>
      <top style="hair">
        <color indexed="63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 applyNumberFormat="0" applyFill="0" applyBorder="0" applyProtection="0">
      <alignment vertical="top" wrapText="1"/>
    </xf>
    <xf numFmtId="0" fontId="2" fillId="0" borderId="0"/>
    <xf numFmtId="0" fontId="3" fillId="0" borderId="0"/>
    <xf numFmtId="0" fontId="25" fillId="0" borderId="0" applyNumberFormat="0" applyFill="0" applyBorder="0" applyAlignment="0" applyProtection="0"/>
  </cellStyleXfs>
  <cellXfs count="217">
    <xf numFmtId="0" fontId="0" fillId="0" borderId="0" xfId="0"/>
    <xf numFmtId="0" fontId="4" fillId="0" borderId="0" xfId="2" applyFont="1" applyAlignment="1">
      <alignment horizontal="center"/>
    </xf>
    <xf numFmtId="0" fontId="4" fillId="0" borderId="0" xfId="2" applyFont="1"/>
    <xf numFmtId="0" fontId="5" fillId="0" borderId="0" xfId="2" applyFont="1" applyAlignment="1">
      <alignment horizontal="center"/>
    </xf>
    <xf numFmtId="0" fontId="5" fillId="0" borderId="0" xfId="2" applyFont="1"/>
    <xf numFmtId="0" fontId="5" fillId="0" borderId="1" xfId="2" applyFont="1" applyBorder="1"/>
    <xf numFmtId="0" fontId="5" fillId="0" borderId="2" xfId="2" applyFont="1" applyBorder="1" applyAlignment="1">
      <alignment horizontal="right"/>
    </xf>
    <xf numFmtId="0" fontId="5" fillId="0" borderId="2" xfId="2" applyFont="1" applyBorder="1"/>
    <xf numFmtId="0" fontId="5" fillId="0" borderId="2" xfId="0" applyFont="1" applyBorder="1"/>
    <xf numFmtId="0" fontId="5" fillId="0" borderId="0" xfId="0" applyFont="1"/>
    <xf numFmtId="15" fontId="5" fillId="0" borderId="0" xfId="2" applyNumberFormat="1" applyFont="1" applyAlignment="1">
      <alignment horizontal="left"/>
    </xf>
    <xf numFmtId="0" fontId="5" fillId="0" borderId="3" xfId="2" applyFont="1" applyBorder="1"/>
    <xf numFmtId="0" fontId="5" fillId="0" borderId="4" xfId="2" applyFont="1" applyBorder="1"/>
    <xf numFmtId="1" fontId="5" fillId="0" borderId="4" xfId="2" applyNumberFormat="1" applyFont="1" applyBorder="1"/>
    <xf numFmtId="0" fontId="5" fillId="0" borderId="5" xfId="2" applyFont="1" applyBorder="1" applyAlignment="1">
      <alignment horizontal="right"/>
    </xf>
    <xf numFmtId="0" fontId="5" fillId="0" borderId="6" xfId="2" applyFont="1" applyBorder="1"/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10" xfId="2" applyFont="1" applyBorder="1"/>
    <xf numFmtId="0" fontId="5" fillId="0" borderId="11" xfId="2" applyFont="1" applyBorder="1"/>
    <xf numFmtId="0" fontId="5" fillId="0" borderId="12" xfId="2" applyFont="1" applyBorder="1"/>
    <xf numFmtId="0" fontId="5" fillId="0" borderId="13" xfId="2" applyFont="1" applyBorder="1"/>
    <xf numFmtId="164" fontId="5" fillId="0" borderId="0" xfId="2" applyNumberFormat="1" applyFont="1"/>
    <xf numFmtId="0" fontId="5" fillId="0" borderId="0" xfId="2" applyFont="1" applyAlignment="1">
      <alignment horizontal="left"/>
    </xf>
    <xf numFmtId="0" fontId="5" fillId="0" borderId="0" xfId="2" applyFont="1" applyAlignment="1">
      <alignment horizontal="right"/>
    </xf>
    <xf numFmtId="0" fontId="5" fillId="0" borderId="14" xfId="2" applyFont="1" applyBorder="1"/>
    <xf numFmtId="0" fontId="5" fillId="0" borderId="15" xfId="2" applyFont="1" applyBorder="1"/>
    <xf numFmtId="0" fontId="5" fillId="0" borderId="16" xfId="2" applyFont="1" applyBorder="1"/>
    <xf numFmtId="0" fontId="5" fillId="0" borderId="0" xfId="0" applyFont="1" applyAlignment="1">
      <alignment horizontal="left"/>
    </xf>
    <xf numFmtId="0" fontId="5" fillId="0" borderId="17" xfId="2" applyFont="1" applyBorder="1"/>
    <xf numFmtId="0" fontId="5" fillId="0" borderId="18" xfId="2" applyFont="1" applyBorder="1"/>
    <xf numFmtId="0" fontId="5" fillId="0" borderId="19" xfId="2" applyFont="1" applyBorder="1"/>
    <xf numFmtId="0" fontId="5" fillId="0" borderId="20" xfId="2" applyFont="1" applyBorder="1"/>
    <xf numFmtId="0" fontId="5" fillId="0" borderId="21" xfId="2" applyFont="1" applyBorder="1"/>
    <xf numFmtId="0" fontId="5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3" applyFont="1"/>
    <xf numFmtId="0" fontId="5" fillId="0" borderId="0" xfId="3" applyFont="1"/>
    <xf numFmtId="0" fontId="5" fillId="0" borderId="22" xfId="1" applyFont="1" applyFill="1" applyBorder="1" applyAlignment="1">
      <alignment horizontal="center"/>
    </xf>
    <xf numFmtId="1" fontId="5" fillId="0" borderId="0" xfId="1" applyNumberFormat="1" applyFont="1" applyFill="1" applyBorder="1" applyAlignment="1"/>
    <xf numFmtId="0" fontId="5" fillId="0" borderId="0" xfId="1" applyFont="1" applyFill="1" applyBorder="1" applyAlignment="1"/>
    <xf numFmtId="0" fontId="5" fillId="0" borderId="0" xfId="1" applyNumberFormat="1" applyFont="1" applyFill="1" applyAlignment="1"/>
    <xf numFmtId="0" fontId="5" fillId="0" borderId="0" xfId="1" applyFont="1" applyFill="1" applyBorder="1" applyAlignment="1">
      <alignment horizontal="center"/>
    </xf>
    <xf numFmtId="0" fontId="4" fillId="0" borderId="0" xfId="1" applyNumberFormat="1" applyFont="1" applyFill="1" applyBorder="1" applyAlignment="1"/>
    <xf numFmtId="0" fontId="5" fillId="0" borderId="0" xfId="3" applyFont="1" applyAlignment="1">
      <alignment horizontal="center"/>
    </xf>
    <xf numFmtId="0" fontId="5" fillId="0" borderId="7" xfId="0" applyFont="1" applyBorder="1"/>
    <xf numFmtId="0" fontId="5" fillId="0" borderId="23" xfId="2" applyFont="1" applyBorder="1"/>
    <xf numFmtId="0" fontId="5" fillId="0" borderId="24" xfId="2" applyFont="1" applyBorder="1" applyAlignment="1">
      <alignment horizontal="right"/>
    </xf>
    <xf numFmtId="0" fontId="5" fillId="0" borderId="25" xfId="2" applyFont="1" applyBorder="1" applyAlignment="1">
      <alignment horizontal="right"/>
    </xf>
    <xf numFmtId="0" fontId="5" fillId="0" borderId="26" xfId="2" applyFont="1" applyBorder="1" applyAlignment="1">
      <alignment horizontal="center"/>
    </xf>
    <xf numFmtId="0" fontId="5" fillId="0" borderId="27" xfId="2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8" xfId="0" applyFont="1" applyBorder="1"/>
    <xf numFmtId="0" fontId="5" fillId="0" borderId="7" xfId="3" applyFont="1" applyBorder="1"/>
    <xf numFmtId="0" fontId="5" fillId="0" borderId="29" xfId="3" applyFont="1" applyBorder="1" applyAlignment="1">
      <alignment horizontal="right"/>
    </xf>
    <xf numFmtId="0" fontId="5" fillId="0" borderId="7" xfId="3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0" fontId="5" fillId="0" borderId="23" xfId="3" applyFont="1" applyBorder="1"/>
    <xf numFmtId="0" fontId="5" fillId="0" borderId="30" xfId="3" applyFont="1" applyBorder="1" applyAlignment="1">
      <alignment horizontal="right"/>
    </xf>
    <xf numFmtId="0" fontId="5" fillId="0" borderId="24" xfId="3" applyFont="1" applyBorder="1" applyAlignment="1">
      <alignment horizontal="right"/>
    </xf>
    <xf numFmtId="0" fontId="5" fillId="0" borderId="25" xfId="3" applyFont="1" applyBorder="1" applyAlignment="1">
      <alignment horizontal="right"/>
    </xf>
    <xf numFmtId="0" fontId="5" fillId="0" borderId="26" xfId="3" applyFont="1" applyBorder="1" applyAlignment="1">
      <alignment horizontal="center"/>
    </xf>
    <xf numFmtId="0" fontId="5" fillId="0" borderId="28" xfId="0" applyFont="1" applyBorder="1" applyAlignment="1">
      <alignment horizontal="right"/>
    </xf>
    <xf numFmtId="0" fontId="4" fillId="0" borderId="22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5" fillId="0" borderId="31" xfId="2" applyFont="1" applyBorder="1"/>
    <xf numFmtId="0" fontId="5" fillId="0" borderId="28" xfId="2" applyFont="1" applyBorder="1"/>
    <xf numFmtId="0" fontId="5" fillId="0" borderId="32" xfId="2" applyFont="1" applyBorder="1"/>
    <xf numFmtId="0" fontId="5" fillId="0" borderId="33" xfId="2" applyFont="1" applyBorder="1"/>
    <xf numFmtId="0" fontId="5" fillId="0" borderId="4" xfId="2" applyFont="1" applyBorder="1" applyAlignment="1">
      <alignment horizontal="right"/>
    </xf>
    <xf numFmtId="0" fontId="5" fillId="0" borderId="23" xfId="2" applyFont="1" applyBorder="1" applyAlignment="1">
      <alignment horizontal="right"/>
    </xf>
    <xf numFmtId="0" fontId="5" fillId="0" borderId="34" xfId="2" applyFont="1" applyBorder="1"/>
    <xf numFmtId="0" fontId="5" fillId="0" borderId="26" xfId="0" applyFont="1" applyBorder="1" applyAlignment="1">
      <alignment horizontal="left"/>
    </xf>
    <xf numFmtId="166" fontId="5" fillId="0" borderId="7" xfId="2" applyNumberFormat="1" applyFont="1" applyBorder="1"/>
    <xf numFmtId="166" fontId="5" fillId="0" borderId="0" xfId="2" applyNumberFormat="1" applyFont="1"/>
    <xf numFmtId="166" fontId="5" fillId="0" borderId="0" xfId="0" applyNumberFormat="1" applyFont="1"/>
    <xf numFmtId="166" fontId="5" fillId="0" borderId="5" xfId="2" applyNumberFormat="1" applyFont="1" applyBorder="1" applyAlignment="1">
      <alignment horizontal="right"/>
    </xf>
    <xf numFmtId="166" fontId="5" fillId="0" borderId="8" xfId="2" applyNumberFormat="1" applyFont="1" applyBorder="1"/>
    <xf numFmtId="166" fontId="5" fillId="0" borderId="10" xfId="2" applyNumberFormat="1" applyFont="1" applyBorder="1"/>
    <xf numFmtId="166" fontId="5" fillId="0" borderId="13" xfId="2" applyNumberFormat="1" applyFont="1" applyBorder="1"/>
    <xf numFmtId="0" fontId="5" fillId="0" borderId="35" xfId="2" applyFont="1" applyBorder="1"/>
    <xf numFmtId="166" fontId="5" fillId="0" borderId="27" xfId="2" applyNumberFormat="1" applyFont="1" applyBorder="1"/>
    <xf numFmtId="166" fontId="5" fillId="0" borderId="28" xfId="2" applyNumberFormat="1" applyFont="1" applyBorder="1"/>
    <xf numFmtId="166" fontId="5" fillId="0" borderId="36" xfId="2" applyNumberFormat="1" applyFont="1" applyBorder="1"/>
    <xf numFmtId="166" fontId="5" fillId="0" borderId="37" xfId="2" applyNumberFormat="1" applyFont="1" applyBorder="1"/>
    <xf numFmtId="166" fontId="5" fillId="0" borderId="12" xfId="2" applyNumberFormat="1" applyFont="1" applyBorder="1"/>
    <xf numFmtId="0" fontId="6" fillId="0" borderId="0" xfId="3" applyFont="1" applyAlignment="1">
      <alignment horizontal="center"/>
    </xf>
    <xf numFmtId="0" fontId="6" fillId="0" borderId="0" xfId="3" applyFont="1"/>
    <xf numFmtId="0" fontId="6" fillId="0" borderId="0" xfId="0" applyFont="1"/>
    <xf numFmtId="0" fontId="6" fillId="0" borderId="38" xfId="1" applyNumberFormat="1" applyFont="1" applyFill="1" applyBorder="1" applyAlignment="1"/>
    <xf numFmtId="0" fontId="6" fillId="0" borderId="0" xfId="1" applyNumberFormat="1" applyFont="1" applyFill="1" applyBorder="1" applyAlignment="1"/>
    <xf numFmtId="0" fontId="6" fillId="0" borderId="0" xfId="2" applyFont="1"/>
    <xf numFmtId="0" fontId="6" fillId="0" borderId="38" xfId="1" applyFont="1" applyFill="1" applyBorder="1" applyAlignment="1">
      <alignment horizontal="center"/>
    </xf>
    <xf numFmtId="0" fontId="6" fillId="0" borderId="39" xfId="1" applyNumberFormat="1" applyFont="1" applyFill="1" applyBorder="1" applyAlignment="1"/>
    <xf numFmtId="1" fontId="6" fillId="0" borderId="39" xfId="1" applyNumberFormat="1" applyFont="1" applyFill="1" applyBorder="1" applyAlignment="1"/>
    <xf numFmtId="0" fontId="7" fillId="0" borderId="0" xfId="0" applyFont="1"/>
    <xf numFmtId="0" fontId="6" fillId="0" borderId="0" xfId="2" applyFont="1" applyAlignment="1">
      <alignment horizontal="center"/>
    </xf>
    <xf numFmtId="0" fontId="7" fillId="0" borderId="0" xfId="2" applyFont="1"/>
    <xf numFmtId="0" fontId="6" fillId="0" borderId="0" xfId="0" applyFont="1" applyAlignment="1">
      <alignment horizontal="center"/>
    </xf>
    <xf numFmtId="15" fontId="5" fillId="0" borderId="0" xfId="2" applyNumberFormat="1" applyFont="1" applyAlignment="1">
      <alignment horizontal="right"/>
    </xf>
    <xf numFmtId="15" fontId="5" fillId="0" borderId="0" xfId="2" applyNumberFormat="1" applyFont="1" applyAlignment="1">
      <alignment horizontal="center"/>
    </xf>
    <xf numFmtId="0" fontId="8" fillId="0" borderId="40" xfId="2" applyFont="1" applyBorder="1" applyAlignment="1">
      <alignment horizontal="center"/>
    </xf>
    <xf numFmtId="0" fontId="10" fillId="0" borderId="0" xfId="0" applyFont="1"/>
    <xf numFmtId="0" fontId="9" fillId="0" borderId="0" xfId="0" applyFont="1"/>
    <xf numFmtId="0" fontId="5" fillId="0" borderId="7" xfId="2" applyFont="1" applyBorder="1" applyAlignment="1">
      <alignment horizontal="left"/>
    </xf>
    <xf numFmtId="0" fontId="5" fillId="0" borderId="0" xfId="2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2" applyFont="1" applyAlignment="1">
      <alignment vertical="center"/>
    </xf>
    <xf numFmtId="0" fontId="11" fillId="0" borderId="0" xfId="0" applyFont="1"/>
    <xf numFmtId="0" fontId="11" fillId="0" borderId="0" xfId="2" applyFont="1" applyAlignment="1">
      <alignment vertical="center"/>
    </xf>
    <xf numFmtId="0" fontId="12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6" fillId="0" borderId="0" xfId="2" applyFont="1" applyAlignment="1">
      <alignment horizontal="center" vertical="center"/>
    </xf>
    <xf numFmtId="0" fontId="14" fillId="0" borderId="0" xfId="2" applyFont="1"/>
    <xf numFmtId="165" fontId="5" fillId="0" borderId="2" xfId="0" applyNumberFormat="1" applyFont="1" applyBorder="1" applyAlignment="1">
      <alignment horizontal="left"/>
    </xf>
    <xf numFmtId="0" fontId="5" fillId="0" borderId="2" xfId="2" applyFont="1" applyBorder="1" applyAlignment="1">
      <alignment horizontal="left"/>
    </xf>
    <xf numFmtId="0" fontId="5" fillId="0" borderId="9" xfId="2" applyFont="1" applyBorder="1" applyAlignment="1">
      <alignment horizontal="center"/>
    </xf>
    <xf numFmtId="0" fontId="5" fillId="0" borderId="10" xfId="0" applyFont="1" applyBorder="1"/>
    <xf numFmtId="0" fontId="5" fillId="0" borderId="11" xfId="2" applyFont="1" applyBorder="1" applyAlignment="1">
      <alignment horizontal="center"/>
    </xf>
    <xf numFmtId="0" fontId="5" fillId="0" borderId="12" xfId="2" applyFont="1" applyBorder="1" applyAlignment="1">
      <alignment horizontal="left"/>
    </xf>
    <xf numFmtId="0" fontId="5" fillId="0" borderId="6" xfId="2" applyFont="1" applyBorder="1" applyAlignment="1">
      <alignment horizontal="center"/>
    </xf>
    <xf numFmtId="165" fontId="5" fillId="0" borderId="7" xfId="0" applyNumberFormat="1" applyFont="1" applyBorder="1" applyAlignment="1">
      <alignment horizontal="left"/>
    </xf>
    <xf numFmtId="0" fontId="8" fillId="0" borderId="34" xfId="2" applyFont="1" applyBorder="1" applyAlignment="1">
      <alignment horizontal="center"/>
    </xf>
    <xf numFmtId="0" fontId="5" fillId="0" borderId="24" xfId="2" applyFont="1" applyBorder="1"/>
    <xf numFmtId="15" fontId="5" fillId="0" borderId="2" xfId="2" applyNumberFormat="1" applyFont="1" applyBorder="1" applyAlignment="1">
      <alignment horizontal="left"/>
    </xf>
    <xf numFmtId="0" fontId="16" fillId="0" borderId="0" xfId="0" applyFont="1"/>
    <xf numFmtId="0" fontId="17" fillId="0" borderId="0" xfId="0" applyFont="1"/>
    <xf numFmtId="0" fontId="17" fillId="0" borderId="2" xfId="0" applyFont="1" applyBorder="1" applyAlignment="1">
      <alignment horizontal="left"/>
    </xf>
    <xf numFmtId="0" fontId="17" fillId="0" borderId="2" xfId="0" applyFont="1" applyBorder="1"/>
    <xf numFmtId="0" fontId="17" fillId="0" borderId="9" xfId="0" applyFont="1" applyBorder="1" applyAlignment="1">
      <alignment horizontal="center"/>
    </xf>
    <xf numFmtId="0" fontId="17" fillId="0" borderId="10" xfId="0" applyFont="1" applyBorder="1"/>
    <xf numFmtId="0" fontId="17" fillId="0" borderId="12" xfId="0" applyFont="1" applyBorder="1" applyAlignment="1">
      <alignment horizontal="left"/>
    </xf>
    <xf numFmtId="0" fontId="17" fillId="0" borderId="12" xfId="0" applyFont="1" applyBorder="1"/>
    <xf numFmtId="0" fontId="17" fillId="0" borderId="13" xfId="0" applyFont="1" applyBorder="1"/>
    <xf numFmtId="0" fontId="17" fillId="0" borderId="11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1" fontId="8" fillId="0" borderId="4" xfId="2" applyNumberFormat="1" applyFont="1" applyBorder="1"/>
    <xf numFmtId="0" fontId="5" fillId="2" borderId="0" xfId="2" applyFont="1" applyFill="1"/>
    <xf numFmtId="0" fontId="5" fillId="2" borderId="0" xfId="2" applyFont="1" applyFill="1" applyAlignment="1">
      <alignment horizontal="center"/>
    </xf>
    <xf numFmtId="0" fontId="17" fillId="0" borderId="9" xfId="0" applyFont="1" applyBorder="1"/>
    <xf numFmtId="0" fontId="17" fillId="0" borderId="11" xfId="0" applyFont="1" applyBorder="1"/>
    <xf numFmtId="0" fontId="17" fillId="0" borderId="6" xfId="0" applyFont="1" applyBorder="1"/>
    <xf numFmtId="0" fontId="17" fillId="0" borderId="7" xfId="0" applyFont="1" applyBorder="1"/>
    <xf numFmtId="0" fontId="17" fillId="0" borderId="8" xfId="0" applyFont="1" applyBorder="1"/>
    <xf numFmtId="0" fontId="1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41" xfId="2" applyFont="1" applyBorder="1"/>
    <xf numFmtId="0" fontId="8" fillId="0" borderId="0" xfId="2" applyFont="1"/>
    <xf numFmtId="166" fontId="5" fillId="0" borderId="7" xfId="2" applyNumberFormat="1" applyFont="1" applyBorder="1" applyAlignment="1">
      <alignment horizontal="right"/>
    </xf>
    <xf numFmtId="166" fontId="5" fillId="0" borderId="2" xfId="2" applyNumberFormat="1" applyFont="1" applyBorder="1" applyAlignment="1">
      <alignment horizontal="right"/>
    </xf>
    <xf numFmtId="166" fontId="5" fillId="0" borderId="2" xfId="0" applyNumberFormat="1" applyFont="1" applyBorder="1" applyAlignment="1">
      <alignment horizontal="right"/>
    </xf>
    <xf numFmtId="166" fontId="5" fillId="0" borderId="12" xfId="2" applyNumberFormat="1" applyFont="1" applyBorder="1" applyAlignment="1">
      <alignment horizontal="right"/>
    </xf>
    <xf numFmtId="166" fontId="17" fillId="0" borderId="2" xfId="0" applyNumberFormat="1" applyFont="1" applyBorder="1" applyAlignment="1">
      <alignment horizontal="right"/>
    </xf>
    <xf numFmtId="166" fontId="17" fillId="0" borderId="12" xfId="0" applyNumberFormat="1" applyFont="1" applyBorder="1" applyAlignment="1">
      <alignment horizontal="right"/>
    </xf>
    <xf numFmtId="164" fontId="5" fillId="0" borderId="9" xfId="2" applyNumberFormat="1" applyFont="1" applyBorder="1"/>
    <xf numFmtId="166" fontId="5" fillId="0" borderId="7" xfId="0" applyNumberFormat="1" applyFont="1" applyBorder="1"/>
    <xf numFmtId="164" fontId="8" fillId="0" borderId="0" xfId="2" applyNumberFormat="1" applyFont="1"/>
    <xf numFmtId="0" fontId="8" fillId="0" borderId="0" xfId="0" applyFont="1"/>
    <xf numFmtId="164" fontId="5" fillId="0" borderId="0" xfId="2" applyNumberFormat="1" applyFont="1" applyAlignment="1">
      <alignment horizontal="center"/>
    </xf>
    <xf numFmtId="164" fontId="5" fillId="0" borderId="6" xfId="2" applyNumberFormat="1" applyFont="1" applyBorder="1"/>
    <xf numFmtId="0" fontId="5" fillId="0" borderId="11" xfId="0" applyFont="1" applyBorder="1" applyAlignment="1">
      <alignment horizontal="left"/>
    </xf>
    <xf numFmtId="0" fontId="18" fillId="0" borderId="0" xfId="2" applyFont="1"/>
    <xf numFmtId="0" fontId="19" fillId="0" borderId="0" xfId="0" applyFont="1"/>
    <xf numFmtId="0" fontId="20" fillId="0" borderId="0" xfId="0" applyFont="1"/>
    <xf numFmtId="0" fontId="14" fillId="0" borderId="0" xfId="3" applyFont="1"/>
    <xf numFmtId="0" fontId="5" fillId="0" borderId="7" xfId="3" applyFont="1" applyBorder="1" applyAlignment="1">
      <alignment horizontal="left"/>
    </xf>
    <xf numFmtId="0" fontId="5" fillId="0" borderId="2" xfId="3" applyFont="1" applyBorder="1"/>
    <xf numFmtId="0" fontId="5" fillId="0" borderId="2" xfId="3" applyFont="1" applyBorder="1" applyAlignment="1">
      <alignment horizontal="left"/>
    </xf>
    <xf numFmtId="0" fontId="5" fillId="0" borderId="9" xfId="3" applyFont="1" applyBorder="1" applyAlignment="1">
      <alignment horizontal="center"/>
    </xf>
    <xf numFmtId="0" fontId="5" fillId="0" borderId="10" xfId="3" applyFont="1" applyBorder="1"/>
    <xf numFmtId="0" fontId="5" fillId="0" borderId="11" xfId="3" applyFont="1" applyBorder="1" applyAlignment="1">
      <alignment horizontal="center"/>
    </xf>
    <xf numFmtId="0" fontId="5" fillId="0" borderId="12" xfId="3" applyFont="1" applyBorder="1" applyAlignment="1">
      <alignment horizontal="left"/>
    </xf>
    <xf numFmtId="0" fontId="5" fillId="0" borderId="12" xfId="3" applyFont="1" applyBorder="1"/>
    <xf numFmtId="0" fontId="5" fillId="0" borderId="13" xfId="3" applyFont="1" applyBorder="1"/>
    <xf numFmtId="0" fontId="5" fillId="0" borderId="6" xfId="3" applyFont="1" applyBorder="1" applyAlignment="1">
      <alignment horizontal="center"/>
    </xf>
    <xf numFmtId="0" fontId="5" fillId="0" borderId="24" xfId="3" applyFont="1" applyBorder="1"/>
    <xf numFmtId="0" fontId="18" fillId="0" borderId="0" xfId="3" applyFont="1"/>
    <xf numFmtId="0" fontId="5" fillId="0" borderId="9" xfId="0" applyFont="1" applyBorder="1"/>
    <xf numFmtId="0" fontId="5" fillId="0" borderId="6" xfId="0" applyFont="1" applyBorder="1"/>
    <xf numFmtId="0" fontId="21" fillId="0" borderId="0" xfId="2" applyFont="1" applyAlignment="1">
      <alignment horizontal="right"/>
    </xf>
    <xf numFmtId="1" fontId="14" fillId="0" borderId="0" xfId="1" applyNumberFormat="1" applyFont="1" applyFill="1" applyBorder="1" applyAlignment="1"/>
    <xf numFmtId="0" fontId="14" fillId="0" borderId="0" xfId="1" applyFont="1" applyFill="1" applyBorder="1" applyAlignment="1"/>
    <xf numFmtId="0" fontId="5" fillId="0" borderId="2" xfId="1" applyNumberFormat="1" applyFont="1" applyFill="1" applyBorder="1" applyAlignment="1"/>
    <xf numFmtId="0" fontId="5" fillId="0" borderId="2" xfId="1" applyNumberFormat="1" applyFont="1" applyFill="1" applyBorder="1" applyAlignment="1">
      <alignment horizontal="left"/>
    </xf>
    <xf numFmtId="0" fontId="5" fillId="0" borderId="2" xfId="1" applyFont="1" applyFill="1" applyBorder="1" applyAlignment="1">
      <alignment horizontal="left"/>
    </xf>
    <xf numFmtId="0" fontId="5" fillId="0" borderId="9" xfId="1" applyNumberFormat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0" xfId="1" applyNumberFormat="1" applyFont="1" applyFill="1" applyBorder="1" applyAlignment="1"/>
    <xf numFmtId="0" fontId="5" fillId="0" borderId="11" xfId="1" applyNumberFormat="1" applyFont="1" applyFill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5" fillId="0" borderId="12" xfId="0" applyFont="1" applyBorder="1"/>
    <xf numFmtId="0" fontId="5" fillId="0" borderId="13" xfId="0" applyFont="1" applyBorder="1"/>
    <xf numFmtId="0" fontId="5" fillId="0" borderId="6" xfId="1" applyNumberFormat="1" applyFont="1" applyFill="1" applyBorder="1" applyAlignment="1">
      <alignment horizontal="center"/>
    </xf>
    <xf numFmtId="0" fontId="5" fillId="0" borderId="7" xfId="1" applyNumberFormat="1" applyFont="1" applyFill="1" applyBorder="1" applyAlignment="1">
      <alignment horizontal="left"/>
    </xf>
    <xf numFmtId="0" fontId="5" fillId="0" borderId="7" xfId="1" applyNumberFormat="1" applyFont="1" applyFill="1" applyBorder="1" applyAlignment="1"/>
    <xf numFmtId="0" fontId="5" fillId="0" borderId="24" xfId="1" applyNumberFormat="1" applyFont="1" applyFill="1" applyBorder="1" applyAlignment="1"/>
    <xf numFmtId="0" fontId="5" fillId="0" borderId="24" xfId="1" applyNumberFormat="1" applyFont="1" applyFill="1" applyBorder="1" applyAlignment="1">
      <alignment horizontal="right"/>
    </xf>
    <xf numFmtId="0" fontId="5" fillId="0" borderId="25" xfId="1" applyNumberFormat="1" applyFont="1" applyFill="1" applyBorder="1" applyAlignment="1">
      <alignment horizontal="right"/>
    </xf>
    <xf numFmtId="0" fontId="5" fillId="0" borderId="9" xfId="0" applyFont="1" applyBorder="1" applyAlignment="1">
      <alignment horizontal="center"/>
    </xf>
    <xf numFmtId="0" fontId="21" fillId="0" borderId="0" xfId="3" applyFont="1" applyAlignment="1">
      <alignment horizontal="right"/>
    </xf>
    <xf numFmtId="0" fontId="26" fillId="0" borderId="0" xfId="4" applyFont="1"/>
    <xf numFmtId="0" fontId="27" fillId="0" borderId="0" xfId="4" applyFont="1" applyAlignment="1" applyProtection="1">
      <alignment horizontal="left"/>
      <protection locked="0"/>
    </xf>
    <xf numFmtId="1" fontId="27" fillId="0" borderId="0" xfId="4" applyNumberFormat="1" applyFont="1" applyFill="1" applyBorder="1" applyAlignment="1" applyProtection="1">
      <alignment horizontal="left"/>
      <protection locked="0"/>
    </xf>
    <xf numFmtId="0" fontId="13" fillId="0" borderId="42" xfId="0" applyFont="1" applyBorder="1"/>
    <xf numFmtId="0" fontId="13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2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15" fillId="0" borderId="0" xfId="1" applyFont="1" applyFill="1" applyBorder="1" applyAlignment="1">
      <alignment horizontal="right"/>
    </xf>
    <xf numFmtId="0" fontId="15" fillId="0" borderId="0" xfId="3" applyFont="1" applyAlignment="1">
      <alignment horizontal="right"/>
    </xf>
  </cellXfs>
  <cellStyles count="5">
    <cellStyle name="Hyperlink" xfId="4" builtinId="8"/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colors>
    <mruColors>
      <color rgb="FFFF505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A2704-58F7-455D-9087-0897B8548A91}">
  <sheetPr>
    <pageSetUpPr fitToPage="1"/>
  </sheetPr>
  <dimension ref="B1:Y39"/>
  <sheetViews>
    <sheetView showGridLines="0" showRowColHeaders="0" topLeftCell="A3" workbookViewId="0">
      <selection activeCell="O19" sqref="O19"/>
    </sheetView>
  </sheetViews>
  <sheetFormatPr defaultRowHeight="15" x14ac:dyDescent="0.25"/>
  <cols>
    <col min="1" max="1" width="2.7109375" customWidth="1"/>
    <col min="2" max="2" width="27.7109375" customWidth="1"/>
    <col min="3" max="12" width="5" customWidth="1"/>
    <col min="13" max="14" width="1.42578125" customWidth="1"/>
    <col min="15" max="15" width="27.7109375" customWidth="1"/>
    <col min="16" max="25" width="5" customWidth="1"/>
  </cols>
  <sheetData>
    <row r="1" spans="2:25" ht="21" x14ac:dyDescent="0.35">
      <c r="B1" s="208" t="s">
        <v>1504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</row>
    <row r="2" spans="2:25" ht="18.75" x14ac:dyDescent="0.3">
      <c r="B2" s="209" t="s">
        <v>1505</v>
      </c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</row>
    <row r="3" spans="2:25" ht="15.75" x14ac:dyDescent="0.25">
      <c r="B3" s="210" t="s">
        <v>1506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</row>
    <row r="5" spans="2:25" x14ac:dyDescent="0.25">
      <c r="B5" s="203" t="s">
        <v>1507</v>
      </c>
      <c r="C5" s="203" t="s">
        <v>1508</v>
      </c>
      <c r="D5" s="203" t="s">
        <v>1509</v>
      </c>
      <c r="E5" s="203" t="s">
        <v>1510</v>
      </c>
      <c r="F5" s="203" t="s">
        <v>1511</v>
      </c>
      <c r="G5" s="203" t="s">
        <v>1512</v>
      </c>
      <c r="H5" s="203" t="s">
        <v>1513</v>
      </c>
      <c r="I5" s="203" t="s">
        <v>1514</v>
      </c>
      <c r="J5" s="203" t="s">
        <v>1515</v>
      </c>
      <c r="K5" s="203" t="s">
        <v>1516</v>
      </c>
      <c r="L5" s="203" t="s">
        <v>1517</v>
      </c>
      <c r="M5" s="206"/>
      <c r="N5" s="207"/>
      <c r="O5" s="203" t="s">
        <v>1562</v>
      </c>
      <c r="P5" s="203" t="s">
        <v>1508</v>
      </c>
      <c r="Q5" s="203" t="s">
        <v>1509</v>
      </c>
      <c r="R5" s="203" t="s">
        <v>1510</v>
      </c>
      <c r="S5" s="203" t="s">
        <v>1511</v>
      </c>
      <c r="T5" s="203" t="s">
        <v>1512</v>
      </c>
      <c r="U5" s="203" t="s">
        <v>1513</v>
      </c>
      <c r="V5" s="203" t="s">
        <v>1514</v>
      </c>
      <c r="W5" s="203" t="s">
        <v>1515</v>
      </c>
      <c r="X5" s="207"/>
      <c r="Y5" s="207"/>
    </row>
    <row r="6" spans="2:25" x14ac:dyDescent="0.25">
      <c r="B6" s="207"/>
      <c r="C6" s="203" t="s">
        <v>1519</v>
      </c>
      <c r="D6" s="203" t="s">
        <v>1520</v>
      </c>
      <c r="E6" s="203" t="s">
        <v>1521</v>
      </c>
      <c r="F6" s="203" t="s">
        <v>1522</v>
      </c>
      <c r="G6" s="203" t="s">
        <v>1523</v>
      </c>
      <c r="H6" s="203" t="s">
        <v>1524</v>
      </c>
      <c r="I6" s="203" t="s">
        <v>1525</v>
      </c>
      <c r="J6" s="207"/>
      <c r="K6" s="207"/>
      <c r="L6" s="207"/>
      <c r="M6" s="206"/>
      <c r="N6" s="207"/>
      <c r="O6" s="203" t="s">
        <v>1563</v>
      </c>
      <c r="P6" s="203" t="s">
        <v>1508</v>
      </c>
      <c r="Q6" s="203" t="s">
        <v>1509</v>
      </c>
      <c r="R6" s="203" t="s">
        <v>1510</v>
      </c>
      <c r="S6" s="203" t="s">
        <v>1511</v>
      </c>
      <c r="T6" s="203" t="s">
        <v>1512</v>
      </c>
      <c r="U6" s="207"/>
      <c r="V6" s="207"/>
      <c r="W6" s="207"/>
      <c r="X6" s="207"/>
      <c r="Y6" s="207"/>
    </row>
    <row r="7" spans="2:25" x14ac:dyDescent="0.25">
      <c r="B7" s="203" t="s">
        <v>1526</v>
      </c>
      <c r="C7" s="203" t="s">
        <v>1508</v>
      </c>
      <c r="D7" s="207"/>
      <c r="E7" s="207"/>
      <c r="F7" s="207"/>
      <c r="G7" s="207"/>
      <c r="H7" s="207"/>
      <c r="I7" s="207"/>
      <c r="J7" s="207"/>
      <c r="K7" s="207"/>
      <c r="L7" s="207"/>
      <c r="M7" s="206"/>
      <c r="N7" s="207"/>
      <c r="O7" s="203" t="s">
        <v>1564</v>
      </c>
      <c r="P7" s="203" t="s">
        <v>1508</v>
      </c>
      <c r="Q7" s="203" t="s">
        <v>1509</v>
      </c>
      <c r="R7" s="203" t="s">
        <v>1510</v>
      </c>
      <c r="S7" s="203" t="s">
        <v>1511</v>
      </c>
      <c r="T7" s="203" t="s">
        <v>1512</v>
      </c>
      <c r="U7" s="203" t="s">
        <v>1513</v>
      </c>
      <c r="V7" s="203" t="s">
        <v>1514</v>
      </c>
      <c r="W7" s="203" t="s">
        <v>1515</v>
      </c>
      <c r="X7" s="207"/>
      <c r="Y7" s="207"/>
    </row>
    <row r="8" spans="2:25" x14ac:dyDescent="0.25">
      <c r="B8" s="203" t="s">
        <v>1527</v>
      </c>
      <c r="C8" s="203" t="s">
        <v>1508</v>
      </c>
      <c r="D8" s="203" t="s">
        <v>1509</v>
      </c>
      <c r="E8" s="203" t="s">
        <v>1510</v>
      </c>
      <c r="F8" s="203" t="s">
        <v>1511</v>
      </c>
      <c r="G8" s="203" t="s">
        <v>1512</v>
      </c>
      <c r="H8" s="207"/>
      <c r="I8" s="207"/>
      <c r="J8" s="207"/>
      <c r="K8" s="207"/>
      <c r="L8" s="207"/>
      <c r="M8" s="206"/>
      <c r="N8" s="207"/>
      <c r="O8" s="203" t="s">
        <v>1565</v>
      </c>
      <c r="P8" s="203" t="s">
        <v>1508</v>
      </c>
      <c r="Q8" s="203" t="s">
        <v>1509</v>
      </c>
      <c r="R8" s="207"/>
      <c r="S8" s="207"/>
      <c r="T8" s="207"/>
      <c r="U8" s="207"/>
      <c r="V8" s="207"/>
      <c r="W8" s="207"/>
      <c r="X8" s="207"/>
      <c r="Y8" s="207"/>
    </row>
    <row r="9" spans="2:25" x14ac:dyDescent="0.25">
      <c r="B9" s="203" t="s">
        <v>1528</v>
      </c>
      <c r="C9" s="203" t="s">
        <v>1508</v>
      </c>
      <c r="D9" s="203" t="s">
        <v>1509</v>
      </c>
      <c r="E9" s="203" t="s">
        <v>1510</v>
      </c>
      <c r="F9" s="207"/>
      <c r="G9" s="207"/>
      <c r="H9" s="207"/>
      <c r="I9" s="207"/>
      <c r="J9" s="207"/>
      <c r="K9" s="207"/>
      <c r="L9" s="207"/>
      <c r="M9" s="206"/>
      <c r="N9" s="207"/>
      <c r="O9" s="203" t="s">
        <v>1566</v>
      </c>
      <c r="P9" s="203" t="s">
        <v>1508</v>
      </c>
      <c r="Q9" s="203" t="s">
        <v>1509</v>
      </c>
      <c r="R9" s="203" t="s">
        <v>1510</v>
      </c>
      <c r="S9" s="203" t="s">
        <v>1511</v>
      </c>
      <c r="T9" s="203" t="s">
        <v>1512</v>
      </c>
      <c r="U9" s="203" t="s">
        <v>1513</v>
      </c>
      <c r="V9" s="203" t="s">
        <v>1514</v>
      </c>
      <c r="W9" s="207"/>
      <c r="X9" s="207"/>
      <c r="Y9" s="207"/>
    </row>
    <row r="10" spans="2:25" x14ac:dyDescent="0.25">
      <c r="B10" s="203" t="s">
        <v>1529</v>
      </c>
      <c r="C10" s="203" t="s">
        <v>1508</v>
      </c>
      <c r="D10" s="203" t="s">
        <v>1509</v>
      </c>
      <c r="E10" s="203" t="s">
        <v>1510</v>
      </c>
      <c r="F10" s="203" t="s">
        <v>1511</v>
      </c>
      <c r="G10" s="207"/>
      <c r="H10" s="207"/>
      <c r="I10" s="207"/>
      <c r="J10" s="207"/>
      <c r="K10" s="207"/>
      <c r="L10" s="207"/>
      <c r="M10" s="206"/>
      <c r="N10" s="207"/>
      <c r="O10" s="203" t="s">
        <v>1567</v>
      </c>
      <c r="P10" s="203" t="s">
        <v>1508</v>
      </c>
      <c r="Q10" s="203" t="s">
        <v>1509</v>
      </c>
      <c r="R10" s="207"/>
      <c r="S10" s="207"/>
      <c r="T10" s="207"/>
      <c r="U10" s="207"/>
      <c r="V10" s="207"/>
      <c r="W10" s="207"/>
      <c r="X10" s="207"/>
      <c r="Y10" s="207"/>
    </row>
    <row r="11" spans="2:25" x14ac:dyDescent="0.25">
      <c r="B11" s="203" t="s">
        <v>1530</v>
      </c>
      <c r="C11" s="203" t="s">
        <v>1508</v>
      </c>
      <c r="D11" s="207"/>
      <c r="E11" s="207"/>
      <c r="F11" s="207"/>
      <c r="G11" s="207"/>
      <c r="H11" s="207"/>
      <c r="I11" s="207"/>
      <c r="J11" s="207"/>
      <c r="K11" s="207"/>
      <c r="L11" s="207"/>
      <c r="M11" s="206"/>
      <c r="N11" s="207"/>
      <c r="O11" s="203" t="s">
        <v>1568</v>
      </c>
      <c r="P11" s="203" t="s">
        <v>1508</v>
      </c>
      <c r="Q11" s="203" t="s">
        <v>1509</v>
      </c>
      <c r="R11" s="203" t="s">
        <v>1510</v>
      </c>
      <c r="S11" s="203" t="s">
        <v>1511</v>
      </c>
      <c r="T11" s="203" t="s">
        <v>1512</v>
      </c>
      <c r="U11" s="207"/>
      <c r="V11" s="207"/>
      <c r="W11" s="207"/>
      <c r="X11" s="207"/>
      <c r="Y11" s="207"/>
    </row>
    <row r="12" spans="2:25" x14ac:dyDescent="0.25">
      <c r="B12" s="203" t="s">
        <v>1531</v>
      </c>
      <c r="C12" s="203" t="s">
        <v>1508</v>
      </c>
      <c r="D12" s="207"/>
      <c r="E12" s="207"/>
      <c r="F12" s="207"/>
      <c r="G12" s="207"/>
      <c r="H12" s="207"/>
      <c r="I12" s="207"/>
      <c r="J12" s="207"/>
      <c r="K12" s="207"/>
      <c r="L12" s="207"/>
      <c r="M12" s="206"/>
      <c r="N12" s="207"/>
      <c r="O12" s="203" t="s">
        <v>1569</v>
      </c>
      <c r="P12" s="203" t="s">
        <v>1508</v>
      </c>
      <c r="Q12" s="203" t="s">
        <v>1509</v>
      </c>
      <c r="R12" s="207"/>
      <c r="S12" s="207"/>
      <c r="T12" s="207"/>
      <c r="U12" s="207"/>
      <c r="V12" s="207"/>
      <c r="W12" s="207"/>
      <c r="X12" s="207"/>
      <c r="Y12" s="207"/>
    </row>
    <row r="13" spans="2:25" x14ac:dyDescent="0.25">
      <c r="B13" s="203" t="s">
        <v>1532</v>
      </c>
      <c r="C13" s="203" t="s">
        <v>1508</v>
      </c>
      <c r="D13" s="203" t="s">
        <v>1509</v>
      </c>
      <c r="E13" s="203" t="s">
        <v>1510</v>
      </c>
      <c r="F13" s="203" t="s">
        <v>1511</v>
      </c>
      <c r="G13" s="203" t="s">
        <v>1512</v>
      </c>
      <c r="H13" s="203" t="s">
        <v>1513</v>
      </c>
      <c r="I13" s="207"/>
      <c r="J13" s="207"/>
      <c r="K13" s="207"/>
      <c r="L13" s="207"/>
      <c r="M13" s="206"/>
      <c r="N13" s="207"/>
      <c r="O13" s="203" t="s">
        <v>1570</v>
      </c>
      <c r="P13" s="203" t="s">
        <v>1508</v>
      </c>
      <c r="Q13" s="207"/>
      <c r="R13" s="207"/>
      <c r="S13" s="207"/>
      <c r="T13" s="207"/>
      <c r="U13" s="207"/>
      <c r="V13" s="207"/>
      <c r="W13" s="207"/>
      <c r="X13" s="207"/>
      <c r="Y13" s="207"/>
    </row>
    <row r="14" spans="2:25" x14ac:dyDescent="0.25">
      <c r="B14" s="203" t="s">
        <v>1533</v>
      </c>
      <c r="C14" s="203" t="s">
        <v>1508</v>
      </c>
      <c r="D14" s="203" t="s">
        <v>1509</v>
      </c>
      <c r="E14" s="207"/>
      <c r="F14" s="207"/>
      <c r="G14" s="207"/>
      <c r="H14" s="207"/>
      <c r="I14" s="207"/>
      <c r="J14" s="207"/>
      <c r="K14" s="207"/>
      <c r="L14" s="207"/>
      <c r="M14" s="206"/>
      <c r="N14" s="207"/>
      <c r="O14" s="203" t="s">
        <v>1571</v>
      </c>
      <c r="P14" s="203" t="s">
        <v>1508</v>
      </c>
      <c r="Q14" s="207"/>
      <c r="R14" s="207"/>
      <c r="S14" s="207"/>
      <c r="T14" s="207"/>
      <c r="U14" s="207"/>
      <c r="V14" s="207"/>
      <c r="W14" s="207"/>
      <c r="X14" s="207"/>
      <c r="Y14" s="207"/>
    </row>
    <row r="15" spans="2:25" x14ac:dyDescent="0.25">
      <c r="B15" s="203" t="s">
        <v>1534</v>
      </c>
      <c r="C15" s="203" t="s">
        <v>1508</v>
      </c>
      <c r="D15" s="203" t="s">
        <v>1509</v>
      </c>
      <c r="E15" s="207"/>
      <c r="F15" s="207"/>
      <c r="G15" s="207"/>
      <c r="H15" s="207"/>
      <c r="I15" s="207"/>
      <c r="J15" s="207"/>
      <c r="K15" s="207"/>
      <c r="L15" s="207"/>
      <c r="M15" s="206"/>
      <c r="N15" s="207"/>
      <c r="O15" s="203" t="s">
        <v>1572</v>
      </c>
      <c r="P15" s="203" t="s">
        <v>1508</v>
      </c>
      <c r="Q15" s="203" t="s">
        <v>1509</v>
      </c>
      <c r="R15" s="207"/>
      <c r="S15" s="207"/>
      <c r="T15" s="207"/>
      <c r="U15" s="207"/>
      <c r="V15" s="207"/>
      <c r="W15" s="207"/>
      <c r="X15" s="207"/>
      <c r="Y15" s="207"/>
    </row>
    <row r="16" spans="2:25" x14ac:dyDescent="0.25">
      <c r="B16" s="203" t="s">
        <v>1535</v>
      </c>
      <c r="C16" s="203" t="s">
        <v>1508</v>
      </c>
      <c r="D16" s="207"/>
      <c r="E16" s="207"/>
      <c r="F16" s="207"/>
      <c r="G16" s="207"/>
      <c r="H16" s="207"/>
      <c r="I16" s="207"/>
      <c r="J16" s="207"/>
      <c r="K16" s="207"/>
      <c r="L16" s="207"/>
      <c r="M16" s="206"/>
      <c r="N16" s="207"/>
      <c r="O16" s="203" t="s">
        <v>1573</v>
      </c>
      <c r="P16" s="203" t="s">
        <v>1508</v>
      </c>
      <c r="Q16" s="207"/>
      <c r="R16" s="207"/>
      <c r="S16" s="207"/>
      <c r="T16" s="207"/>
      <c r="U16" s="207"/>
      <c r="V16" s="207"/>
      <c r="W16" s="207"/>
      <c r="X16" s="207"/>
      <c r="Y16" s="207"/>
    </row>
    <row r="17" spans="2:25" x14ac:dyDescent="0.25">
      <c r="B17" s="203" t="s">
        <v>1536</v>
      </c>
      <c r="C17" s="203" t="s">
        <v>1508</v>
      </c>
      <c r="D17" s="203" t="s">
        <v>1509</v>
      </c>
      <c r="E17" s="203" t="s">
        <v>1510</v>
      </c>
      <c r="F17" s="207"/>
      <c r="G17" s="207"/>
      <c r="H17" s="207"/>
      <c r="I17" s="207"/>
      <c r="J17" s="207"/>
      <c r="K17" s="207"/>
      <c r="L17" s="207"/>
      <c r="M17" s="206"/>
      <c r="N17" s="207"/>
      <c r="O17" s="203" t="s">
        <v>1574</v>
      </c>
      <c r="P17" s="203" t="s">
        <v>1508</v>
      </c>
      <c r="Q17" s="203" t="s">
        <v>1509</v>
      </c>
      <c r="R17" s="203" t="s">
        <v>1510</v>
      </c>
      <c r="S17" s="207"/>
      <c r="T17" s="207"/>
      <c r="U17" s="207"/>
      <c r="V17" s="207"/>
      <c r="W17" s="207"/>
      <c r="X17" s="207"/>
      <c r="Y17" s="207"/>
    </row>
    <row r="18" spans="2:25" x14ac:dyDescent="0.25">
      <c r="B18" s="203" t="s">
        <v>1537</v>
      </c>
      <c r="C18" s="203" t="s">
        <v>1508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6"/>
      <c r="N18" s="207"/>
      <c r="O18" s="203" t="s">
        <v>1575</v>
      </c>
      <c r="P18" s="203" t="s">
        <v>1508</v>
      </c>
      <c r="Q18" s="207"/>
      <c r="R18" s="207"/>
      <c r="S18" s="207"/>
      <c r="T18" s="207"/>
      <c r="U18" s="207"/>
      <c r="V18" s="207"/>
      <c r="W18" s="207"/>
      <c r="X18" s="207"/>
      <c r="Y18" s="207"/>
    </row>
    <row r="19" spans="2:25" x14ac:dyDescent="0.25">
      <c r="B19" s="203" t="s">
        <v>1538</v>
      </c>
      <c r="C19" s="203" t="s">
        <v>1508</v>
      </c>
      <c r="D19" s="203" t="s">
        <v>1509</v>
      </c>
      <c r="E19" s="203" t="s">
        <v>1510</v>
      </c>
      <c r="F19" s="203" t="s">
        <v>1511</v>
      </c>
      <c r="G19" s="203" t="s">
        <v>1512</v>
      </c>
      <c r="H19" s="207"/>
      <c r="I19" s="207"/>
      <c r="J19" s="207"/>
      <c r="K19" s="207"/>
      <c r="L19" s="207"/>
      <c r="M19" s="206"/>
      <c r="N19" s="207"/>
      <c r="O19" s="203" t="s">
        <v>1576</v>
      </c>
      <c r="P19" s="203" t="s">
        <v>1508</v>
      </c>
      <c r="Q19" s="207"/>
      <c r="R19" s="207"/>
      <c r="S19" s="207"/>
      <c r="T19" s="207"/>
      <c r="U19" s="207"/>
      <c r="V19" s="207"/>
      <c r="W19" s="207"/>
      <c r="X19" s="207"/>
      <c r="Y19" s="207"/>
    </row>
    <row r="20" spans="2:25" x14ac:dyDescent="0.25">
      <c r="B20" s="203" t="s">
        <v>1539</v>
      </c>
      <c r="C20" s="203" t="s">
        <v>1508</v>
      </c>
      <c r="D20" s="203" t="s">
        <v>1509</v>
      </c>
      <c r="E20" s="207"/>
      <c r="F20" s="207"/>
      <c r="G20" s="207"/>
      <c r="H20" s="207"/>
      <c r="I20" s="207"/>
      <c r="J20" s="207"/>
      <c r="K20" s="207"/>
      <c r="L20" s="207"/>
      <c r="M20" s="206"/>
      <c r="N20" s="207"/>
      <c r="O20" s="203" t="s">
        <v>1577</v>
      </c>
      <c r="P20" s="203" t="s">
        <v>1508</v>
      </c>
      <c r="Q20" s="203" t="s">
        <v>1509</v>
      </c>
      <c r="R20" s="203" t="s">
        <v>1510</v>
      </c>
      <c r="S20" s="207"/>
      <c r="T20" s="207"/>
      <c r="U20" s="207"/>
      <c r="V20" s="207"/>
      <c r="W20" s="207"/>
      <c r="X20" s="207"/>
      <c r="Y20" s="207"/>
    </row>
    <row r="21" spans="2:25" x14ac:dyDescent="0.25">
      <c r="B21" s="203" t="s">
        <v>1540</v>
      </c>
      <c r="C21" s="203" t="s">
        <v>1508</v>
      </c>
      <c r="D21" s="207"/>
      <c r="E21" s="207"/>
      <c r="F21" s="207"/>
      <c r="G21" s="207"/>
      <c r="H21" s="207"/>
      <c r="I21" s="207"/>
      <c r="J21" s="207"/>
      <c r="K21" s="207"/>
      <c r="L21" s="207"/>
      <c r="M21" s="206"/>
      <c r="N21" s="207"/>
      <c r="O21" s="203" t="s">
        <v>1578</v>
      </c>
      <c r="P21" s="203" t="s">
        <v>1508</v>
      </c>
      <c r="Q21" s="207"/>
      <c r="R21" s="207"/>
      <c r="S21" s="207"/>
      <c r="T21" s="207"/>
      <c r="U21" s="207"/>
      <c r="V21" s="207"/>
      <c r="W21" s="207"/>
      <c r="X21" s="207"/>
      <c r="Y21" s="207"/>
    </row>
    <row r="22" spans="2:25" x14ac:dyDescent="0.25">
      <c r="B22" s="203" t="s">
        <v>1541</v>
      </c>
      <c r="C22" s="203" t="s">
        <v>1508</v>
      </c>
      <c r="D22" s="203" t="s">
        <v>1509</v>
      </c>
      <c r="E22" s="203" t="s">
        <v>1510</v>
      </c>
      <c r="F22" s="203" t="s">
        <v>1511</v>
      </c>
      <c r="G22" s="203" t="s">
        <v>1512</v>
      </c>
      <c r="H22" s="203" t="s">
        <v>1513</v>
      </c>
      <c r="I22" s="203" t="s">
        <v>1514</v>
      </c>
      <c r="J22" s="203" t="s">
        <v>1515</v>
      </c>
      <c r="K22" s="203" t="s">
        <v>1516</v>
      </c>
      <c r="L22" s="203" t="s">
        <v>1517</v>
      </c>
      <c r="M22" s="206"/>
      <c r="N22" s="207"/>
      <c r="O22" s="203" t="s">
        <v>1579</v>
      </c>
      <c r="P22" s="203" t="s">
        <v>1508</v>
      </c>
      <c r="Q22" s="207"/>
      <c r="R22" s="207"/>
      <c r="S22" s="207"/>
      <c r="T22" s="207"/>
      <c r="U22" s="207"/>
      <c r="V22" s="207"/>
      <c r="W22" s="207"/>
      <c r="X22" s="207"/>
      <c r="Y22" s="207"/>
    </row>
    <row r="23" spans="2:25" x14ac:dyDescent="0.25">
      <c r="B23" s="207"/>
      <c r="C23" s="203" t="s">
        <v>1519</v>
      </c>
      <c r="D23" s="203" t="s">
        <v>1520</v>
      </c>
      <c r="E23" s="203" t="s">
        <v>1521</v>
      </c>
      <c r="F23" s="203" t="s">
        <v>1522</v>
      </c>
      <c r="G23" s="207"/>
      <c r="H23" s="207"/>
      <c r="I23" s="207"/>
      <c r="J23" s="207"/>
      <c r="K23" s="207"/>
      <c r="L23" s="207"/>
      <c r="M23" s="206"/>
      <c r="N23" s="207"/>
      <c r="O23" s="203" t="s">
        <v>1580</v>
      </c>
      <c r="P23" s="203" t="s">
        <v>1508</v>
      </c>
      <c r="Q23" s="203" t="s">
        <v>1509</v>
      </c>
      <c r="R23" s="207"/>
      <c r="S23" s="207"/>
      <c r="T23" s="207"/>
      <c r="U23" s="207"/>
      <c r="V23" s="207"/>
      <c r="W23" s="207"/>
      <c r="X23" s="207"/>
      <c r="Y23" s="207"/>
    </row>
    <row r="24" spans="2:25" x14ac:dyDescent="0.25">
      <c r="B24" s="203" t="s">
        <v>1542</v>
      </c>
      <c r="C24" s="203" t="s">
        <v>1508</v>
      </c>
      <c r="D24" s="203" t="s">
        <v>1509</v>
      </c>
      <c r="E24" s="203" t="s">
        <v>1510</v>
      </c>
      <c r="F24" s="207"/>
      <c r="G24" s="207"/>
      <c r="H24" s="207"/>
      <c r="I24" s="207"/>
      <c r="J24" s="207"/>
      <c r="K24" s="207"/>
      <c r="L24" s="207"/>
      <c r="M24" s="206"/>
      <c r="N24" s="207"/>
      <c r="O24" s="203" t="s">
        <v>1581</v>
      </c>
      <c r="P24" s="203" t="s">
        <v>1508</v>
      </c>
      <c r="Q24" s="207"/>
      <c r="R24" s="207"/>
      <c r="S24" s="207"/>
      <c r="T24" s="207"/>
      <c r="U24" s="207"/>
      <c r="V24" s="207"/>
      <c r="W24" s="207"/>
      <c r="X24" s="207"/>
      <c r="Y24" s="207"/>
    </row>
    <row r="25" spans="2:25" x14ac:dyDescent="0.25">
      <c r="B25" s="203" t="s">
        <v>1543</v>
      </c>
      <c r="C25" s="203" t="s">
        <v>1508</v>
      </c>
      <c r="D25" s="203" t="s">
        <v>1509</v>
      </c>
      <c r="E25" s="203" t="s">
        <v>1510</v>
      </c>
      <c r="F25" s="207"/>
      <c r="G25" s="207"/>
      <c r="H25" s="207"/>
      <c r="I25" s="207"/>
      <c r="J25" s="207"/>
      <c r="K25" s="207"/>
      <c r="L25" s="207"/>
      <c r="M25" s="206"/>
      <c r="N25" s="207"/>
      <c r="O25" s="203" t="s">
        <v>1582</v>
      </c>
      <c r="P25" s="203" t="s">
        <v>1508</v>
      </c>
      <c r="Q25" s="203" t="s">
        <v>1509</v>
      </c>
      <c r="R25" s="207"/>
      <c r="S25" s="207"/>
      <c r="T25" s="207"/>
      <c r="U25" s="207"/>
      <c r="V25" s="207"/>
      <c r="W25" s="207"/>
      <c r="X25" s="207"/>
      <c r="Y25" s="207"/>
    </row>
    <row r="26" spans="2:25" x14ac:dyDescent="0.25">
      <c r="B26" s="203" t="s">
        <v>1544</v>
      </c>
      <c r="C26" s="203" t="s">
        <v>1508</v>
      </c>
      <c r="D26" s="203" t="s">
        <v>1509</v>
      </c>
      <c r="E26" s="203" t="s">
        <v>1510</v>
      </c>
      <c r="F26" s="203" t="s">
        <v>1511</v>
      </c>
      <c r="G26" s="203" t="s">
        <v>1512</v>
      </c>
      <c r="H26" s="203" t="s">
        <v>1513</v>
      </c>
      <c r="I26" s="203" t="s">
        <v>1514</v>
      </c>
      <c r="J26" s="203" t="s">
        <v>1515</v>
      </c>
      <c r="K26" s="203" t="s">
        <v>1516</v>
      </c>
      <c r="L26" s="203" t="s">
        <v>1517</v>
      </c>
      <c r="M26" s="206"/>
      <c r="N26" s="207"/>
      <c r="O26" s="203" t="s">
        <v>1583</v>
      </c>
      <c r="P26" s="203" t="s">
        <v>1508</v>
      </c>
      <c r="Q26" s="207"/>
      <c r="R26" s="207"/>
      <c r="S26" s="207"/>
      <c r="T26" s="207"/>
      <c r="U26" s="207"/>
      <c r="V26" s="207"/>
      <c r="W26" s="207"/>
      <c r="X26" s="207"/>
      <c r="Y26" s="207"/>
    </row>
    <row r="27" spans="2:25" x14ac:dyDescent="0.25">
      <c r="B27" s="203" t="s">
        <v>1545</v>
      </c>
      <c r="C27" s="203" t="s">
        <v>1508</v>
      </c>
      <c r="D27" s="203" t="s">
        <v>1509</v>
      </c>
      <c r="E27" s="203" t="s">
        <v>1510</v>
      </c>
      <c r="F27" s="207"/>
      <c r="G27" s="207"/>
      <c r="H27" s="207"/>
      <c r="I27" s="207"/>
      <c r="J27" s="207"/>
      <c r="K27" s="207"/>
      <c r="L27" s="207"/>
      <c r="M27" s="206"/>
      <c r="N27" s="207"/>
      <c r="O27" s="203" t="s">
        <v>1584</v>
      </c>
      <c r="P27" s="203" t="s">
        <v>1508</v>
      </c>
      <c r="Q27" s="207"/>
      <c r="R27" s="207"/>
      <c r="S27" s="207"/>
      <c r="T27" s="207"/>
      <c r="U27" s="207"/>
      <c r="V27" s="207"/>
      <c r="W27" s="207"/>
      <c r="X27" s="207"/>
      <c r="Y27" s="207"/>
    </row>
    <row r="28" spans="2:25" x14ac:dyDescent="0.25">
      <c r="B28" s="203" t="s">
        <v>1546</v>
      </c>
      <c r="C28" s="203" t="s">
        <v>1508</v>
      </c>
      <c r="D28" s="203" t="s">
        <v>1509</v>
      </c>
      <c r="E28" s="203" t="s">
        <v>1510</v>
      </c>
      <c r="F28" s="207"/>
      <c r="G28" s="207"/>
      <c r="H28" s="207"/>
      <c r="I28" s="207"/>
      <c r="J28" s="207"/>
      <c r="K28" s="207"/>
      <c r="L28" s="207"/>
      <c r="M28" s="206"/>
      <c r="N28" s="207"/>
      <c r="O28" s="203" t="s">
        <v>1585</v>
      </c>
      <c r="P28" s="203" t="s">
        <v>1508</v>
      </c>
      <c r="Q28" s="203" t="s">
        <v>1509</v>
      </c>
      <c r="R28" s="203" t="s">
        <v>1510</v>
      </c>
      <c r="S28" s="207"/>
      <c r="T28" s="207"/>
      <c r="U28" s="207"/>
      <c r="V28" s="207"/>
      <c r="W28" s="207"/>
      <c r="X28" s="207"/>
      <c r="Y28" s="207"/>
    </row>
    <row r="29" spans="2:25" x14ac:dyDescent="0.25">
      <c r="B29" s="203" t="s">
        <v>1547</v>
      </c>
      <c r="C29" s="203" t="s">
        <v>1508</v>
      </c>
      <c r="D29" s="203" t="s">
        <v>1509</v>
      </c>
      <c r="E29" s="203" t="s">
        <v>1510</v>
      </c>
      <c r="F29" s="203" t="s">
        <v>1511</v>
      </c>
      <c r="G29" s="203" t="s">
        <v>1512</v>
      </c>
      <c r="H29" s="203" t="s">
        <v>1513</v>
      </c>
      <c r="I29" s="203" t="s">
        <v>1514</v>
      </c>
      <c r="J29" s="203" t="s">
        <v>1515</v>
      </c>
      <c r="K29" s="203" t="s">
        <v>1516</v>
      </c>
      <c r="L29" s="203" t="s">
        <v>1517</v>
      </c>
      <c r="M29" s="206"/>
      <c r="N29" s="207"/>
      <c r="O29" s="203" t="s">
        <v>1586</v>
      </c>
      <c r="P29" s="203" t="s">
        <v>1508</v>
      </c>
      <c r="Q29" s="203" t="s">
        <v>1509</v>
      </c>
      <c r="R29" s="203" t="s">
        <v>1510</v>
      </c>
      <c r="S29" s="203" t="s">
        <v>1511</v>
      </c>
      <c r="T29" s="203" t="s">
        <v>1512</v>
      </c>
      <c r="U29" s="203" t="s">
        <v>1513</v>
      </c>
      <c r="V29" s="203" t="s">
        <v>1514</v>
      </c>
      <c r="W29" s="203" t="s">
        <v>1515</v>
      </c>
      <c r="X29" s="203" t="s">
        <v>1516</v>
      </c>
      <c r="Y29" s="203" t="s">
        <v>1517</v>
      </c>
    </row>
    <row r="30" spans="2:25" x14ac:dyDescent="0.25">
      <c r="B30" s="207"/>
      <c r="C30" s="203" t="s">
        <v>1519</v>
      </c>
      <c r="D30" s="203" t="s">
        <v>1520</v>
      </c>
      <c r="E30" s="203" t="s">
        <v>1521</v>
      </c>
      <c r="F30" s="203" t="s">
        <v>1522</v>
      </c>
      <c r="G30" s="207"/>
      <c r="H30" s="207"/>
      <c r="I30" s="207"/>
      <c r="J30" s="207"/>
      <c r="K30" s="207"/>
      <c r="L30" s="207"/>
      <c r="M30" s="206"/>
      <c r="N30" s="207"/>
      <c r="O30" s="203" t="s">
        <v>1587</v>
      </c>
      <c r="P30" s="203" t="s">
        <v>1508</v>
      </c>
      <c r="Q30" s="207"/>
      <c r="R30" s="207"/>
      <c r="S30" s="207"/>
      <c r="T30" s="207"/>
      <c r="U30" s="207"/>
      <c r="V30" s="207"/>
      <c r="W30" s="207"/>
      <c r="X30" s="207"/>
      <c r="Y30" s="207"/>
    </row>
    <row r="31" spans="2:25" x14ac:dyDescent="0.25">
      <c r="B31" s="203" t="s">
        <v>1548</v>
      </c>
      <c r="C31" s="203" t="s">
        <v>1508</v>
      </c>
      <c r="D31" s="203" t="s">
        <v>1509</v>
      </c>
      <c r="E31" s="203" t="s">
        <v>1510</v>
      </c>
      <c r="F31" s="203" t="s">
        <v>1511</v>
      </c>
      <c r="G31" s="203" t="s">
        <v>1512</v>
      </c>
      <c r="H31" s="207"/>
      <c r="I31" s="207"/>
      <c r="J31" s="207"/>
      <c r="K31" s="207"/>
      <c r="L31" s="207"/>
      <c r="M31" s="206"/>
      <c r="N31" s="207"/>
      <c r="O31" s="203" t="s">
        <v>1588</v>
      </c>
      <c r="P31" s="203" t="s">
        <v>1508</v>
      </c>
      <c r="Q31" s="203" t="s">
        <v>1509</v>
      </c>
      <c r="R31" s="203" t="s">
        <v>1510</v>
      </c>
      <c r="S31" s="207"/>
      <c r="T31" s="207"/>
      <c r="U31" s="207"/>
      <c r="V31" s="207"/>
      <c r="W31" s="207"/>
      <c r="X31" s="207"/>
      <c r="Y31" s="207"/>
    </row>
    <row r="32" spans="2:25" x14ac:dyDescent="0.25">
      <c r="B32" s="203" t="s">
        <v>1549</v>
      </c>
      <c r="C32" s="203" t="s">
        <v>1508</v>
      </c>
      <c r="D32" s="203" t="s">
        <v>1509</v>
      </c>
      <c r="E32" s="207"/>
      <c r="F32" s="207"/>
      <c r="G32" s="207"/>
      <c r="H32" s="207"/>
      <c r="I32" s="207"/>
      <c r="J32" s="207"/>
      <c r="K32" s="207"/>
      <c r="L32" s="207"/>
      <c r="M32" s="206"/>
      <c r="N32" s="207"/>
      <c r="O32" s="203" t="s">
        <v>1589</v>
      </c>
      <c r="P32" s="203" t="s">
        <v>1508</v>
      </c>
      <c r="Q32" s="203" t="s">
        <v>1509</v>
      </c>
      <c r="R32" s="203" t="s">
        <v>1510</v>
      </c>
      <c r="S32" s="203" t="s">
        <v>1511</v>
      </c>
      <c r="T32" s="203" t="s">
        <v>1512</v>
      </c>
      <c r="U32" s="203" t="s">
        <v>1513</v>
      </c>
      <c r="V32" s="203" t="s">
        <v>1514</v>
      </c>
      <c r="W32" s="203" t="s">
        <v>1515</v>
      </c>
      <c r="X32" s="203" t="s">
        <v>1516</v>
      </c>
      <c r="Y32" s="203" t="s">
        <v>1517</v>
      </c>
    </row>
    <row r="33" spans="2:25" x14ac:dyDescent="0.25">
      <c r="B33" s="203" t="s">
        <v>1550</v>
      </c>
      <c r="C33" s="203" t="s">
        <v>1508</v>
      </c>
      <c r="D33" s="203" t="s">
        <v>1509</v>
      </c>
      <c r="E33" s="203" t="s">
        <v>1510</v>
      </c>
      <c r="F33" s="203" t="s">
        <v>1511</v>
      </c>
      <c r="G33" s="203" t="s">
        <v>1512</v>
      </c>
      <c r="H33" s="203" t="s">
        <v>1513</v>
      </c>
      <c r="I33" s="203" t="s">
        <v>1514</v>
      </c>
      <c r="J33" s="203" t="s">
        <v>1515</v>
      </c>
      <c r="K33" s="203" t="s">
        <v>1516</v>
      </c>
      <c r="L33" s="203" t="s">
        <v>1517</v>
      </c>
      <c r="M33" s="206"/>
      <c r="N33" s="207"/>
      <c r="O33" s="207"/>
      <c r="P33" s="203" t="s">
        <v>1519</v>
      </c>
      <c r="Q33" s="203" t="s">
        <v>1520</v>
      </c>
      <c r="R33" s="203" t="s">
        <v>1521</v>
      </c>
      <c r="S33" s="203" t="s">
        <v>1522</v>
      </c>
      <c r="T33" s="203" t="s">
        <v>1523</v>
      </c>
      <c r="U33" s="203" t="s">
        <v>1524</v>
      </c>
      <c r="V33" s="203" t="s">
        <v>1525</v>
      </c>
      <c r="W33" s="203" t="s">
        <v>1551</v>
      </c>
      <c r="X33" s="203" t="s">
        <v>1552</v>
      </c>
      <c r="Y33" s="203" t="s">
        <v>1553</v>
      </c>
    </row>
    <row r="34" spans="2:25" x14ac:dyDescent="0.25">
      <c r="B34" s="207"/>
      <c r="C34" s="203" t="s">
        <v>1519</v>
      </c>
      <c r="D34" s="203" t="s">
        <v>1520</v>
      </c>
      <c r="E34" s="203" t="s">
        <v>1521</v>
      </c>
      <c r="F34" s="203" t="s">
        <v>1522</v>
      </c>
      <c r="G34" s="203" t="s">
        <v>1523</v>
      </c>
      <c r="H34" s="203" t="s">
        <v>1524</v>
      </c>
      <c r="I34" s="203" t="s">
        <v>1525</v>
      </c>
      <c r="J34" s="203" t="s">
        <v>1551</v>
      </c>
      <c r="K34" s="203" t="s">
        <v>1552</v>
      </c>
      <c r="L34" s="203" t="s">
        <v>1553</v>
      </c>
      <c r="M34" s="206"/>
      <c r="N34" s="207"/>
      <c r="O34" s="203" t="s">
        <v>1590</v>
      </c>
      <c r="P34" s="203" t="s">
        <v>1508</v>
      </c>
      <c r="Q34" s="203" t="s">
        <v>1509</v>
      </c>
      <c r="R34" s="203" t="s">
        <v>1510</v>
      </c>
      <c r="S34" s="203" t="s">
        <v>1511</v>
      </c>
      <c r="T34" s="203" t="s">
        <v>1512</v>
      </c>
      <c r="U34" s="207"/>
      <c r="V34" s="207"/>
      <c r="W34" s="207"/>
      <c r="X34" s="207"/>
      <c r="Y34" s="207"/>
    </row>
    <row r="35" spans="2:25" x14ac:dyDescent="0.25">
      <c r="B35" s="207"/>
      <c r="C35" s="203" t="s">
        <v>1554</v>
      </c>
      <c r="D35" s="203" t="s">
        <v>1555</v>
      </c>
      <c r="E35" s="203" t="s">
        <v>1556</v>
      </c>
      <c r="F35" s="203" t="s">
        <v>1557</v>
      </c>
      <c r="G35" s="203" t="s">
        <v>1558</v>
      </c>
      <c r="H35" s="203" t="s">
        <v>1559</v>
      </c>
      <c r="I35" s="203" t="s">
        <v>1560</v>
      </c>
      <c r="J35" s="207"/>
      <c r="K35" s="207"/>
      <c r="L35" s="207"/>
      <c r="M35" s="206"/>
      <c r="N35" s="207"/>
      <c r="O35" s="203" t="s">
        <v>1591</v>
      </c>
      <c r="P35" s="203" t="s">
        <v>1508</v>
      </c>
      <c r="Q35" s="203" t="s">
        <v>1509</v>
      </c>
      <c r="R35" s="203" t="s">
        <v>1510</v>
      </c>
      <c r="S35" s="203" t="s">
        <v>1511</v>
      </c>
      <c r="T35" s="207"/>
      <c r="U35" s="207"/>
      <c r="V35" s="207"/>
      <c r="W35" s="207"/>
      <c r="X35" s="207"/>
      <c r="Y35" s="207"/>
    </row>
    <row r="36" spans="2:25" x14ac:dyDescent="0.25">
      <c r="B36" s="203" t="s">
        <v>1561</v>
      </c>
      <c r="C36" s="203" t="s">
        <v>1508</v>
      </c>
      <c r="D36" s="203" t="s">
        <v>1509</v>
      </c>
      <c r="E36" s="207"/>
      <c r="F36" s="207"/>
      <c r="G36" s="207"/>
      <c r="H36" s="207"/>
      <c r="I36" s="207"/>
      <c r="J36" s="207"/>
      <c r="K36" s="207"/>
      <c r="L36" s="207"/>
      <c r="M36" s="206"/>
      <c r="N36" s="207"/>
      <c r="O36" s="203" t="s">
        <v>1592</v>
      </c>
      <c r="P36" s="203" t="s">
        <v>1508</v>
      </c>
      <c r="Q36" s="203" t="s">
        <v>1509</v>
      </c>
      <c r="R36" s="207"/>
      <c r="S36" s="207"/>
      <c r="T36" s="207"/>
      <c r="U36" s="207"/>
      <c r="V36" s="207"/>
      <c r="W36" s="207"/>
      <c r="X36" s="207"/>
      <c r="Y36" s="207"/>
    </row>
    <row r="37" spans="2:25" x14ac:dyDescent="0.25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</row>
    <row r="38" spans="2:25" x14ac:dyDescent="0.25">
      <c r="B38" s="207" t="s">
        <v>1593</v>
      </c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</row>
    <row r="39" spans="2:25" x14ac:dyDescent="0.25"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07"/>
    </row>
  </sheetData>
  <mergeCells count="4">
    <mergeCell ref="B1:Y1"/>
    <mergeCell ref="B2:Y2"/>
    <mergeCell ref="B3:Y3"/>
    <mergeCell ref="B39:X39"/>
  </mergeCells>
  <hyperlinks>
    <hyperlink ref="B5" location="'10m Air Pistol 1'!A2" tooltip="10m Air Pistol" display="10m Air Pistol" xr:uid="{C46DCDA3-FD82-4DD6-9746-7BDF2EE03314}"/>
    <hyperlink ref="C5" location="'10m Air Pistol 1'!$B$3" tooltip="10m Air Pistol Division 1" display="D1" xr:uid="{F1B7E018-ACBA-4AD3-873E-C80F6583CCD4}"/>
    <hyperlink ref="D5" location="'10m Air Pistol 1'!$J$3" tooltip="10m Air Pistol Division 2" display="D2" xr:uid="{578E560F-0D78-455F-928D-AE73EC7F8EBB}"/>
    <hyperlink ref="E5" location="'10m Air Pistol 1'!$B$15" tooltip="10m Air Pistol Division 3" display="D3" xr:uid="{5D158A8D-4994-4A5D-94D0-8ABA661FD116}"/>
    <hyperlink ref="F5" location="'10m Air Pistol 1'!$J$15" tooltip="10m Air Pistol Division 4" display="D4" xr:uid="{64501F84-DAFD-49AF-98EE-8B0C6BD7ADEF}"/>
    <hyperlink ref="G5" location="'10m Air Pistol 1'!$B$27" tooltip="10m Air Pistol Division 5" display="D5" xr:uid="{F4820051-07D4-4657-9470-29E8831AD515}"/>
    <hyperlink ref="H5" location="'10m Air Pistol 1'!$J$27" tooltip="10m Air Pistol Division 6" display="D6" xr:uid="{8E252416-2DB5-456D-BAF2-08A7E6863112}"/>
    <hyperlink ref="I5" location="'10m Air Pistol 1'!$B$39" tooltip="10m Air Pistol Division 7" display="D7" xr:uid="{A62D5F7E-D0C7-4A34-A1EE-A79DF7F427CA}"/>
    <hyperlink ref="J5" location="'10m Air Pistol 1'!$J$39" tooltip="10m Air Pistol Division 8" display="D8" xr:uid="{8F136A4A-8E2F-400A-B54A-47898A7EF35C}"/>
    <hyperlink ref="K5" location="'10m Air Pistol 1'!$B$51" tooltip="10m Air Pistol Division 9" display="D9" xr:uid="{C765985E-F002-4B05-8A92-BC0514BCF8C3}"/>
    <hyperlink ref="L5" location="'10m Air Pistol 1'!$J$51" tooltip="10m Air Pistol Division 10" display="D10" xr:uid="{66EF5326-D452-4F96-AD0B-625C8D8E431A}"/>
    <hyperlink ref="C6" location="'10m Air Pistol 2'!$B$3" tooltip="10m Air Pistol Division 11" display="D11" xr:uid="{F0DAD8FD-8868-4820-A319-D7735689B9B1}"/>
    <hyperlink ref="D6" location="'10m Air Pistol 2'!$J$3" tooltip="10m Air Pistol Division 12" display="D12" xr:uid="{2DBB1A2E-37C9-44C7-88B5-25D99432860A}"/>
    <hyperlink ref="E6" location="'10m Air Pistol 2'!$B$15" tooltip="10m Air Pistol Division 13" display="D13" xr:uid="{C516EB32-1E06-42AF-A76B-C69EBDFDAD38}"/>
    <hyperlink ref="F6" location="'10m Air Pistol 2'!$J$15" tooltip="10m Air Pistol Division 14" display="D14" xr:uid="{6688090E-800A-4C87-90F3-3EFD29EF5F49}"/>
    <hyperlink ref="G6" location="'10m Air Pistol 2'!$B$27" tooltip="10m Air Pistol Division 15" display="D15" xr:uid="{950F4F37-9FE8-4EB2-93D5-A8C1AE347E50}"/>
    <hyperlink ref="H6" location="'10m Air Pistol 2'!$J$27" tooltip="10m Air Pistol Division 16" display="D16" xr:uid="{BAF53FA2-0884-46C1-8529-0B76A78BBD3B}"/>
    <hyperlink ref="I6" location="'10m Air Pistol 2'!$B$39" tooltip="10m Air Pistol Division 17" display="D17" xr:uid="{E39179CB-62D6-412D-B2E6-68B650BF6F6F}"/>
    <hyperlink ref="B7" location="'10m Air Pistol Jun'!A2" tooltip="10m Air Pistol Jun" display="10m Air Pistol Jun" xr:uid="{8BF94124-308B-48B7-8FFE-99F7DAF29077}"/>
    <hyperlink ref="C7" location="'10m Air Pistol Jun'!$B$3" tooltip="10m Air Pistol Jun Division 1" display="D1" xr:uid="{E8AA8FAD-50DA-491E-96C2-47918F5F3EE9}"/>
    <hyperlink ref="B8" location="'10m Air Pistol Sen'!A2" tooltip="10m Air Pistol Sen" display="10m Air Pistol Sen" xr:uid="{AB750D7A-2FD6-4435-8000-4634A549CC2B}"/>
    <hyperlink ref="C8" location="'10m Air Pistol Sen'!$B$3" tooltip="10m Air Pistol Sen Division 1" display="D1" xr:uid="{CA728EB7-19A7-44AB-BF2D-E602568B6455}"/>
    <hyperlink ref="D8" location="'10m Air Pistol Sen'!$B$15" tooltip="10m Air Pistol Sen Division 2" display="D2" xr:uid="{88B0595F-C295-4DFB-9318-7C62785C16EA}"/>
    <hyperlink ref="E8" location="'10m Air Pistol Sen'!$B$27" tooltip="10m Air Pistol Sen Division 3" display="D3" xr:uid="{E55C78E2-987C-4C21-BA10-255290504AF8}"/>
    <hyperlink ref="F8" location="'10m Air Pistol Sen'!$B$38" tooltip="10m Air Pistol Sen Division 4" display="D4" xr:uid="{A621117F-C8D2-40DE-AC8E-8970B178A3E0}"/>
    <hyperlink ref="G8" location="'10m Air Pistol Sen'!$B$49" tooltip="10m Air Pistol Sen Division 5" display="D5" xr:uid="{DC894111-E841-469E-B284-B09D011DF1CC}"/>
    <hyperlink ref="B9" location="'10m Air Pistol Team 1'!A2" tooltip="10m Air Pistol Team" display="10m Air Pistol Team" xr:uid="{1F3D730A-26D7-485C-8735-42339BC8A0BC}"/>
    <hyperlink ref="C9" location="'10m Air Pistol Team 1'!$A$3" tooltip="10m Air Pistol Team Division 1" display="D1" xr:uid="{73BEA6A0-32F1-40C4-9E83-C4C1CE0DF188}"/>
    <hyperlink ref="D9" location="'10m Air Pistol Team 1'!$A$29" tooltip="10m Air Pistol Team Division 2" display="D2" xr:uid="{0E279605-AE21-40CF-95E6-D402D72F6B85}"/>
    <hyperlink ref="E9" location="'10m Air Pistol Team 2'!$A$3" tooltip="10m Air Pistol Team Division 3" display="D3" xr:uid="{F3F21F35-2354-4513-A704-2216A9970AD9}"/>
    <hyperlink ref="B10" location="'10m Air Pistol (Supp rest)'!A2" tooltip="10m Air Pistol (Supp rest)" display="10m Air Pistol (Supp rest)" xr:uid="{C20BEDD7-A25A-43F4-9B2F-009EB68D93B9}"/>
    <hyperlink ref="C10" location="'10m Air Pistol (Supp rest)'!$B$3" tooltip="10m Air Pistol (Supp rest) Division 1" display="D1" xr:uid="{24280E19-6C1D-40BA-B3D0-044176B4576C}"/>
    <hyperlink ref="D10" location="'10m Air Pistol (Supp rest)'!$B$15" tooltip="10m Air Pistol (Supp rest) Division 2" display="D2" xr:uid="{EF81B7BB-94FA-46A6-8973-3E1C40E2E23A}"/>
    <hyperlink ref="E10" location="'10m Air Pistol (Supp rest)'!$B$27" tooltip="10m Air Pistol (Supp rest) Division 3" display="D3" xr:uid="{1FC2B611-5A42-460B-B1B7-D40651C70FA4}"/>
    <hyperlink ref="F10" location="'10m Air Pistol (Supp rest)'!$B$38" tooltip="10m Air Pistol (Supp rest) Division 4" display="D4" xr:uid="{B512C418-F736-4B34-9957-160F8BB9B077}"/>
    <hyperlink ref="B11" location="'10m Air Pistol (Supp rest) Sen'!A2" tooltip="10m Air Pistol (Supp rest) Sen" display="10m Air Pistol (Supp rest) Sen" xr:uid="{04C74618-4450-4620-9844-ADB61865BE73}"/>
    <hyperlink ref="C11" location="'10m Air Pistol (Supp rest) Sen'!$B$3" tooltip="10m Air Pistol (Supp rest) Sen Division 1" display="D1" xr:uid="{D884CF18-C656-46A4-BEF1-C2E2EDCA4A81}"/>
    <hyperlink ref="B12" location="'6Yd Air Pistol'!A2" tooltip="6Yd Air Pistol" display="6Yd Air Pistol" xr:uid="{331AE862-0F6A-4FEB-854F-732F66D1BF3B}"/>
    <hyperlink ref="C12" location="'6Yd Air Pistol'!$B$3" tooltip="6Yd Air Pistol Division 1" display="D1" xr:uid="{7B6D0A26-D612-4F3F-ACA9-EE40BF75D5E1}"/>
    <hyperlink ref="B13" location="'10m Air Rifle'!A2" tooltip="10m Air Rifle" display="10m Air Rifle" xr:uid="{DEB10619-29B9-486C-85EC-243C3F6507C4}"/>
    <hyperlink ref="C13" location="'10m Air Rifle'!$B$3" tooltip="10m Air Rifle Division 1" display="D1" xr:uid="{70627CFF-824B-4A16-A620-EE41C469035B}"/>
    <hyperlink ref="D13" location="'10m Air Rifle'!$J$3" tooltip="10m Air Rifle Division 2" display="D2" xr:uid="{97C385A4-2794-4728-BCC0-0FD67E96E74D}"/>
    <hyperlink ref="E13" location="'10m Air Rifle'!$B$15" tooltip="10m Air Rifle Division 3" display="D3" xr:uid="{2AD39378-BE5F-4779-8D84-7102CEB30DB0}"/>
    <hyperlink ref="F13" location="'10m Air Rifle'!$J$15" tooltip="10m Air Rifle Division 4" display="D4" xr:uid="{183B94FF-E1DC-4086-882A-F2AAB377018D}"/>
    <hyperlink ref="G13" location="'10m Air Rifle'!$B$27" tooltip="10m Air Rifle Division 5" display="D5" xr:uid="{842C81F8-0B1E-45C4-9FE1-9BDAB7BBC7FD}"/>
    <hyperlink ref="H13" location="'10m Air Rifle'!$J$27" tooltip="10m Air Rifle Division 6" display="D6" xr:uid="{6D23EE13-5AA8-4958-9069-FAB4C955728B}"/>
    <hyperlink ref="B14" location="'10m Air Rifle Jun'!A2" tooltip="10m Air Rifle Jun" display="10m Air Rifle Jun" xr:uid="{FEBC4E9D-B3D8-4DF0-A9F6-2F7D0F8A34CE}"/>
    <hyperlink ref="C14" location="'10m Air Rifle Jun'!$B$3" tooltip="10m Air Rifle Jun Division 1" display="D1" xr:uid="{33AE6706-4125-41B2-940E-6CFB4B668D49}"/>
    <hyperlink ref="D14" location="'10m Air Rifle Jun'!$B$15" tooltip="10m Air Rifle Jun Division 2" display="D2" xr:uid="{DE28498D-8984-474C-8172-251AEE31AD80}"/>
    <hyperlink ref="B15" location="'10m Air Rifle Sen'!A2" tooltip="10m Air Rifle Sen" display="10m Air Rifle Sen" xr:uid="{58A8879E-BA10-4E32-A505-8D7B03E50868}"/>
    <hyperlink ref="C15" location="'10m Air Rifle Sen'!$B$3" tooltip="10m Air Rifle Sen Division 1" display="D1" xr:uid="{104FF4D0-B965-41DB-A37A-3C0FCE3DDDB6}"/>
    <hyperlink ref="D15" location="'10m Air Rifle Sen'!$B$14" tooltip="10m Air Rifle Sen Division 2" display="D2" xr:uid="{686467AD-77D0-425F-8EEE-B84AC3721993}"/>
    <hyperlink ref="B16" location="'10m Air Rifle Team'!A2" tooltip="10m Air Rifle Team" display="10m Air Rifle Team" xr:uid="{70068149-8EF9-425C-9A16-3A54F53CBC4D}"/>
    <hyperlink ref="C16" location="'10m Air Rifle Team'!$A$3" tooltip="10m Air Rifle Team Division 1" display="D1" xr:uid="{889C2A90-239D-418C-BE4D-2F0F81EC3015}"/>
    <hyperlink ref="B17" location="'10m Air Rifle (Supp rest)'!A2" tooltip="10m Air Rifle (Supp rest)" display="10m Air Rifle (Supp rest)" xr:uid="{0DCC6730-6EC1-49D4-B886-9FDA665536FE}"/>
    <hyperlink ref="C17" location="'10m Air Rifle (Supp rest)'!$B$3" tooltip="10m Air Rifle (Supp rest) Division 1" display="D1" xr:uid="{8409EAEA-91AB-4238-814E-4ADE8DF24659}"/>
    <hyperlink ref="D17" location="'10m Air Rifle (Supp rest)'!$B$13" tooltip="10m Air Rifle (Supp rest) Division 2" display="D2" xr:uid="{868BA486-3164-4284-AE41-AEB7572D4AC9}"/>
    <hyperlink ref="E17" location="'10m Air Rifle (Supp rest)'!$B$23" tooltip="10m Air Rifle (Supp rest) Division 3" display="D3" xr:uid="{B3A6C15C-2011-4ECF-AE27-F4FF41C48092}"/>
    <hyperlink ref="B18" location="'10m Air Rifle (Supp rest) Sen'!A2" tooltip="10m Air Rifle (Supp rest) Sen" display="10m Air Rifle (Supp rest) Sen" xr:uid="{26101B4D-BA79-4BC6-B76E-82EF2BBB22CB}"/>
    <hyperlink ref="C18" location="'10m Air Rifle (Supp rest) Sen'!$B$3" tooltip="10m Air Rifle (Supp rest) Sen Division 1" display="D1" xr:uid="{24AB7708-42DE-485E-81AF-44852EEAECDF}"/>
    <hyperlink ref="B19" location="'20Yd Pistol'!A2" tooltip="20Yd Pistol" display="20Yd Pistol" xr:uid="{D2A35389-E7DF-4569-8027-E7ECFF7049EE}"/>
    <hyperlink ref="C19" location="'20Yd Pistol'!$B$3" tooltip="20Yd Pistol Division 1" display="D1" xr:uid="{AEB88F75-C964-4EEC-A237-0411457622D9}"/>
    <hyperlink ref="D19" location="'20Yd Pistol'!$B$16" tooltip="20Yd Pistol Division 2" display="D2" xr:uid="{AA84F27E-6CFD-4BC5-8FCD-1B107B6A4619}"/>
    <hyperlink ref="E19" location="'20Yd Pistol'!$B$28" tooltip="20Yd Pistol Division 3" display="D3" xr:uid="{181B04A9-2935-45A5-95C1-78F671681974}"/>
    <hyperlink ref="F19" location="'20Yd Pistol'!$B$40" tooltip="20Yd Pistol Division 4" display="D4" xr:uid="{F4D5F4AA-554C-430C-875E-104578164BDC}"/>
    <hyperlink ref="G19" location="'20Yd Pistol'!$B$52" tooltip="20Yd Pistol Division 5" display="D5" xr:uid="{AE9D70A4-72FF-46F1-B768-4F65C746DF1D}"/>
    <hyperlink ref="B20" location="'20Yd Pistol Sen'!A2" tooltip="20Yd Pistol Sen" display="20Yd Pistol Sen" xr:uid="{D1B14B52-4A8D-4911-8FA5-258E0DB917B3}"/>
    <hyperlink ref="C20" location="'20Yd Pistol Sen'!$B$3" tooltip="20Yd Pistol Sen Division 1" display="D1" xr:uid="{5CD74A14-72C7-4959-A0FF-96CF55FDD375}"/>
    <hyperlink ref="D20" location="'20Yd Pistol Sen'!$B$13" tooltip="20Yd Pistol Sen Division 2" display="D2" xr:uid="{5AA99ADD-E327-4F8F-BF1E-4C8A9467580F}"/>
    <hyperlink ref="B21" location="'20Yd Pistol Team'!A2" tooltip="20Yd Pistol Team" display="20Yd Pistol Team" xr:uid="{1BAA7F41-341A-41FC-B2D9-05CB9B535788}"/>
    <hyperlink ref="C21" location="'20Yd Pistol Team'!$A$3" tooltip="20Yd Pistol Team Division 1" display="D1" xr:uid="{9EE1BD30-6981-4037-B950-1E5D91552ADA}"/>
    <hyperlink ref="B22" location="'Bench 50m 1'!A2" tooltip="Bench 50m" display="Bench 50m" xr:uid="{DC3A9AA8-AB0D-4815-83C5-A7F02EBDC173}"/>
    <hyperlink ref="C22" location="'Bench 50m 1'!$B$3" tooltip="Bench 50m Division 1" display="D1" xr:uid="{C81DE215-A43A-4776-A04D-A8081509D8C0}"/>
    <hyperlink ref="D22" location="'Bench 50m 1'!$B$15" tooltip="Bench 50m Division 2" display="D2" xr:uid="{763F6757-E129-4FE0-ACA1-31E7D9CD0569}"/>
    <hyperlink ref="E22" location="'Bench 50m 1'!$B$27" tooltip="Bench 50m Division 3" display="D3" xr:uid="{A21DE1BB-BF8C-4383-8957-995F13B4F2AF}"/>
    <hyperlink ref="F22" location="'Bench 50m 1'!$B$39" tooltip="Bench 50m Division 4" display="D4" xr:uid="{89677EE3-D55C-4801-A4D6-49AFD5E19991}"/>
    <hyperlink ref="G22" location="'Bench 50m 1'!$B$51" tooltip="Bench 50m Division 5" display="D5" xr:uid="{161C1E85-3328-493D-87FD-8E206209B07A}"/>
    <hyperlink ref="H22" location="'Bench 50m 2'!$B$3" tooltip="Bench 50m Division 6" display="D6" xr:uid="{6E8E5CCE-8298-4291-8003-0A8457CFC7C5}"/>
    <hyperlink ref="I22" location="'Bench 50m 2'!$B$15" tooltip="Bench 50m Division 7" display="D7" xr:uid="{5DE32563-CF5A-4F6C-BC60-3E6D7B636C62}"/>
    <hyperlink ref="J22" location="'Bench 50m 2'!$B$27" tooltip="Bench 50m Division 8" display="D8" xr:uid="{BA872FB0-A966-4251-9685-65D9871F8B66}"/>
    <hyperlink ref="K22" location="'Bench 50m 2'!$B$39" tooltip="Bench 50m Division 9" display="D9" xr:uid="{B234DC5F-0769-4B4D-A29A-B7BA8109FA91}"/>
    <hyperlink ref="L22" location="'Bench 50m 2'!$B$51" tooltip="Bench 50m Division 10" display="D10" xr:uid="{C2C4F775-52C5-468E-A007-0D5458BD1505}"/>
    <hyperlink ref="C23" location="'Bench 50m 3'!$B$3" tooltip="Bench 50m Division 11" display="D11" xr:uid="{7B24AE79-E535-42E9-BCB0-B18D0550180C}"/>
    <hyperlink ref="D23" location="'Bench 50m 3'!$B$15" tooltip="Bench 50m Division 12" display="D12" xr:uid="{5BA733AE-BF8A-4274-BA81-CD12DADC522B}"/>
    <hyperlink ref="E23" location="'Bench 50m 3'!$B$27" tooltip="Bench 50m Division 13" display="D13" xr:uid="{7F40F37D-319F-43DF-B402-D1B74557836A}"/>
    <hyperlink ref="F23" location="'Bench 50m 3'!$B$39" tooltip="Bench 50m Division 14" display="D14" xr:uid="{180664C6-1845-4D38-98BD-A2BF6764B938}"/>
    <hyperlink ref="B24" location="'Bench 50m Sen'!A2" tooltip="Bench 50m Sen" display="Bench 50m Sen" xr:uid="{AAD929A8-3C61-41BF-820D-29E8165EF7FB}"/>
    <hyperlink ref="C24" location="'Bench 50m Sen'!$B$3" tooltip="Bench 50m Sen Division 1" display="D1" xr:uid="{F80CCDEC-5E66-44DC-842A-68D1EF97E9C1}"/>
    <hyperlink ref="D24" location="'Bench 50m Sen'!$B$14" tooltip="Bench 50m Sen Division 2" display="D2" xr:uid="{8B91E32C-439D-4B3D-B8A6-214FC435B3AF}"/>
    <hyperlink ref="E24" location="'Bench 50m Sen'!$B$25" tooltip="Bench 50m Sen Division 3" display="D3" xr:uid="{6D7B2539-46FE-41EB-85FA-9482DD8B72E7}"/>
    <hyperlink ref="B25" location="'Bench 50m Team 1'!A2" tooltip="Bench 50m Team" display="Bench 50m Team" xr:uid="{BC9026FE-B0CE-4524-ABBD-C907E403012E}"/>
    <hyperlink ref="C25" location="'Bench 50m Team 1'!$A$3" tooltip="Bench 50m Team Division 1" display="D1" xr:uid="{67A6A2E7-ADE7-4CE0-85D0-56C880F2705B}"/>
    <hyperlink ref="D25" location="'Bench 50m Team 1'!$A$29" tooltip="Bench 50m Team Division 2" display="D2" xr:uid="{129D2A60-92AE-4771-BE45-AA0C50031268}"/>
    <hyperlink ref="E25" location="'Bench 50m Team 2'!$A$3" tooltip="Bench 50m Team Division 3" display="D3" xr:uid="{ED037BFD-1152-4193-9820-1CDEA9A661FE}"/>
    <hyperlink ref="B26" location="'Bench 100yd 1'!A2" tooltip="Bench 100yd" display="Bench 100yd" xr:uid="{E5686CB7-7484-492C-B3D9-CD0F394A2081}"/>
    <hyperlink ref="C26" location="'Bench 100yd 1'!$B$3" tooltip="Bench 100yd Division 1" display="D1" xr:uid="{61DC455D-47C8-4A3A-9965-BB0D43EE31B5}"/>
    <hyperlink ref="D26" location="'Bench 100yd 1'!$B$15" tooltip="Bench 100yd Division 2" display="D2" xr:uid="{06208E19-8494-4CF2-9F58-3BC394665866}"/>
    <hyperlink ref="E26" location="'Bench 100yd 1'!$B$27" tooltip="Bench 100yd Division 3" display="D3" xr:uid="{02384898-EC09-4F7C-A29C-B042A505A4B0}"/>
    <hyperlink ref="F26" location="'Bench 100yd 1'!$B$40" tooltip="Bench 100yd Division 4" display="D4" xr:uid="{641582D9-421C-4EE8-A91A-281F7E3FAE46}"/>
    <hyperlink ref="G26" location="'Bench 100yd 1'!$B$52" tooltip="Bench 100yd Division 5" display="D5" xr:uid="{6CE39091-F4E7-4684-A949-B06CAB4D6CE7}"/>
    <hyperlink ref="H26" location="'Bench 100yd 2'!$B$3" tooltip="Bench 100yd Division 6" display="D6" xr:uid="{1B0F9940-087F-4DEF-B577-4490A9040E66}"/>
    <hyperlink ref="I26" location="'Bench 100yd 2'!$B$15" tooltip="Bench 100yd Division 7" display="D7" xr:uid="{9AFD2DE6-F1E2-4958-A5E5-E802418088AF}"/>
    <hyperlink ref="J26" location="'Bench 100yd 2'!$B$27" tooltip="Bench 100yd Division 8" display="D8" xr:uid="{C75A893E-7BFC-47EE-B66D-F3F81A7E0708}"/>
    <hyperlink ref="K26" location="'Bench 100yd 2'!$B$39" tooltip="Bench 100yd Division 9" display="D9" xr:uid="{0B62944D-DE09-4DCE-99F4-CA8BA3670A46}"/>
    <hyperlink ref="L26" location="'Bench 100yd 2'!$B$50" tooltip="Bench 100yd Division 10" display="D10" xr:uid="{97284418-5EB4-46D2-B7DB-6A9EC3A8EA23}"/>
    <hyperlink ref="B27" location="'Bench 100yd Sen'!A2" tooltip="Bench 100yd Sen" display="Bench 100yd Sen" xr:uid="{1276D1BA-AF96-4695-B650-03B83F13F749}"/>
    <hyperlink ref="C27" location="'Bench 100yd Sen'!$B$3" tooltip="Bench 100yd Sen Division 1" display="D1" xr:uid="{899AED29-D92C-449D-9368-8358932E54F8}"/>
    <hyperlink ref="D27" location="'Bench 100yd Sen'!$B$15" tooltip="Bench 100yd Sen Division 2" display="D2" xr:uid="{5DF7B5D1-8699-4042-89E3-36CC03444CD5}"/>
    <hyperlink ref="E27" location="'Bench 100yd Sen'!$B$27" tooltip="Bench 100yd Sen Division 3" display="D3" xr:uid="{7689AA4F-0C22-44B6-81B6-AE10DA31B5CC}"/>
    <hyperlink ref="B28" location="'Bench 100yd Team 1'!A2" tooltip="Bench 100yd Team" display="Bench 100yd Team" xr:uid="{CC4F9ABD-A8D7-4B25-B31D-1BD92C083DC1}"/>
    <hyperlink ref="C28" location="'Bench 100yd Team 1'!$A$3" tooltip="Bench 100yd Team Division 1" display="D1" xr:uid="{378C48D2-DA7B-4A1F-AF27-514270F017C0}"/>
    <hyperlink ref="D28" location="'Bench 100yd Team 1'!$A$29" tooltip="Bench 100yd Team Division 2" display="D2" xr:uid="{1093F7F5-F73F-4545-B554-06042EE1FE82}"/>
    <hyperlink ref="E28" location="'Bench 100yd Team 2'!$A$3" tooltip="Bench 100yd Team Division 3" display="D3" xr:uid="{F0A23377-FE48-4F19-A12A-76662AD07C7D}"/>
    <hyperlink ref="B29" location="'Bench SR (Air) 1'!A2" tooltip="Bench SR (Air)" display="Bench SR (Air)" xr:uid="{E4A1C06F-A589-4574-96B5-9FCD5F28B637}"/>
    <hyperlink ref="C29" location="'Bench SR (Air) 1'!$B$3" tooltip="Bench SR (Air) Division 1" display="D1" xr:uid="{57E87487-B244-4157-8E6C-E8EC4B816F04}"/>
    <hyperlink ref="D29" location="'Bench SR (Air) 1'!$B$15" tooltip="Bench SR (Air) Division 2" display="D2" xr:uid="{E3F7EFB8-B88A-4FE6-B334-550D37EC1E94}"/>
    <hyperlink ref="E29" location="'Bench SR (Air) 1'!$B$27" tooltip="Bench SR (Air) Division 3" display="D3" xr:uid="{999E715A-11D0-4075-B950-BC6EB148D0EF}"/>
    <hyperlink ref="F29" location="'Bench SR (Air) 1'!$B$39" tooltip="Bench SR (Air) Division 4" display="D4" xr:uid="{613E74D7-EDC5-414C-91A9-67EA550C524C}"/>
    <hyperlink ref="G29" location="'Bench SR (Air) 1'!$B$51" tooltip="Bench SR (Air) Division 5" display="D5" xr:uid="{46BEAB4B-8078-47BE-A541-BC67C0FA7F53}"/>
    <hyperlink ref="H29" location="'Bench SR (Air) 2'!$B$3" tooltip="Bench SR (Air) Division 6" display="D6" xr:uid="{0C1393CD-C16B-47F0-ABD2-0F02A2B40C5F}"/>
    <hyperlink ref="I29" location="'Bench SR (Air) 2'!$B$15" tooltip="Bench SR (Air) Division 7" display="D7" xr:uid="{A7483C12-0F15-4469-92F9-3E6F2AACC0B1}"/>
    <hyperlink ref="J29" location="'Bench SR (Air) 2'!$B$27" tooltip="Bench SR (Air) Division 8" display="D8" xr:uid="{783F9A19-2EF1-48A1-AEBC-41082B83F3C0}"/>
    <hyperlink ref="K29" location="'Bench SR (Air) 2'!$B$39" tooltip="Bench SR (Air) Division 9" display="D9" xr:uid="{9235315A-8E58-4E7A-B8CF-58DD6817463A}"/>
    <hyperlink ref="L29" location="'Bench SR (Air) 2'!$B$51" tooltip="Bench SR (Air) Division 10" display="D10" xr:uid="{86821163-ED4D-49EA-8E46-0C93528F5677}"/>
    <hyperlink ref="C30" location="'Bench SR (Air) 3'!$B$3" tooltip="Bench SR (Air) Division 11" display="D11" xr:uid="{6782CD4A-BF34-4F54-B05D-B489207956E0}"/>
    <hyperlink ref="D30" location="'Bench SR (Air) 3'!$B$15" tooltip="Bench SR (Air) Division 12" display="D12" xr:uid="{57F784CF-78D3-494B-84EC-F9929066A4BC}"/>
    <hyperlink ref="E30" location="'Bench SR (Air) 3'!$B$27" tooltip="Bench SR (Air) Division 13" display="D13" xr:uid="{DB85185B-8F32-4825-8230-EC75F9C02C54}"/>
    <hyperlink ref="F30" location="'Bench SR (Air) 3'!$B$39" tooltip="Bench SR (Air) Division 14" display="D14" xr:uid="{8CFFC9BF-5FA1-416A-A288-B5413314A1E2}"/>
    <hyperlink ref="B31" location="'Bench SR (Air) Sen'!A2" tooltip="Bench SR (Air) Sen" display="Bench SR (Air) Sen" xr:uid="{EA0BD5CA-4FCE-4644-B497-BF75FC05E270}"/>
    <hyperlink ref="C31" location="'Bench SR (Air) Sen'!$B$3" tooltip="Bench SR (Air) Sen Division 1" display="D1" xr:uid="{463847C0-3BB6-427E-A4F0-02AD0321D7E6}"/>
    <hyperlink ref="D31" location="'Bench SR (Air) Sen'!$B$14" tooltip="Bench SR (Air) Sen Division 2" display="D2" xr:uid="{8F63974E-9572-44EA-B43B-42D8AEEB10F3}"/>
    <hyperlink ref="E31" location="'Bench SR (Air) Sen'!$B$25" tooltip="Bench SR (Air) Sen Division 3" display="D3" xr:uid="{EE3340F6-88DC-4AD4-9478-F71D9ACF9F5E}"/>
    <hyperlink ref="F31" location="'Bench SR (Air) Sen'!$B$36" tooltip="Bench SR (Air) Sen Division 4" display="D4" xr:uid="{721FFB30-068B-4DBD-B842-61AA3FAD608E}"/>
    <hyperlink ref="G31" location="'Bench SR (Air) Sen'!$B$47" tooltip="Bench SR (Air) Sen Division 5" display="D5" xr:uid="{DD535AA7-60DD-4F91-8234-2272C550C46A}"/>
    <hyperlink ref="B32" location="'Bench SR (Air) Team'!A2" tooltip="Bench SR (Air) Team" display="Bench SR (Air) Team" xr:uid="{B3BA33C2-2C40-4104-95A5-8CB65025E48E}"/>
    <hyperlink ref="C32" location="'Bench SR (Air) Team'!$A$3" tooltip="Bench SR (Air) Team Division 1" display="D1" xr:uid="{124ABF7D-1774-461E-AE54-1DA75EA478E7}"/>
    <hyperlink ref="D32" location="'Bench SR (Air) Team'!$A$29" tooltip="Bench SR (Air) Team Division 2" display="D2" xr:uid="{06C2E0B2-3822-4657-A18D-4C6EFDEEB3AE}"/>
    <hyperlink ref="B33" location="'Bench SR (Rim) 1'!A2" tooltip="Bench SR (Rim)" display="Bench SR (Rim)" xr:uid="{8E5A939F-F5C7-4C26-8AB1-1C2E7FDF4589}"/>
    <hyperlink ref="C33" location="'Bench SR (Rim) 1'!$B$3" tooltip="Bench SR (Rim) Division 1" display="D1" xr:uid="{90D562CE-1704-444B-9F7F-3F1B1984FAE4}"/>
    <hyperlink ref="D33" location="'Bench SR (Rim) 1'!$B$15" tooltip="Bench SR (Rim) Division 2" display="D2" xr:uid="{0ED9DE02-7AAD-4D95-817D-B7B712BD3833}"/>
    <hyperlink ref="E33" location="'Bench SR (Rim) 1'!$B$27" tooltip="Bench SR (Rim) Division 3" display="D3" xr:uid="{5201114E-C5B6-4609-898C-DC72EA372F23}"/>
    <hyperlink ref="F33" location="'Bench SR (Rim) 1'!$B$39" tooltip="Bench SR (Rim) Division 4" display="D4" xr:uid="{8571A710-E845-40A9-934E-2B13A4AD1E00}"/>
    <hyperlink ref="G33" location="'Bench SR (Rim) 1'!$B$51" tooltip="Bench SR (Rim) Division 5" display="D5" xr:uid="{4E8F6E4B-5120-445B-945C-A1C616E7AC90}"/>
    <hyperlink ref="H33" location="'Bench SR (Rim) 2'!$B$3" tooltip="Bench SR (Rim) Division 6" display="D6" xr:uid="{6EE0BD28-5725-409B-AA60-43675FCF8FAC}"/>
    <hyperlink ref="I33" location="'Bench SR (Rim) 2'!$B$15" tooltip="Bench SR (Rim) Division 7" display="D7" xr:uid="{699DEDF3-A1C7-4028-B849-78F193F8B77A}"/>
    <hyperlink ref="J33" location="'Bench SR (Rim) 2'!$B$27" tooltip="Bench SR (Rim) Division 8" display="D8" xr:uid="{2ECE01F3-31F5-46ED-96CB-90CC583D7A3D}"/>
    <hyperlink ref="K33" location="'Bench SR (Rim) 2'!$B$39" tooltip="Bench SR (Rim) Division 9" display="D9" xr:uid="{16986D35-EF14-4A95-9F27-F66436BB1BBF}"/>
    <hyperlink ref="L33" location="'Bench SR (Rim) 2'!$B$51" tooltip="Bench SR (Rim) Division 10" display="D10" xr:uid="{97A63E3C-CB0B-4B31-910C-9DF0A6D21050}"/>
    <hyperlink ref="C34" location="'Bench SR (Rim) 3'!$B$3" tooltip="Bench SR (Rim) Division 11" display="D11" xr:uid="{5064E5F8-A171-433C-AEC8-A1151081C67A}"/>
    <hyperlink ref="D34" location="'Bench SR (Rim) 3'!$B$15" tooltip="Bench SR (Rim) Division 12" display="D12" xr:uid="{A6A6BACB-C6F4-4238-AD3F-D7B675201BF8}"/>
    <hyperlink ref="E34" location="'Bench SR (Rim) 3'!$B$27" tooltip="Bench SR (Rim) Division 13" display="D13" xr:uid="{EBDFD945-5DFB-4EDE-A00F-BB92BEAEFE73}"/>
    <hyperlink ref="F34" location="'Bench SR (Rim) 3'!$B$39" tooltip="Bench SR (Rim) Division 14" display="D14" xr:uid="{76E1909B-7E12-4C99-8D8A-58F49A681262}"/>
    <hyperlink ref="G34" location="'Bench SR (Rim) 3'!$B$51" tooltip="Bench SR (Rim) Division 15" display="D15" xr:uid="{16966949-575C-4713-BA86-1643389C1941}"/>
    <hyperlink ref="H34" location="'Bench SR (Rim) 4'!$B$3" tooltip="Bench SR (Rim) Division 16" display="D16" xr:uid="{F94D226B-1002-4172-9701-32DE4832B730}"/>
    <hyperlink ref="I34" location="'Bench SR (Rim) 4'!$B$15" tooltip="Bench SR (Rim) Division 17" display="D17" xr:uid="{471B8963-2F5E-4D78-B017-85C1D5A2B6F2}"/>
    <hyperlink ref="J34" location="'Bench SR (Rim) 4'!$B$27" tooltip="Bench SR (Rim) Division 18" display="D18" xr:uid="{2A6CEFD2-86F0-493A-B543-65B51B701848}"/>
    <hyperlink ref="K34" location="'Bench SR (Rim) 4'!$B$39" tooltip="Bench SR (Rim) Division 19" display="D19" xr:uid="{61B358C7-827E-4B7E-8494-884BD181B646}"/>
    <hyperlink ref="L34" location="'Bench SR (Rim) 4'!$B$51" tooltip="Bench SR (Rim) Division 20" display="D20" xr:uid="{816768B4-B875-491F-B648-AFC65FB4F96E}"/>
    <hyperlink ref="C35" location="'Bench SR (Rim) 5'!$B$3" tooltip="Bench SR (Rim) Division 21" display="D21" xr:uid="{3429BBBC-07E3-4569-995B-7DCD6C8C17D0}"/>
    <hyperlink ref="D35" location="'Bench SR (Rim) 5'!$B$15" tooltip="Bench SR (Rim) Division 22" display="D22" xr:uid="{74C74DFB-FA61-4AD8-A448-F053FA1B17FE}"/>
    <hyperlink ref="E35" location="'Bench SR (Rim) 5'!$B$27" tooltip="Bench SR (Rim) Division 23" display="D23" xr:uid="{B6BDCDD9-5DD5-4EC9-BEE4-1A6C67646FC6}"/>
    <hyperlink ref="F35" location="'Bench SR (Rim) 5'!$B$39" tooltip="Bench SR (Rim) Division 24" display="D24" xr:uid="{EBD4013B-2B40-473F-B123-52D10AE1F8CC}"/>
    <hyperlink ref="G35" location="'Bench SR (Rim) 5'!$B$51" tooltip="Bench SR (Rim) Division 25" display="D25" xr:uid="{AF2C1091-F006-4C67-AEAA-F9CE748230A1}"/>
    <hyperlink ref="H35" location="'Bench SR (Rim) 6'!$B$3" tooltip="Bench SR (Rim) Division 26" display="D26" xr:uid="{D5149020-D029-4131-92A4-0D22DC6B88C4}"/>
    <hyperlink ref="I35" location="'Bench SR (Rim) 6'!$B$14" tooltip="Bench SR (Rim) Division 27" display="D27" xr:uid="{399D02C1-40A8-40D3-978A-5B7031AA3D47}"/>
    <hyperlink ref="B36" location="'Bench SR (Rim) Jun'!A2" tooltip="Bench SR (Rim) Jun" display="Bench SR (Rim) Jun" xr:uid="{F62E8C88-2D2A-4509-85F5-19F46971B035}"/>
    <hyperlink ref="C36" location="'Bench SR (Rim) Jun'!$B$3" tooltip="Bench SR (Rim) Jun Division 1" display="D1" xr:uid="{A6E35CE3-8027-4974-9387-66DF906C8233}"/>
    <hyperlink ref="D36" location="'Bench SR (Rim) Jun'!$B$12" tooltip="Bench SR (Rim) Jun Division 2" display="D2" xr:uid="{533951B7-282F-4DD0-95B6-0F8E046C4766}"/>
    <hyperlink ref="O5" location="'Bench SR (Rim) Sen 1'!A2" tooltip="Bench SR (Rim) Sen" display="Bench SR (Rim) Sen" xr:uid="{59BCDBD7-5B72-4A45-A197-55D28F10EF2F}"/>
    <hyperlink ref="P5" location="'Bench SR (Rim) Sen 1'!$B$3" tooltip="Bench SR (Rim) Sen Division 1" display="D1" xr:uid="{9009CD9D-75E0-462C-A7EC-4E6A39D6B911}"/>
    <hyperlink ref="Q5" location="'Bench SR (Rim) Sen 1'!$B$14" tooltip="Bench SR (Rim) Sen Division 2" display="D2" xr:uid="{ECB4733E-873E-4C6E-9CCB-C1FED2BFBF60}"/>
    <hyperlink ref="R5" location="'Bench SR (Rim) Sen 1'!$B$25" tooltip="Bench SR (Rim) Sen Division 3" display="D3" xr:uid="{F523C2C0-DF6A-459A-9554-DF28004F4967}"/>
    <hyperlink ref="S5" location="'Bench SR (Rim) Sen 1'!$B$36" tooltip="Bench SR (Rim) Sen Division 4" display="D4" xr:uid="{BAECDDCE-7399-4516-89EB-733E9BADEA22}"/>
    <hyperlink ref="T5" location="'Bench SR (Rim) Sen 1'!$B$47" tooltip="Bench SR (Rim) Sen Division 5" display="D5" xr:uid="{AFCE01C5-2A38-431E-9AA9-11A945E6C9F6}"/>
    <hyperlink ref="U5" location="'Bench SR (Rim) Sen 2'!$B$3" tooltip="Bench SR (Rim) Sen Division 6" display="D6" xr:uid="{C58C4D84-8F9A-4656-9FD9-1B75DDC74543}"/>
    <hyperlink ref="V5" location="'Bench SR (Rim) Sen 2'!$B$14" tooltip="Bench SR (Rim) Sen Division 7" display="D7" xr:uid="{3AEAE1AD-F07A-4031-BD28-3057626A2571}"/>
    <hyperlink ref="W5" location="'Bench SR (Rim) Sen 2'!$B$25" tooltip="Bench SR (Rim) Sen Division 8" display="D8" xr:uid="{9C16B0CD-844B-4935-B974-074719676688}"/>
    <hyperlink ref="O6" location="'Bench SR (Rim) Team 1'!A2" tooltip="Bench SR (Rim) Team" display="Bench SR (Rim) Team" xr:uid="{C22F9611-735D-4B04-8BED-463223304463}"/>
    <hyperlink ref="P6" location="'Bench SR (Rim) Team 1'!$A$3" tooltip="Bench SR (Rim) Team Division 1" display="D1" xr:uid="{220301C4-37D1-4511-B4D4-95B9B767CCEC}"/>
    <hyperlink ref="Q6" location="'Bench SR (Rim) Team 1'!$A$29" tooltip="Bench SR (Rim) Team Division 2" display="D2" xr:uid="{1026ED46-948B-43AE-ABC5-7414D8661DEB}"/>
    <hyperlink ref="R6" location="'Bench SR (Rim) Team 2'!$A$3" tooltip="Bench SR (Rim) Team Division 3" display="D3" xr:uid="{4EBF9456-D558-43F3-A2F1-37756B19EF3B}"/>
    <hyperlink ref="S6" location="'Bench SR (Rim) Team 2'!$A$29" tooltip="Bench SR (Rim) Team Division 4" display="D4" xr:uid="{77563037-E5DE-4125-A83C-DB5A7B54D805}"/>
    <hyperlink ref="T6" location="'Bench SR (Rim) Team 3'!$A$3" tooltip="Bench SR (Rim) Team Division 5" display="D5" xr:uid="{D1C1D636-D6DC-4809-B3D6-6D8253AC04BE}"/>
    <hyperlink ref="O7" location="'Gallery Rifle Any'!A2" tooltip="Gallery Rifle Any" display="Gallery Rifle Any" xr:uid="{91B5DC4F-B3CD-44A3-BC02-08274FADCB97}"/>
    <hyperlink ref="P7" location="'Gallery Rifle Any'!$B$3" tooltip="Gallery Rifle Any Division 1" display="D1" xr:uid="{C18E1F72-4A8C-4A5E-8CCF-56AD49060657}"/>
    <hyperlink ref="Q7" location="'Gallery Rifle Any'!$L$3" tooltip="Gallery Rifle Any Division 2" display="D2" xr:uid="{EDDC4FFE-4CED-428E-ABD7-20F514DA9ABC}"/>
    <hyperlink ref="R7" location="'Gallery Rifle Any'!$B$16" tooltip="Gallery Rifle Any Division 3" display="D3" xr:uid="{31DCF7AC-8061-4C33-9674-85EF20C08512}"/>
    <hyperlink ref="S7" location="'Gallery Rifle Any'!$L$16" tooltip="Gallery Rifle Any Division 4" display="D4" xr:uid="{562F2172-0FFA-4FA0-B62C-F87DCEEBF7DA}"/>
    <hyperlink ref="T7" location="'Gallery Rifle Any'!$B$28" tooltip="Gallery Rifle Any Division 5" display="D5" xr:uid="{5525C53F-54EE-4493-ACB4-DE13B143B9BE}"/>
    <hyperlink ref="U7" location="'Gallery Rifle Any'!$L$28" tooltip="Gallery Rifle Any Division 6" display="D6" xr:uid="{E951B213-D905-4FEF-AE6C-77DAB2C844D6}"/>
    <hyperlink ref="V7" location="'Gallery Rifle Any'!$B$39" tooltip="Gallery Rifle Any Division 7" display="D7" xr:uid="{ABAA1FF5-6FEF-426F-BCEC-153065E8F0DC}"/>
    <hyperlink ref="W7" location="'Gallery Rifle Any'!$L$39" tooltip="Gallery Rifle Any Division 8" display="D8" xr:uid="{20D37B71-F9C3-43A0-AB32-0092A8F47E8B}"/>
    <hyperlink ref="O8" location="'Gallery Rifle Any Sen'!A2" tooltip="Gallery Rifle Any Sen" display="Gallery Rifle Any Sen" xr:uid="{0025EBC0-2AB6-4AC2-B0A1-651B0E083D84}"/>
    <hyperlink ref="P8" location="'Gallery Rifle Any Sen'!$B$3" tooltip="Gallery Rifle Any Sen Division 1" display="D1" xr:uid="{9ACC9F6D-D8D3-48C3-8BBD-86B76712723E}"/>
    <hyperlink ref="Q8" location="'Gallery Rifle Any Sen'!$B$15" tooltip="Gallery Rifle Any Sen Division 2" display="D2" xr:uid="{8960BEF7-B23E-4B55-AB26-61DD309BA944}"/>
    <hyperlink ref="O9" location="'Gallery Rifle Iron'!A2" tooltip="Gallery Rifle Iron" display="Gallery Rifle Iron" xr:uid="{09BB0E47-BEFE-4309-840A-5AACF41B4FA9}"/>
    <hyperlink ref="P9" location="'Gallery Rifle Iron'!$B$3" tooltip="Gallery Rifle Iron Division 1" display="D1" xr:uid="{43E7DDF8-5BC8-4577-AE65-91F639CF94E2}"/>
    <hyperlink ref="Q9" location="'Gallery Rifle Iron'!$L$3" tooltip="Gallery Rifle Iron Division 2" display="D2" xr:uid="{24D804D8-DE69-44B0-A06E-D3B2F25A3190}"/>
    <hyperlink ref="R9" location="'Gallery Rifle Iron'!$B$15" tooltip="Gallery Rifle Iron Division 3" display="D3" xr:uid="{D61E71D5-DE57-4AB5-9C8F-E1B8A5333971}"/>
    <hyperlink ref="S9" location="'Gallery Rifle Iron'!$L$15" tooltip="Gallery Rifle Iron Division 4" display="D4" xr:uid="{7CB0B4E3-FA3C-44E3-B355-876FA621ED69}"/>
    <hyperlink ref="T9" location="'Gallery Rifle Iron'!$B$27" tooltip="Gallery Rifle Iron Division 5" display="D5" xr:uid="{5BF8DC53-6840-45CF-9D66-EBEE8894ABFE}"/>
    <hyperlink ref="U9" location="'Gallery Rifle Iron'!$L$27" tooltip="Gallery Rifle Iron Division 6" display="D6" xr:uid="{946F52D0-D859-44F4-B667-E2060A425737}"/>
    <hyperlink ref="V9" location="'Gallery Rifle Iron'!$B$39" tooltip="Gallery Rifle Iron Division 7" display="D7" xr:uid="{60C40FBA-4D45-4FE7-AE7F-E6D0CE5E06B4}"/>
    <hyperlink ref="O10" location="'Gallery Rifle Iron Sen'!A2" tooltip="Gallery Rifle Iron Sen" display="Gallery Rifle Iron Sen" xr:uid="{BBA58198-020B-4F1F-9A9E-44A57922BD08}"/>
    <hyperlink ref="P10" location="'Gallery Rifle Iron Sen'!$B$3" tooltip="Gallery Rifle Iron Sen Division 1" display="D1" xr:uid="{9E40750B-0DDC-405B-BFF5-EF3CD9B95B38}"/>
    <hyperlink ref="Q10" location="'Gallery Rifle Iron Sen'!$B$14" tooltip="Gallery Rifle Iron Sen Division 2" display="D2" xr:uid="{4DF76DAF-7367-438D-B561-75BD4D06B45C}"/>
    <hyperlink ref="O11" location="'Long Barrelled Pistol'!A2" tooltip="Long Barrelled Pistol" display="Long Barrelled Pistol" xr:uid="{B49252E7-0A10-46D1-9ABA-216361B71AFE}"/>
    <hyperlink ref="P11" location="'Long Barrelled Pistol'!$B$3" tooltip="Long Barrelled Pistol Division 1" display="D1" xr:uid="{E195112A-E5FB-43F9-996D-31919C662C7E}"/>
    <hyperlink ref="Q11" location="'Long Barrelled Pistol'!$B$15" tooltip="Long Barrelled Pistol Division 2" display="D2" xr:uid="{73400F8A-09E5-4CF5-B7FA-14A839BC572A}"/>
    <hyperlink ref="R11" location="'Long Barrelled Pistol'!$B$26" tooltip="Long Barrelled Pistol Division 3" display="D3" xr:uid="{65AEFB35-2EBC-4BB5-8648-4CAA90EAA0B8}"/>
    <hyperlink ref="S11" location="'Long Barrelled Pistol'!$B$37" tooltip="Long Barrelled Pistol Division 4" display="D4" xr:uid="{D6368C02-CF19-44C8-A07F-3E93E4B6075C}"/>
    <hyperlink ref="T11" location="'Long Barrelled Pistol'!$B$47" tooltip="Long Barrelled Pistol Division 5" display="D5" xr:uid="{4C34279A-DBDE-40DE-AA73-656B403B9F98}"/>
    <hyperlink ref="O12" location="'Long Barrelled Pistol Sen'!A2" tooltip="Long Barrelled Pistol Sen" display="Long Barrelled Pistol Sen" xr:uid="{524698EE-6DA0-43CD-B2E5-32F53F6F96DB}"/>
    <hyperlink ref="P12" location="'Long Barrelled Pistol Sen'!$B$3" tooltip="Long Barrelled Pistol Sen Division 1" display="D1" xr:uid="{02B26FD4-0BA4-4DB8-A538-0B69792416D5}"/>
    <hyperlink ref="Q12" location="'Long Barrelled Pistol Sen'!$B$12" tooltip="Long Barrelled Pistol Sen Division 2" display="D2" xr:uid="{859FE1F2-EF8C-4816-A993-23618B8AEB34}"/>
    <hyperlink ref="O13" location="'L-Barrelled Revolver Any'!A2" tooltip="L-Barrelled Revolver Any" display="L-Barrelled Revolver Any" xr:uid="{75827E08-FBB6-42B5-8757-230FBC670FDA}"/>
    <hyperlink ref="P13" location="'L-Barrelled Revolver Any'!$B$3" tooltip="L-Barrelled Revolver Any Division 1" display="D1" xr:uid="{7B5C38FC-62D3-400D-B138-27B122588C68}"/>
    <hyperlink ref="O14" location="'L-Barrelled Revolver Iron'!A2" tooltip="L-Barrelled Revolver Iron" display="L-Barrelled Revolver Iron" xr:uid="{C6CB12B5-EAB8-49E7-A1BA-BFF3695D335E}"/>
    <hyperlink ref="P14" location="'L-Barrelled Revolver Iron'!$B$3" tooltip="L-Barrelled Revolver Iron Division 1" display="D1" xr:uid="{4835ECF9-1EA1-4DB7-91BA-8E2C455EECBF}"/>
    <hyperlink ref="O15" location="'LR Rifle 100 Any'!A2" tooltip="LR Rifle 100 Any" display="LR Rifle 100 Any" xr:uid="{FDC9E066-24D2-4F5D-89ED-72C82A155013}"/>
    <hyperlink ref="P15" location="'LR Rifle 100 Any'!$B$3" tooltip="LR Rifle 100 Any Division 1" display="D1" xr:uid="{87D8C4C8-51A9-44B8-828A-193E55FAD85B}"/>
    <hyperlink ref="Q15" location="'LR Rifle 100 Any'!$B$13" tooltip="LR Rifle 100 Any Division 2" display="D2" xr:uid="{8F7F5351-427B-4925-9DD8-B12B528CA836}"/>
    <hyperlink ref="O16" location="'LR Rifle 100 Any Sen'!A2" tooltip="LR Rifle 100 Any Sen" display="LR Rifle 100 Any Sen" xr:uid="{8998A9BD-A371-4189-92DA-C6371C25723B}"/>
    <hyperlink ref="P16" location="'LR Rifle 100 Any Sen'!$B$3" tooltip="LR Rifle 100 Any Sen Division 1" display="D1" xr:uid="{83DCAF9C-23F5-44FC-9A1A-3AE7F63650F5}"/>
    <hyperlink ref="O17" location="'LR Rifle 50 Iron'!A2" tooltip="LR Rifle 50 Iron" display="LR Rifle 50 Iron" xr:uid="{DA37D170-D37F-4D54-A93B-A32328630A45}"/>
    <hyperlink ref="P17" location="'LR Rifle 50 Iron'!$B$3" tooltip="LR Rifle 50 Iron Division 1" display="D1" xr:uid="{C7133DA6-7135-432A-9981-5720C01E4EF2}"/>
    <hyperlink ref="Q17" location="'LR Rifle 50 Iron'!$B$15" tooltip="LR Rifle 50 Iron Division 2" display="D2" xr:uid="{9AF9BDE1-1142-4128-8B13-F39AAA027E18}"/>
    <hyperlink ref="R17" location="'LR Rifle 50 Iron'!$B$27" tooltip="LR Rifle 50 Iron Division 3" display="D3" xr:uid="{9693EE46-215B-4785-8202-87373720754B}"/>
    <hyperlink ref="O18" location="'LR Rifle 50 Iron Sen'!A2" tooltip="LR Rifle 50 Iron Sen" display="LR Rifle 50 Iron Sen" xr:uid="{BC1B677F-2141-4731-8A2A-315A930F5295}"/>
    <hyperlink ref="P18" location="'LR Rifle 50 Iron Sen'!$B$3" tooltip="LR Rifle 50 Iron Sen Division 1" display="D1" xr:uid="{278ADE62-F3EF-44DC-9CDC-69E940022C63}"/>
    <hyperlink ref="O19" location="'LR Rifle 50 Iron Team'!A2" tooltip="LR Rifle 50 Iron Team" display="LR Rifle 50 Iron Team" xr:uid="{DBE2E84B-FAD6-4359-9A00-BC143D747A5B}"/>
    <hyperlink ref="P19" location="'LR Rifle 50 Iron Team'!$A$3" tooltip="LR Rifle 50 Iron Team Division 1" display="D1" xr:uid="{B1B7E720-F0C3-45A5-BB16-D8C371CBF124}"/>
    <hyperlink ref="O20" location="'LR Rifle Dewar'!A2" tooltip="LR Rifle Dewar" display="LR Rifle Dewar" xr:uid="{46E0C42A-CBE8-43C8-96D9-A66F95EC445C}"/>
    <hyperlink ref="P20" location="'LR Rifle Dewar'!$B$3" tooltip="LR Rifle Dewar Division 1" display="D1" xr:uid="{F644B5A7-20CE-4BF2-BD86-0544C5280E18}"/>
    <hyperlink ref="Q20" location="'LR Rifle Dewar'!$B$14" tooltip="LR Rifle Dewar Division 2" display="D2" xr:uid="{3CE1A945-3FC3-4FA8-993F-2743AA8449FA}"/>
    <hyperlink ref="R20" location="'LR Rifle Dewar'!$B$24" tooltip="LR Rifle Dewar Division 3" display="D3" xr:uid="{9845D1B0-6E35-4762-A00A-63C5895C78E0}"/>
    <hyperlink ref="O21" location="'LR Rifle Dewar Sen'!A2" tooltip="LR Rifle Dewar Sen" display="LR Rifle Dewar Sen" xr:uid="{A8924725-1435-4614-8908-879016E68975}"/>
    <hyperlink ref="P21" location="'LR Rifle Dewar Sen'!$B$3" tooltip="LR Rifle Dewar Sen Division 1" display="D1" xr:uid="{3C64123C-9E18-4539-A993-2CD4087668AB}"/>
    <hyperlink ref="O22" location="'LR Rifle Dewar Team'!A2" tooltip="LR Rifle Dewar Team" display="LR Rifle Dewar Team" xr:uid="{63677F92-7378-42F6-9152-A19A1C93A0F5}"/>
    <hyperlink ref="P22" location="'LR Rifle Dewar Team'!$A$3" tooltip="LR Rifle Dewar Team Division 1" display="D1" xr:uid="{A8BD42D4-D5A5-43D8-B649-C2F3FC1AE309}"/>
    <hyperlink ref="O23" location="'Muzzle-loading Pistol'!A2" tooltip="Muzzle-loading Pistol" display="Muzzle-loading Pistol" xr:uid="{4880F83D-DB6D-4BF0-BEE7-E97C060A0F29}"/>
    <hyperlink ref="P23" location="'Muzzle-loading Pistol'!$B$3" tooltip="Muzzle-loading Pistol Division 1" display="D1" xr:uid="{B337EB2F-9CC7-4C5A-85CC-4488F0947060}"/>
    <hyperlink ref="Q23" location="'Muzzle-loading Pistol'!$B$14" tooltip="Muzzle-loading Pistol Division 2" display="D2" xr:uid="{00D71702-3ECC-49E5-9C7A-A3989F6EC689}"/>
    <hyperlink ref="O24" location="'Muzzle-loading Pistol Sen'!A2" tooltip="Muzzle-loading Pistol Sen" display="Muzzle-loading Pistol Sen" xr:uid="{7D58787F-CEFC-433B-BF59-59B344D33DF3}"/>
    <hyperlink ref="P24" location="'Muzzle-loading Pistol Sen'!$B$3" tooltip="Muzzle-loading Pistol Sen Division 1" display="D1" xr:uid="{DFC05FB7-8932-44C6-90C2-DB41B1CB289F}"/>
    <hyperlink ref="O25" location="'Muzzle-loading Revolver'!A2" tooltip="Muzzle-loading Revolver" display="Muzzle-loading Revolver" xr:uid="{1E2F541E-7DBB-4814-8ECB-6230BED0BF7D}"/>
    <hyperlink ref="P25" location="'Muzzle-loading Revolver'!$B$3" tooltip="Muzzle-loading Revolver Division 1" display="D1" xr:uid="{17902DF6-19CD-4CA1-9835-3D472A886AFE}"/>
    <hyperlink ref="Q25" location="'Muzzle-loading Revolver'!$B$12" tooltip="Muzzle-loading Revolver Division 2" display="D2" xr:uid="{891462EA-F317-4A39-BD29-C73757A045F1}"/>
    <hyperlink ref="O26" location="'Muzzle-loading Revolver Sen'!A2" tooltip="Muzzle-loading Revolver Sen" display="Muzzle-loading Revolver Sen" xr:uid="{502ED57E-6F03-457A-902B-AC2848B19FAD}"/>
    <hyperlink ref="P26" location="'Muzzle-loading Revolver Sen'!$B$3" tooltip="Muzzle-loading Revolver Sen Division 1" display="D1" xr:uid="{A363FC1A-F075-443D-A568-A9C881D05B08}"/>
    <hyperlink ref="O27" location="'Rapid Fire Air Pistol'!A2" tooltip="Rapid Fire Air Pistol" display="Rapid Fire Air Pistol" xr:uid="{6D1E92E5-56A1-4300-8DBD-2F1D0139CFC0}"/>
    <hyperlink ref="P27" location="'Rapid Fire Air Pistol'!$B$3" tooltip="Rapid Fire Air Pistol Division 1" display="D1" xr:uid="{44371986-8981-4B9E-84FE-4AA4006679F1}"/>
    <hyperlink ref="O28" location="'Rapid Fire Rifle'!A2" tooltip="Rapid Fire Rifle" display="Rapid Fire Rifle" xr:uid="{A8DE9869-D2E7-4312-AC56-6336426581DD}"/>
    <hyperlink ref="P28" location="'Rapid Fire Rifle'!$B$3" tooltip="Rapid Fire Rifle Division 1" display="D1" xr:uid="{98C8A93C-7255-4DEC-8BEE-9CC080D30FB8}"/>
    <hyperlink ref="Q28" location="'Rapid Fire Rifle'!$B$16" tooltip="Rapid Fire Rifle Division 2" display="D2" xr:uid="{E6AF0755-4C0B-439A-A779-1AC73CD8EC40}"/>
    <hyperlink ref="R28" location="'Rapid Fire Rifle'!$B$29" tooltip="Rapid Fire Rifle Division 3" display="D3" xr:uid="{DAE6D044-90BA-4959-B5E5-F39446B55615}"/>
    <hyperlink ref="O29" location="'Short Range Rifle'!A2" tooltip="Short Range Rifle" display="Short Range Rifle" xr:uid="{A7249FED-2066-43FD-967C-87DE658E6C77}"/>
    <hyperlink ref="P29" location="'Short Range Rifle'!$B$3" tooltip="Short Range Rifle Division 1" display="D1" xr:uid="{A00BA3AE-D820-48D4-A39B-836D43BEFA6E}"/>
    <hyperlink ref="Q29" location="'Short Range Rifle'!$J$3" tooltip="Short Range Rifle Division 2" display="D2" xr:uid="{7D792124-C9B4-4680-97DE-50A0E45449C2}"/>
    <hyperlink ref="R29" location="'Short Range Rifle'!$B$15" tooltip="Short Range Rifle Division 3" display="D3" xr:uid="{2EAD7E47-5327-44C6-9DEC-2E068FD1003E}"/>
    <hyperlink ref="S29" location="'Short Range Rifle'!$J$15" tooltip="Short Range Rifle Division 4" display="D4" xr:uid="{BA03FB29-5FDF-4C56-B6B3-B47C5CC4AB29}"/>
    <hyperlink ref="T29" location="'Short Range Rifle'!$B$27" tooltip="Short Range Rifle Division 5" display="D5" xr:uid="{EC980D24-6A7C-47C9-83D3-636C0A5C4DA3}"/>
    <hyperlink ref="U29" location="'Short Range Rifle'!$J$27" tooltip="Short Range Rifle Division 6" display="D6" xr:uid="{B8A50BDC-EEEA-43AE-812B-110E9F755F58}"/>
    <hyperlink ref="V29" location="'Short Range Rifle'!$B$39" tooltip="Short Range Rifle Division 7" display="D7" xr:uid="{7197EA5B-352B-45E1-A738-489BF011F194}"/>
    <hyperlink ref="W29" location="'Short Range Rifle'!$J$39" tooltip="Short Range Rifle Division 8" display="D8" xr:uid="{08FBE284-E79A-403C-9599-006FB8EAD6F5}"/>
    <hyperlink ref="X29" location="'Short Range Rifle'!$B$51" tooltip="Short Range Rifle Division 9" display="D9" xr:uid="{20F20EAE-A1D3-4433-9B1E-6CAEAE7AE91D}"/>
    <hyperlink ref="Y29" location="'Short Range Rifle'!$J$51" tooltip="Short Range Rifle Division 10" display="D10" xr:uid="{2AA0FA06-F4E9-4B8A-91FB-FC60DD901785}"/>
    <hyperlink ref="O30" location="'Short Range Rifle Sen'!A2" tooltip="Short Range Rifle Sen" display="Short Range Rifle Sen" xr:uid="{2B1A611D-C95B-47D9-8A80-0A68CD779CC0}"/>
    <hyperlink ref="P30" location="'Short Range Rifle Sen'!$B$3" tooltip="Short Range Rifle Sen Division 1" display="D1" xr:uid="{32EEC64D-18AB-410B-A6AF-3A6936F8726D}"/>
    <hyperlink ref="O31" location="'Short Range Rifle Team 1'!A2" tooltip="Short Range Rifle Team" display="Short Range Rifle Team" xr:uid="{4620F97A-D33B-48A4-87DD-50EAC0DCA527}"/>
    <hyperlink ref="P31" location="'Short Range Rifle Team 1'!$A$3" tooltip="Short Range Rifle Team Division 1" display="D1" xr:uid="{9C687E16-3CED-4554-A72B-416121F53DD5}"/>
    <hyperlink ref="Q31" location="'Short Range Rifle Team 1'!$A$29" tooltip="Short Range Rifle Team Division 2" display="D2" xr:uid="{A3701133-72B9-4833-A046-FD543ED465D8}"/>
    <hyperlink ref="R31" location="'Short Range Rifle Team 2'!$A$3" tooltip="Short Range Rifle Team Division 3" display="D3" xr:uid="{5C51CA77-8F0D-4BBA-89D1-FB5F319BCDDF}"/>
    <hyperlink ref="O32" location="'Sport Rifle 1'!A2" tooltip="Sport Rifle" display="Sport Rifle" xr:uid="{70A496AB-26C8-4E8A-B935-18CB5E043C1C}"/>
    <hyperlink ref="P32" location="'Sport Rifle 1'!$B$3" tooltip="Sport Rifle Division 1" display="D1" xr:uid="{BD76B562-3115-406E-AB13-F55A66D76731}"/>
    <hyperlink ref="Q32" location="'Sport Rifle 1'!$J$3" tooltip="Sport Rifle Division 2" display="D2" xr:uid="{3B8E597A-2652-476C-A9AF-173308DF74B1}"/>
    <hyperlink ref="R32" location="'Sport Rifle 1'!$B$15" tooltip="Sport Rifle Division 3" display="D3" xr:uid="{F07F7CEA-0EC4-46B5-9747-C528CC2F24C3}"/>
    <hyperlink ref="S32" location="'Sport Rifle 1'!$J$15" tooltip="Sport Rifle Division 4" display="D4" xr:uid="{A55A3095-1FC8-4BB1-8F05-5C702F0CFA7F}"/>
    <hyperlink ref="T32" location="'Sport Rifle 1'!$B$27" tooltip="Sport Rifle Division 5" display="D5" xr:uid="{65215E1C-740F-4B1D-8A4D-A051C66E725D}"/>
    <hyperlink ref="U32" location="'Sport Rifle 1'!$J$27" tooltip="Sport Rifle Division 6" display="D6" xr:uid="{1354A47C-AB01-44F3-B1F4-A6DEBFA0C041}"/>
    <hyperlink ref="V32" location="'Sport Rifle 1'!$B$39" tooltip="Sport Rifle Division 7" display="D7" xr:uid="{BC79BE79-5A83-4919-824B-DFCF7F857AF5}"/>
    <hyperlink ref="W32" location="'Sport Rifle 1'!$J$39" tooltip="Sport Rifle Division 8" display="D8" xr:uid="{78353AC3-3638-4A90-B225-C7751C00661E}"/>
    <hyperlink ref="X32" location="'Sport Rifle 1'!$B$51" tooltip="Sport Rifle Division 9" display="D9" xr:uid="{0D6D900B-B134-4C35-8D23-98473F03E69C}"/>
    <hyperlink ref="Y32" location="'Sport Rifle 1'!$J$51" tooltip="Sport Rifle Division 10" display="D10" xr:uid="{BD26DDAC-D31A-4D4A-B550-40D52138498E}"/>
    <hyperlink ref="P33" location="'Sport Rifle 2'!$B$3" tooltip="Sport Rifle Division 11" display="D11" xr:uid="{E8DDCF22-3D68-48F0-A94E-50F02922D425}"/>
    <hyperlink ref="Q33" location="'Sport Rifle 2'!$J$3" tooltip="Sport Rifle Division 12" display="D12" xr:uid="{4D031D36-234E-434B-90DE-CE3640A70063}"/>
    <hyperlink ref="R33" location="'Sport Rifle 2'!$B$15" tooltip="Sport Rifle Division 13" display="D13" xr:uid="{E70DB952-0C91-49AA-9A12-4D4EA3049269}"/>
    <hyperlink ref="S33" location="'Sport Rifle 2'!$J$15" tooltip="Sport Rifle Division 14" display="D14" xr:uid="{75ED7A21-609C-4A28-8A48-30757F6F98E3}"/>
    <hyperlink ref="T33" location="'Sport Rifle 2'!$B$27" tooltip="Sport Rifle Division 15" display="D15" xr:uid="{C0B7D7BD-C8CC-4BD8-A3C6-C35A4877879F}"/>
    <hyperlink ref="U33" location="'Sport Rifle 2'!$J$27" tooltip="Sport Rifle Division 16" display="D16" xr:uid="{CD15DA46-998D-4B29-8D6B-589C401B149D}"/>
    <hyperlink ref="V33" location="'Sport Rifle 2'!$B$39" tooltip="Sport Rifle Division 17" display="D17" xr:uid="{321951B6-B958-42C1-AC67-426F2AE1B86D}"/>
    <hyperlink ref="W33" location="'Sport Rifle 2'!$J$39" tooltip="Sport Rifle Division 18" display="D18" xr:uid="{ACDDE8EE-1F3D-43CA-8EFB-8D65B4E45B06}"/>
    <hyperlink ref="X33" location="'Sport Rifle 2'!$B$50" tooltip="Sport Rifle Division 19" display="D19" xr:uid="{26046571-E483-4BC6-B99D-55A9F6C549BA}"/>
    <hyperlink ref="Y33" location="'Sport Rifle 2'!$J$50" tooltip="Sport Rifle Division 20" display="D20" xr:uid="{4C598995-94E0-46A5-915A-4739F7FC1D09}"/>
    <hyperlink ref="O34" location="'Sport Rifle Sen'!A2" tooltip="Sport Rifle Sen" display="Sport Rifle Sen" xr:uid="{7F5F7DBD-7FBB-4A43-8232-8DBAE891020B}"/>
    <hyperlink ref="P34" location="'Sport Rifle Sen'!$B$3" tooltip="Sport Rifle Sen Division 1" display="D1" xr:uid="{6A4352D4-1005-45CB-83AA-C9BFC5FE87C5}"/>
    <hyperlink ref="Q34" location="'Sport Rifle Sen'!$B$15" tooltip="Sport Rifle Sen Division 2" display="D2" xr:uid="{F9AE2EA2-A719-4253-B076-0A27E946D914}"/>
    <hyperlink ref="R34" location="'Sport Rifle Sen'!$B$27" tooltip="Sport Rifle Sen Division 3" display="D3" xr:uid="{98936056-7509-47C1-B77B-83684D0B7901}"/>
    <hyperlink ref="S34" location="'Sport Rifle Sen'!$B$39" tooltip="Sport Rifle Sen Division 4" display="D4" xr:uid="{61720B73-5172-4986-A247-B25077921A33}"/>
    <hyperlink ref="T34" location="'Sport Rifle Sen'!$B$51" tooltip="Sport Rifle Sen Division 5" display="D5" xr:uid="{90366711-A535-48E9-B301-D18CDA4FCC38}"/>
    <hyperlink ref="O35" location="'Sport Rifle Team 1'!A2" tooltip="Sport Rifle Team" display="Sport Rifle Team" xr:uid="{40503EF8-A630-4602-93DF-ECB45A7F1781}"/>
    <hyperlink ref="P35" location="'Sport Rifle Team 1'!$A$3" tooltip="Sport Rifle Team Division 1" display="D1" xr:uid="{22ACF2E1-F621-4BDB-BD71-6847E9881628}"/>
    <hyperlink ref="Q35" location="'Sport Rifle Team 1'!$A$29" tooltip="Sport Rifle Team Division 2" display="D2" xr:uid="{94069D91-3CBC-4E35-8611-13BA76672233}"/>
    <hyperlink ref="R35" location="'Sport Rifle Team 2'!$A$3" tooltip="Sport Rifle Team Division 3" display="D3" xr:uid="{9B814EF3-7419-419E-89E8-E1E94C4A50BD}"/>
    <hyperlink ref="S35" location="'Sport Rifle Team 2'!$A$29" tooltip="Sport Rifle Team Division 4" display="D4" xr:uid="{851781E7-C791-4D7C-A98F-01FF0D8C2494}"/>
    <hyperlink ref="O36" location="'SR Standard Pistol'!A2" tooltip="SR Standard Pistol" display="SR Standard Pistol" xr:uid="{E309AD8D-2ECF-49F7-A06E-EF403D3D4C30}"/>
    <hyperlink ref="P36" location="'SR Standard Pistol'!$B$3" tooltip="SR Standard Pistol Division 1" display="D1" xr:uid="{CD75A8FA-264B-4B48-953D-283B29590C80}"/>
    <hyperlink ref="Q36" location="'SR Standard Pistol'!$B$12" tooltip="SR Standard Pistol Division 2" display="D2" xr:uid="{53636FFD-2E83-4C15-844A-FA2B2F13A086}"/>
  </hyperlinks>
  <printOptions horizontalCentered="1"/>
  <pageMargins left="0.31496062992126" right="0.31496062992126" top="0.39370078740157499" bottom="0.59055118110236204" header="0.31496062992126" footer="0.31496062992126"/>
  <pageSetup paperSize="9" orientation="landscape" r:id="rId1"/>
  <headerFooter>
    <oddFooter>&amp;Cwww.cntsa2.org.uk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E8A08-F9E4-4E7C-A7EA-36A10D739AE2}">
  <sheetPr codeName="Sheet39">
    <tabColor theme="9" tint="0.39997558519241921"/>
    <pageSetUpPr fitToPage="1"/>
  </sheetPr>
  <dimension ref="A1:W69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23" s="93" customFormat="1" ht="18" x14ac:dyDescent="0.35">
      <c r="A1" s="93" t="s">
        <v>52</v>
      </c>
      <c r="D1" s="90"/>
      <c r="E1" s="90"/>
      <c r="F1" s="90"/>
      <c r="G1" s="90"/>
      <c r="H1" s="90"/>
      <c r="I1" s="90"/>
      <c r="J1" s="104">
        <v>4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</row>
    <row r="2" spans="1:23" ht="20.100000000000001" customHeight="1" x14ac:dyDescent="0.3">
      <c r="A2" s="109"/>
      <c r="B2" s="107"/>
      <c r="C2" s="108"/>
    </row>
    <row r="3" spans="1:23" s="2" customFormat="1" ht="15.75" customHeight="1" x14ac:dyDescent="0.3">
      <c r="A3" s="2" t="s">
        <v>0</v>
      </c>
      <c r="G3" s="1"/>
    </row>
    <row r="4" spans="1:23" ht="15.75" customHeight="1" x14ac:dyDescent="0.3">
      <c r="A4" s="11"/>
      <c r="B4" s="12"/>
      <c r="C4" s="13"/>
      <c r="D4" s="12"/>
      <c r="E4" s="71" t="s">
        <v>6</v>
      </c>
      <c r="F4" s="14">
        <f>SUM(F5:F7)</f>
        <v>0</v>
      </c>
      <c r="G4" s="4"/>
    </row>
    <row r="5" spans="1:23" ht="15.75" customHeight="1" x14ac:dyDescent="0.3">
      <c r="A5" s="15"/>
      <c r="B5" s="16"/>
      <c r="C5" s="16"/>
      <c r="D5" s="16"/>
      <c r="E5" s="16"/>
      <c r="F5" s="17">
        <f>SUM(B5:E5)</f>
        <v>0</v>
      </c>
      <c r="G5" s="4"/>
    </row>
    <row r="6" spans="1:23" ht="15.75" customHeight="1" x14ac:dyDescent="0.3">
      <c r="A6" s="18"/>
      <c r="B6" s="7"/>
      <c r="C6" s="7"/>
      <c r="D6" s="7"/>
      <c r="E6" s="7"/>
      <c r="F6" s="19">
        <f>SUM(B6:E6)</f>
        <v>0</v>
      </c>
      <c r="G6" s="4"/>
    </row>
    <row r="7" spans="1:23" ht="15.75" customHeight="1" x14ac:dyDescent="0.3">
      <c r="A7" s="20"/>
      <c r="B7" s="21"/>
      <c r="C7" s="21"/>
      <c r="D7" s="21"/>
      <c r="E7" s="21"/>
      <c r="F7" s="22">
        <f>SUM(B7:E7)</f>
        <v>0</v>
      </c>
      <c r="G7" s="4"/>
    </row>
    <row r="8" spans="1:23" ht="15.75" customHeight="1" x14ac:dyDescent="0.3">
      <c r="G8" s="4"/>
      <c r="O8" s="23"/>
    </row>
    <row r="9" spans="1:23" ht="15.75" customHeight="1" x14ac:dyDescent="0.3">
      <c r="G9" s="4"/>
    </row>
    <row r="10" spans="1:23" ht="15.75" customHeight="1" x14ac:dyDescent="0.3">
      <c r="G10" s="4"/>
    </row>
    <row r="11" spans="1:23" ht="15.75" customHeight="1" x14ac:dyDescent="0.3">
      <c r="G11" s="4"/>
    </row>
    <row r="12" spans="1:23" ht="15.75" customHeight="1" x14ac:dyDescent="0.3">
      <c r="G12" s="4"/>
    </row>
    <row r="13" spans="1:23" ht="15.75" customHeight="1" x14ac:dyDescent="0.3">
      <c r="G13" s="4"/>
    </row>
    <row r="14" spans="1:23" ht="15.75" customHeight="1" x14ac:dyDescent="0.3">
      <c r="G14" s="4"/>
    </row>
    <row r="15" spans="1:23" ht="15.75" customHeight="1" x14ac:dyDescent="0.3">
      <c r="G15" s="4"/>
    </row>
    <row r="16" spans="1:23" ht="15.75" customHeight="1" x14ac:dyDescent="0.3">
      <c r="G16" s="4"/>
    </row>
    <row r="17" spans="1:16" ht="15.75" customHeight="1" x14ac:dyDescent="0.3">
      <c r="G17" s="4"/>
    </row>
    <row r="18" spans="1:16" ht="15.75" customHeight="1" x14ac:dyDescent="0.3"/>
    <row r="19" spans="1:16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16" ht="15.75" customHeight="1" x14ac:dyDescent="0.3">
      <c r="H20" s="74"/>
      <c r="I20" s="52"/>
      <c r="J20" s="52"/>
      <c r="K20" s="52"/>
      <c r="L20" s="52"/>
      <c r="M20" s="52"/>
      <c r="N20" s="53"/>
    </row>
    <row r="21" spans="1:16" ht="15.75" customHeight="1" x14ac:dyDescent="0.3"/>
    <row r="22" spans="1:16" ht="15.75" customHeight="1" x14ac:dyDescent="0.3"/>
    <row r="23" spans="1:16" ht="15.75" customHeight="1" x14ac:dyDescent="0.3"/>
    <row r="24" spans="1:16" ht="15.75" customHeight="1" x14ac:dyDescent="0.3"/>
    <row r="25" spans="1:16" ht="15.75" customHeight="1" x14ac:dyDescent="0.3"/>
    <row r="26" spans="1:16" ht="15.75" customHeight="1" x14ac:dyDescent="0.3">
      <c r="H26" s="24"/>
    </row>
    <row r="27" spans="1:16" ht="15.75" customHeight="1" x14ac:dyDescent="0.3">
      <c r="A27" s="4" t="s">
        <v>39</v>
      </c>
      <c r="E27" s="3"/>
      <c r="G27" s="102" t="s">
        <v>25</v>
      </c>
      <c r="P27" s="9"/>
    </row>
    <row r="28" spans="1:16" ht="15.75" customHeight="1" x14ac:dyDescent="0.3">
      <c r="A28" s="4" t="s">
        <v>38</v>
      </c>
    </row>
    <row r="29" spans="1:16" ht="15.75" customHeight="1" x14ac:dyDescent="0.3"/>
    <row r="30" spans="1:16" ht="15.75" customHeight="1" x14ac:dyDescent="0.3"/>
    <row r="31" spans="1:16" ht="15.75" customHeight="1" x14ac:dyDescent="0.3">
      <c r="G31" s="4"/>
    </row>
    <row r="32" spans="1:16" ht="15.75" customHeight="1" x14ac:dyDescent="0.3">
      <c r="G32" s="4"/>
    </row>
    <row r="33" spans="7:7" ht="15.75" customHeight="1" x14ac:dyDescent="0.3">
      <c r="G33" s="4"/>
    </row>
    <row r="34" spans="7:7" ht="15.75" customHeight="1" x14ac:dyDescent="0.3">
      <c r="G34" s="4"/>
    </row>
    <row r="35" spans="7:7" ht="15.75" customHeight="1" x14ac:dyDescent="0.3"/>
    <row r="36" spans="7:7" ht="15.75" customHeight="1" x14ac:dyDescent="0.3"/>
    <row r="37" spans="7:7" ht="15.75" customHeight="1" x14ac:dyDescent="0.3"/>
    <row r="38" spans="7:7" ht="15.75" customHeight="1" x14ac:dyDescent="0.3"/>
    <row r="39" spans="7:7" ht="15.75" customHeight="1" x14ac:dyDescent="0.3"/>
    <row r="40" spans="7:7" ht="15.75" customHeight="1" x14ac:dyDescent="0.3"/>
    <row r="41" spans="7:7" ht="15.75" customHeight="1" x14ac:dyDescent="0.3"/>
    <row r="42" spans="7:7" ht="15.75" customHeight="1" x14ac:dyDescent="0.3"/>
    <row r="43" spans="7:7" ht="15.75" customHeight="1" x14ac:dyDescent="0.3"/>
    <row r="44" spans="7:7" ht="15.75" customHeight="1" x14ac:dyDescent="0.3"/>
    <row r="45" spans="7:7" ht="15.75" customHeight="1" x14ac:dyDescent="0.3"/>
    <row r="46" spans="7:7" ht="15.75" customHeight="1" x14ac:dyDescent="0.3"/>
    <row r="47" spans="7:7" ht="15.75" customHeight="1" x14ac:dyDescent="0.3"/>
    <row r="48" spans="7:7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printOptions horizontalCentered="1" gridLinesSet="0"/>
  <pageMargins left="0.31496062992125984" right="0.31496062992125984" top="1.1811023622047245" bottom="0.39370078740157483" header="0.39370078740157483" footer="0.19685039370078741"/>
  <pageSetup paperSize="9" scale="96" orientation="portrait" horizontalDpi="300" verticalDpi="300" r:id="rId1"/>
  <headerFooter alignWithMargins="0">
    <oddHeader>&amp;C&amp;"Times New Roman,Bold"&amp;18The Cumbria &amp;&amp; Northumbria League
Summer 2016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9" tint="0.59999389629810485"/>
    <pageSetUpPr fitToPage="1"/>
  </sheetPr>
  <dimension ref="A1:AH67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4" customWidth="1"/>
    <col min="10" max="11" width="20.7109375" style="4" customWidth="1"/>
    <col min="12" max="15" width="5" style="4" customWidth="1"/>
    <col min="16" max="23" width="4.140625" style="4" customWidth="1"/>
    <col min="24" max="16384" width="10.28515625" style="4"/>
  </cols>
  <sheetData>
    <row r="1" spans="1:34" s="93" customFormat="1" ht="18" x14ac:dyDescent="0.35">
      <c r="A1" s="98"/>
      <c r="B1" s="93" t="s">
        <v>14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">
      <c r="B2" s="204" t="s">
        <v>1518</v>
      </c>
      <c r="C2" s="214" t="s">
        <v>196</v>
      </c>
      <c r="D2" s="214"/>
      <c r="E2" s="214"/>
      <c r="F2" s="214"/>
      <c r="G2" s="214"/>
      <c r="AH2" s="3"/>
    </row>
    <row r="3" spans="1:34" s="2" customFormat="1" ht="15.75" customHeight="1" x14ac:dyDescent="0.3">
      <c r="A3" s="1"/>
      <c r="B3" s="2" t="s">
        <v>0</v>
      </c>
      <c r="C3" s="115" t="s">
        <v>357</v>
      </c>
      <c r="D3" s="115"/>
      <c r="E3" s="115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</row>
    <row r="5" spans="1:34" ht="15.75" customHeight="1" x14ac:dyDescent="0.3">
      <c r="A5" s="122">
        <v>1</v>
      </c>
      <c r="B5" s="106" t="s">
        <v>136</v>
      </c>
      <c r="C5" s="106" t="s">
        <v>70</v>
      </c>
      <c r="D5" s="16"/>
      <c r="E5" s="16"/>
      <c r="F5" s="46"/>
      <c r="G5" s="54"/>
    </row>
    <row r="6" spans="1:34" ht="15.75" customHeight="1" x14ac:dyDescent="0.3">
      <c r="A6" s="118">
        <v>2</v>
      </c>
      <c r="B6" s="117" t="s">
        <v>266</v>
      </c>
      <c r="C6" s="117" t="s">
        <v>68</v>
      </c>
      <c r="D6" s="7"/>
      <c r="E6" s="7"/>
      <c r="F6" s="7"/>
      <c r="G6" s="19"/>
    </row>
    <row r="7" spans="1:34" ht="15.75" customHeight="1" x14ac:dyDescent="0.3">
      <c r="A7" s="118">
        <v>3</v>
      </c>
      <c r="B7" s="117" t="s">
        <v>311</v>
      </c>
      <c r="C7" s="117" t="s">
        <v>312</v>
      </c>
      <c r="D7" s="7"/>
      <c r="E7" s="7"/>
      <c r="F7" s="7"/>
      <c r="G7" s="19"/>
      <c r="J7" s="10"/>
    </row>
    <row r="8" spans="1:34" ht="15.75" customHeight="1" x14ac:dyDescent="0.3">
      <c r="A8" s="118">
        <v>4</v>
      </c>
      <c r="B8" s="117" t="s">
        <v>67</v>
      </c>
      <c r="C8" s="117" t="s">
        <v>68</v>
      </c>
      <c r="D8" s="7"/>
      <c r="E8" s="7"/>
      <c r="F8" s="7"/>
      <c r="G8" s="19"/>
    </row>
    <row r="9" spans="1:34" ht="15.75" customHeight="1" x14ac:dyDescent="0.3">
      <c r="A9" s="118">
        <v>5</v>
      </c>
      <c r="B9" s="117" t="s">
        <v>354</v>
      </c>
      <c r="C9" s="117" t="s">
        <v>70</v>
      </c>
      <c r="D9" s="7"/>
      <c r="E9" s="7"/>
      <c r="F9" s="7"/>
      <c r="G9" s="19"/>
    </row>
    <row r="10" spans="1:34" ht="15.75" customHeight="1" x14ac:dyDescent="0.3">
      <c r="A10" s="118">
        <v>6</v>
      </c>
      <c r="B10" s="117" t="s">
        <v>234</v>
      </c>
      <c r="C10" s="117" t="s">
        <v>70</v>
      </c>
      <c r="D10" s="7"/>
      <c r="E10" s="7"/>
      <c r="F10" s="7"/>
      <c r="G10" s="19"/>
    </row>
    <row r="11" spans="1:34" ht="15.75" customHeight="1" x14ac:dyDescent="0.3">
      <c r="A11" s="118">
        <v>7</v>
      </c>
      <c r="B11" s="117" t="s">
        <v>61</v>
      </c>
      <c r="C11" s="117" t="s">
        <v>62</v>
      </c>
      <c r="D11" s="7"/>
      <c r="E11" s="7"/>
      <c r="F11" s="7"/>
      <c r="G11" s="19"/>
    </row>
    <row r="12" spans="1:34" ht="15.75" customHeight="1" x14ac:dyDescent="0.3">
      <c r="A12" s="118">
        <v>8</v>
      </c>
      <c r="B12" s="117" t="s">
        <v>92</v>
      </c>
      <c r="C12" s="117" t="s">
        <v>93</v>
      </c>
      <c r="D12" s="7"/>
      <c r="E12" s="7"/>
      <c r="F12" s="7"/>
      <c r="G12" s="19"/>
    </row>
    <row r="13" spans="1:34" ht="15.75" customHeight="1" x14ac:dyDescent="0.3">
      <c r="A13" s="118">
        <v>9</v>
      </c>
      <c r="B13" s="117" t="s">
        <v>355</v>
      </c>
      <c r="C13" s="117" t="s">
        <v>70</v>
      </c>
      <c r="D13" s="7"/>
      <c r="E13" s="7"/>
      <c r="F13" s="7"/>
      <c r="G13" s="19"/>
    </row>
    <row r="14" spans="1:34" ht="15.75" customHeight="1" x14ac:dyDescent="0.3">
      <c r="A14" s="120">
        <v>10</v>
      </c>
      <c r="B14" s="121" t="s">
        <v>356</v>
      </c>
      <c r="C14" s="121" t="s">
        <v>70</v>
      </c>
      <c r="D14" s="21"/>
      <c r="E14" s="21"/>
      <c r="F14" s="21"/>
      <c r="G14" s="22"/>
    </row>
    <row r="15" spans="1:34" ht="15.75" customHeight="1" x14ac:dyDescent="0.3"/>
    <row r="16" spans="1:34" ht="15.75" customHeight="1" x14ac:dyDescent="0.3">
      <c r="B16" s="4" t="s">
        <v>37</v>
      </c>
      <c r="F16" s="101" t="s">
        <v>25</v>
      </c>
    </row>
    <row r="17" spans="2:2" ht="15.75" customHeight="1" x14ac:dyDescent="0.3">
      <c r="B17" s="4" t="s">
        <v>38</v>
      </c>
    </row>
    <row r="18" spans="2:2" ht="15.75" customHeight="1" x14ac:dyDescent="0.3"/>
    <row r="19" spans="2:2" ht="15.75" customHeight="1" x14ac:dyDescent="0.3"/>
    <row r="20" spans="2:2" ht="15.75" customHeight="1" x14ac:dyDescent="0.3"/>
    <row r="21" spans="2:2" ht="15.75" customHeight="1" x14ac:dyDescent="0.3"/>
    <row r="22" spans="2:2" ht="15.75" customHeight="1" x14ac:dyDescent="0.3"/>
    <row r="23" spans="2:2" ht="15.75" customHeight="1" x14ac:dyDescent="0.3"/>
    <row r="24" spans="2:2" ht="15.75" customHeight="1" x14ac:dyDescent="0.3"/>
    <row r="25" spans="2:2" s="3" customFormat="1" ht="15.75" customHeight="1" x14ac:dyDescent="0.3"/>
    <row r="26" spans="2:2" s="3" customFormat="1" ht="15.75" customHeight="1" x14ac:dyDescent="0.3"/>
    <row r="27" spans="2:2" s="3" customFormat="1" ht="15.75" customHeight="1" x14ac:dyDescent="0.3"/>
    <row r="28" spans="2:2" s="3" customFormat="1" ht="15.75" customHeight="1" x14ac:dyDescent="0.3"/>
    <row r="29" spans="2:2" s="3" customFormat="1" ht="15.75" customHeight="1" x14ac:dyDescent="0.3"/>
    <row r="30" spans="2:2" s="3" customFormat="1" ht="15.75" customHeight="1" x14ac:dyDescent="0.3"/>
    <row r="31" spans="2:2" s="3" customFormat="1" ht="15.75" customHeight="1" x14ac:dyDescent="0.3"/>
    <row r="32" spans="2:2" s="3" customFormat="1" ht="15.75" customHeight="1" x14ac:dyDescent="0.3"/>
    <row r="33" s="3" customFormat="1" ht="15.75" customHeight="1" x14ac:dyDescent="0.3"/>
    <row r="34" s="3" customFormat="1" ht="15.75" customHeight="1" x14ac:dyDescent="0.3"/>
    <row r="35" s="3" customFormat="1" ht="15.75" customHeight="1" x14ac:dyDescent="0.3"/>
    <row r="36" s="3" customFormat="1" ht="15.75" customHeight="1" x14ac:dyDescent="0.3"/>
    <row r="37" s="3" customFormat="1" ht="15.75" customHeight="1" x14ac:dyDescent="0.3"/>
    <row r="38" s="3" customFormat="1" ht="15.75" customHeight="1" x14ac:dyDescent="0.3"/>
    <row r="39" s="3" customFormat="1" ht="15.75" customHeight="1" x14ac:dyDescent="0.3"/>
    <row r="40" s="3" customFormat="1" ht="15.75" customHeight="1" x14ac:dyDescent="0.3"/>
    <row r="41" s="3" customFormat="1" ht="15.75" customHeight="1" x14ac:dyDescent="0.3"/>
    <row r="42" s="3" customFormat="1" ht="15.75" customHeight="1" x14ac:dyDescent="0.3"/>
    <row r="43" s="3" customFormat="1" ht="15.75" customHeight="1" x14ac:dyDescent="0.3"/>
    <row r="44" s="3" customFormat="1" ht="15.75" customHeight="1" x14ac:dyDescent="0.3"/>
    <row r="45" s="3" customFormat="1" ht="15.75" customHeight="1" x14ac:dyDescent="0.3"/>
    <row r="46" s="3" customFormat="1" ht="15.75" customHeight="1" x14ac:dyDescent="0.3"/>
    <row r="47" s="3" customFormat="1" ht="15.75" customHeight="1" x14ac:dyDescent="0.3"/>
    <row r="48" s="3" customFormat="1" ht="15.75" customHeight="1" x14ac:dyDescent="0.3"/>
    <row r="49" s="3" customFormat="1" ht="15.75" customHeight="1" x14ac:dyDescent="0.3"/>
    <row r="50" s="3" customFormat="1" ht="15.75" customHeight="1" x14ac:dyDescent="0.3"/>
    <row r="51" s="3" customFormat="1" ht="15.75" customHeight="1" x14ac:dyDescent="0.3"/>
    <row r="52" s="3" customFormat="1" ht="15.75" customHeight="1" x14ac:dyDescent="0.3"/>
    <row r="53" s="3" customFormat="1" ht="15.75" customHeight="1" x14ac:dyDescent="0.3"/>
    <row r="54" s="3" customFormat="1" ht="15.75" customHeight="1" x14ac:dyDescent="0.3"/>
    <row r="55" s="3" customFormat="1" ht="15.75" customHeight="1" x14ac:dyDescent="0.3"/>
    <row r="56" s="3" customFormat="1" ht="15.75" customHeight="1" x14ac:dyDescent="0.3"/>
    <row r="57" s="3" customFormat="1" ht="15.75" customHeight="1" x14ac:dyDescent="0.3"/>
    <row r="58" s="3" customFormat="1" ht="15.75" customHeight="1" x14ac:dyDescent="0.3"/>
    <row r="59" s="3" customFormat="1" ht="15.75" customHeight="1" x14ac:dyDescent="0.3"/>
    <row r="60" s="3" customFormat="1" ht="15.75" customHeight="1" x14ac:dyDescent="0.3"/>
    <row r="61" s="3" customFormat="1" ht="15.75" customHeight="1" x14ac:dyDescent="0.3"/>
    <row r="62" s="3" customFormat="1" ht="15.75" customHeight="1" x14ac:dyDescent="0.3"/>
    <row r="63" s="3" customFormat="1" ht="15.75" customHeight="1" x14ac:dyDescent="0.3"/>
    <row r="64" s="3" customFormat="1" ht="15.75" customHeight="1" x14ac:dyDescent="0.3"/>
    <row r="65" s="3" customFormat="1" ht="15.75" customHeight="1" x14ac:dyDescent="0.3"/>
    <row r="66" s="3" customFormat="1" ht="15.75" customHeight="1" x14ac:dyDescent="0.3"/>
    <row r="67" s="3" customFormat="1" ht="15.75" customHeight="1" x14ac:dyDescent="0.3"/>
  </sheetData>
  <sortState xmlns:xlrd2="http://schemas.microsoft.com/office/spreadsheetml/2017/richdata2" ref="V5:W14">
    <sortCondition ref="V5"/>
  </sortState>
  <mergeCells count="1">
    <mergeCell ref="C2:G2"/>
  </mergeCells>
  <hyperlinks>
    <hyperlink ref="B2" location="'Index'!A3" tooltip="Go to the Index sheet" display="á" xr:uid="{D7C35D39-5EE5-481F-98EA-1AEF2E5B729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17B8A-87EB-445D-9FC1-9C2E990F68B4}">
  <sheetPr>
    <tabColor rgb="FFFF5050"/>
    <pageSetUpPr fitToPage="1"/>
  </sheetPr>
  <dimension ref="A1:W60"/>
  <sheetViews>
    <sheetView showGridLines="0" zoomScaleNormal="100" workbookViewId="0">
      <selection activeCell="B2" sqref="B2"/>
    </sheetView>
  </sheetViews>
  <sheetFormatPr defaultColWidth="8.425781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3.42578125" style="4" customWidth="1"/>
    <col min="18" max="16384" width="8.42578125" style="4"/>
  </cols>
  <sheetData>
    <row r="1" spans="1:23" s="93" customFormat="1" ht="18" x14ac:dyDescent="0.35">
      <c r="A1" s="98"/>
      <c r="B1" s="93" t="s">
        <v>55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3" ht="20.100000000000001" customHeight="1" x14ac:dyDescent="0.3">
      <c r="B2" s="109"/>
      <c r="C2" s="108"/>
    </row>
    <row r="3" spans="1:23" s="2" customFormat="1" ht="15.75" customHeight="1" x14ac:dyDescent="0.3">
      <c r="A3" s="1"/>
      <c r="B3" s="2" t="s">
        <v>0</v>
      </c>
      <c r="H3" s="4"/>
      <c r="I3" s="4"/>
      <c r="J3" s="4"/>
      <c r="K3" s="4"/>
      <c r="L3" s="4"/>
      <c r="M3" s="4"/>
      <c r="N3" s="4"/>
      <c r="O3" s="4"/>
      <c r="P3" s="4"/>
    </row>
    <row r="4" spans="1:23" ht="15.75" customHeight="1" x14ac:dyDescent="0.3">
      <c r="A4" s="103">
        <v>1</v>
      </c>
      <c r="B4" s="47" t="s">
        <v>1</v>
      </c>
      <c r="C4" s="47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I4" s="4"/>
    </row>
    <row r="5" spans="1:23" ht="15.75" customHeight="1" x14ac:dyDescent="0.3">
      <c r="A5" s="50">
        <v>1</v>
      </c>
      <c r="B5" s="106"/>
      <c r="C5" s="106"/>
      <c r="D5" s="16"/>
      <c r="E5" s="16"/>
      <c r="F5" s="46"/>
      <c r="G5" s="53"/>
      <c r="I5" s="4"/>
    </row>
    <row r="6" spans="1:23" ht="15.75" customHeight="1" x14ac:dyDescent="0.3">
      <c r="A6" s="4"/>
      <c r="B6" s="3"/>
      <c r="I6" s="4"/>
    </row>
    <row r="7" spans="1:23" ht="15.75" customHeight="1" x14ac:dyDescent="0.3">
      <c r="B7" s="4" t="s">
        <v>37</v>
      </c>
      <c r="F7" s="101" t="s">
        <v>25</v>
      </c>
      <c r="J7" s="10"/>
    </row>
    <row r="8" spans="1:23" ht="15.75" customHeight="1" x14ac:dyDescent="0.3">
      <c r="B8" s="4" t="s">
        <v>38</v>
      </c>
    </row>
    <row r="9" spans="1:23" ht="15.75" customHeight="1" x14ac:dyDescent="0.3">
      <c r="A9" s="4"/>
      <c r="I9" s="4"/>
    </row>
    <row r="10" spans="1:23" ht="15.75" customHeight="1" x14ac:dyDescent="0.3">
      <c r="A10" s="4"/>
      <c r="I10" s="4"/>
    </row>
    <row r="11" spans="1:23" ht="15.75" customHeight="1" x14ac:dyDescent="0.3">
      <c r="A11" s="4"/>
      <c r="I11" s="4"/>
    </row>
    <row r="12" spans="1:23" ht="15.75" customHeight="1" x14ac:dyDescent="0.3">
      <c r="A12" s="4"/>
      <c r="I12" s="4"/>
    </row>
    <row r="13" spans="1:23" ht="15.75" customHeight="1" x14ac:dyDescent="0.3"/>
    <row r="14" spans="1:23" ht="15.75" customHeight="1" x14ac:dyDescent="0.3"/>
    <row r="15" spans="1:23" ht="15.75" customHeight="1" x14ac:dyDescent="0.3"/>
    <row r="16" spans="1:23" ht="15.75" customHeight="1" x14ac:dyDescent="0.3"/>
    <row r="17" ht="15.75" customHeight="1" x14ac:dyDescent="0.3"/>
    <row r="18" ht="15.75" customHeight="1" x14ac:dyDescent="0.3"/>
    <row r="19" ht="15.75" customHeight="1" x14ac:dyDescent="0.3"/>
    <row r="20" ht="15.75" customHeight="1" x14ac:dyDescent="0.3"/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printOptions horizontalCentered="1" gridLinesSet="0"/>
  <pageMargins left="0.31496062992125984" right="0.31496062992125984" top="1.1811023622047245" bottom="0.39370078740157483" header="0.39370078740157483" footer="0.19685039370078741"/>
  <pageSetup paperSize="9" orientation="portrait" horizontalDpi="300" verticalDpi="300" r:id="rId1"/>
  <headerFooter alignWithMargins="0">
    <oddHeader>&amp;C&amp;"Times New Roman,Bold"&amp;18The Cumbria &amp;&amp; Northumbria League
Summer 2016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C0000"/>
    <pageSetUpPr fitToPage="1"/>
  </sheetPr>
  <dimension ref="A1:AH60"/>
  <sheetViews>
    <sheetView showGridLines="0" zoomScaleNormal="100" workbookViewId="0">
      <selection activeCell="B2" sqref="B2"/>
    </sheetView>
  </sheetViews>
  <sheetFormatPr defaultColWidth="8.425781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3.42578125" style="4" customWidth="1"/>
    <col min="18" max="16384" width="8.42578125" style="4"/>
  </cols>
  <sheetData>
    <row r="1" spans="1:34" s="93" customFormat="1" ht="18" x14ac:dyDescent="0.35">
      <c r="A1" s="98"/>
      <c r="B1" s="93" t="s">
        <v>28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J2" s="212" t="s">
        <v>196</v>
      </c>
      <c r="K2" s="212"/>
      <c r="L2" s="212"/>
      <c r="M2" s="212"/>
      <c r="N2" s="212"/>
      <c r="O2" s="212"/>
      <c r="AH2" s="3"/>
    </row>
    <row r="3" spans="1:34" s="2" customFormat="1" ht="15.75" customHeight="1" x14ac:dyDescent="0.3">
      <c r="A3" s="1"/>
      <c r="B3" s="2" t="s">
        <v>0</v>
      </c>
      <c r="C3" s="115" t="s">
        <v>367</v>
      </c>
      <c r="D3" s="115"/>
      <c r="E3" s="115"/>
      <c r="H3" s="4"/>
      <c r="I3" s="1"/>
      <c r="J3" s="2" t="s">
        <v>74</v>
      </c>
      <c r="K3" s="115" t="s">
        <v>377</v>
      </c>
      <c r="L3" s="115"/>
      <c r="M3" s="115"/>
      <c r="P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I4" s="124">
        <v>1</v>
      </c>
      <c r="J4" s="125" t="s">
        <v>1</v>
      </c>
      <c r="K4" s="125" t="s">
        <v>2</v>
      </c>
      <c r="L4" s="48" t="s">
        <v>3</v>
      </c>
      <c r="M4" s="48" t="s">
        <v>4</v>
      </c>
      <c r="N4" s="48" t="s">
        <v>5</v>
      </c>
      <c r="O4" s="49" t="s">
        <v>6</v>
      </c>
    </row>
    <row r="5" spans="1:34" ht="15.75" customHeight="1" x14ac:dyDescent="0.3">
      <c r="A5" s="122">
        <v>1</v>
      </c>
      <c r="B5" s="106" t="s">
        <v>364</v>
      </c>
      <c r="C5" s="106" t="s">
        <v>66</v>
      </c>
      <c r="D5" s="16"/>
      <c r="E5" s="16"/>
      <c r="F5" s="46"/>
      <c r="G5" s="54"/>
      <c r="I5" s="122">
        <v>1</v>
      </c>
      <c r="J5" s="106" t="s">
        <v>370</v>
      </c>
      <c r="K5" s="106" t="s">
        <v>130</v>
      </c>
      <c r="L5" s="16"/>
      <c r="M5" s="16"/>
      <c r="N5" s="46"/>
      <c r="O5" s="54"/>
    </row>
    <row r="6" spans="1:34" ht="15.75" customHeight="1" x14ac:dyDescent="0.3">
      <c r="A6" s="118">
        <v>2</v>
      </c>
      <c r="B6" s="117" t="s">
        <v>359</v>
      </c>
      <c r="C6" s="117" t="s">
        <v>66</v>
      </c>
      <c r="D6" s="7"/>
      <c r="E6" s="7"/>
      <c r="F6" s="7"/>
      <c r="G6" s="19"/>
      <c r="I6" s="118">
        <v>2</v>
      </c>
      <c r="J6" s="117" t="s">
        <v>372</v>
      </c>
      <c r="K6" s="117" t="s">
        <v>150</v>
      </c>
      <c r="L6" s="7"/>
      <c r="M6" s="7"/>
      <c r="N6" s="7"/>
      <c r="O6" s="19"/>
    </row>
    <row r="7" spans="1:34" ht="15.75" customHeight="1" x14ac:dyDescent="0.3">
      <c r="A7" s="118">
        <v>3</v>
      </c>
      <c r="B7" s="117" t="s">
        <v>366</v>
      </c>
      <c r="C7" s="117" t="s">
        <v>87</v>
      </c>
      <c r="D7" s="7"/>
      <c r="E7" s="7"/>
      <c r="F7" s="7"/>
      <c r="G7" s="19"/>
      <c r="I7" s="118">
        <v>3</v>
      </c>
      <c r="J7" s="126" t="s">
        <v>376</v>
      </c>
      <c r="K7" s="117" t="s">
        <v>87</v>
      </c>
      <c r="L7" s="7"/>
      <c r="M7" s="7"/>
      <c r="N7" s="7"/>
      <c r="O7" s="19"/>
    </row>
    <row r="8" spans="1:34" ht="15.75" customHeight="1" x14ac:dyDescent="0.3">
      <c r="A8" s="118">
        <v>4</v>
      </c>
      <c r="B8" s="117" t="s">
        <v>365</v>
      </c>
      <c r="C8" s="117" t="s">
        <v>87</v>
      </c>
      <c r="D8" s="7"/>
      <c r="E8" s="7"/>
      <c r="F8" s="7"/>
      <c r="G8" s="19"/>
      <c r="I8" s="118">
        <v>4</v>
      </c>
      <c r="J8" s="117" t="s">
        <v>373</v>
      </c>
      <c r="K8" s="117" t="s">
        <v>66</v>
      </c>
      <c r="L8" s="7"/>
      <c r="M8" s="7"/>
      <c r="N8" s="7"/>
      <c r="O8" s="19"/>
    </row>
    <row r="9" spans="1:34" ht="15.75" customHeight="1" x14ac:dyDescent="0.3">
      <c r="A9" s="118">
        <v>5</v>
      </c>
      <c r="B9" s="117" t="s">
        <v>361</v>
      </c>
      <c r="C9" s="117" t="s">
        <v>66</v>
      </c>
      <c r="D9" s="7"/>
      <c r="E9" s="7"/>
      <c r="F9" s="7"/>
      <c r="G9" s="19"/>
      <c r="I9" s="118">
        <v>5</v>
      </c>
      <c r="J9" s="117" t="s">
        <v>374</v>
      </c>
      <c r="K9" s="117" t="s">
        <v>59</v>
      </c>
      <c r="L9" s="7"/>
      <c r="M9" s="7"/>
      <c r="N9" s="7"/>
      <c r="O9" s="19"/>
    </row>
    <row r="10" spans="1:34" ht="15.75" customHeight="1" x14ac:dyDescent="0.3">
      <c r="A10" s="118">
        <v>6</v>
      </c>
      <c r="B10" s="117" t="s">
        <v>362</v>
      </c>
      <c r="C10" s="117" t="s">
        <v>76</v>
      </c>
      <c r="D10" s="7"/>
      <c r="E10" s="7"/>
      <c r="F10" s="7"/>
      <c r="G10" s="19"/>
      <c r="I10" s="118">
        <v>6</v>
      </c>
      <c r="J10" s="117" t="s">
        <v>368</v>
      </c>
      <c r="K10" s="117" t="s">
        <v>80</v>
      </c>
      <c r="L10" s="7"/>
      <c r="M10" s="7"/>
      <c r="N10" s="7"/>
      <c r="O10" s="19"/>
    </row>
    <row r="11" spans="1:34" ht="15.75" customHeight="1" x14ac:dyDescent="0.3">
      <c r="A11" s="118">
        <v>7</v>
      </c>
      <c r="B11" s="117" t="s">
        <v>363</v>
      </c>
      <c r="C11" s="117" t="s">
        <v>78</v>
      </c>
      <c r="D11" s="7"/>
      <c r="E11" s="7"/>
      <c r="F11" s="7"/>
      <c r="G11" s="19"/>
      <c r="I11" s="118">
        <v>7</v>
      </c>
      <c r="J11" s="117" t="s">
        <v>375</v>
      </c>
      <c r="K11" s="117" t="s">
        <v>87</v>
      </c>
      <c r="L11" s="7"/>
      <c r="M11" s="7"/>
      <c r="N11" s="7"/>
      <c r="O11" s="19"/>
    </row>
    <row r="12" spans="1:34" ht="15.75" customHeight="1" x14ac:dyDescent="0.3">
      <c r="A12" s="118">
        <v>8</v>
      </c>
      <c r="B12" s="117" t="s">
        <v>358</v>
      </c>
      <c r="C12" s="117" t="s">
        <v>78</v>
      </c>
      <c r="D12" s="7"/>
      <c r="E12" s="7"/>
      <c r="F12" s="7"/>
      <c r="G12" s="19"/>
      <c r="I12" s="118">
        <v>8</v>
      </c>
      <c r="J12" s="117" t="s">
        <v>369</v>
      </c>
      <c r="K12" s="117" t="s">
        <v>87</v>
      </c>
      <c r="L12" s="7"/>
      <c r="M12" s="7"/>
      <c r="N12" s="7"/>
      <c r="O12" s="19"/>
    </row>
    <row r="13" spans="1:34" ht="15.75" customHeight="1" x14ac:dyDescent="0.3">
      <c r="A13" s="120">
        <v>9</v>
      </c>
      <c r="B13" s="121" t="s">
        <v>360</v>
      </c>
      <c r="C13" s="121" t="s">
        <v>59</v>
      </c>
      <c r="D13" s="21"/>
      <c r="E13" s="21"/>
      <c r="F13" s="21"/>
      <c r="G13" s="22"/>
      <c r="I13" s="120">
        <v>9</v>
      </c>
      <c r="J13" s="121" t="s">
        <v>371</v>
      </c>
      <c r="K13" s="121" t="s">
        <v>59</v>
      </c>
      <c r="L13" s="21"/>
      <c r="M13" s="21"/>
      <c r="N13" s="21"/>
      <c r="O13" s="22"/>
    </row>
    <row r="14" spans="1:34" ht="15.75" customHeight="1" x14ac:dyDescent="0.3"/>
    <row r="15" spans="1:34" ht="15.75" customHeight="1" x14ac:dyDescent="0.3">
      <c r="A15" s="1"/>
      <c r="B15" s="2" t="s">
        <v>91</v>
      </c>
      <c r="C15" s="115" t="s">
        <v>385</v>
      </c>
      <c r="D15" s="115"/>
      <c r="E15" s="115"/>
      <c r="F15" s="2"/>
      <c r="G15" s="2"/>
      <c r="I15" s="1"/>
      <c r="J15" s="2" t="s">
        <v>106</v>
      </c>
      <c r="K15" s="115" t="s">
        <v>392</v>
      </c>
      <c r="L15" s="115"/>
      <c r="M15" s="115"/>
      <c r="N15" s="2"/>
      <c r="O15" s="2"/>
    </row>
    <row r="16" spans="1:34" ht="15.75" customHeight="1" x14ac:dyDescent="0.3">
      <c r="A16" s="124">
        <v>1</v>
      </c>
      <c r="B16" s="125" t="s">
        <v>1</v>
      </c>
      <c r="C16" s="125" t="s">
        <v>2</v>
      </c>
      <c r="D16" s="48" t="s">
        <v>3</v>
      </c>
      <c r="E16" s="48" t="s">
        <v>4</v>
      </c>
      <c r="F16" s="48" t="s">
        <v>5</v>
      </c>
      <c r="G16" s="49" t="s">
        <v>6</v>
      </c>
      <c r="I16" s="124">
        <v>1</v>
      </c>
      <c r="J16" s="125" t="s">
        <v>1</v>
      </c>
      <c r="K16" s="125" t="s">
        <v>2</v>
      </c>
      <c r="L16" s="48" t="s">
        <v>3</v>
      </c>
      <c r="M16" s="48" t="s">
        <v>4</v>
      </c>
      <c r="N16" s="48" t="s">
        <v>5</v>
      </c>
      <c r="O16" s="49" t="s">
        <v>6</v>
      </c>
    </row>
    <row r="17" spans="1:15" ht="15.75" customHeight="1" x14ac:dyDescent="0.3">
      <c r="A17" s="122">
        <v>1</v>
      </c>
      <c r="B17" s="106" t="s">
        <v>383</v>
      </c>
      <c r="C17" s="106" t="s">
        <v>89</v>
      </c>
      <c r="D17" s="16"/>
      <c r="E17" s="16"/>
      <c r="F17" s="46"/>
      <c r="G17" s="54"/>
      <c r="I17" s="122">
        <v>1</v>
      </c>
      <c r="J17" s="106" t="s">
        <v>217</v>
      </c>
      <c r="K17" s="106" t="s">
        <v>218</v>
      </c>
      <c r="L17" s="16"/>
      <c r="M17" s="16"/>
      <c r="N17" s="46"/>
      <c r="O17" s="54"/>
    </row>
    <row r="18" spans="1:15" ht="15.75" customHeight="1" x14ac:dyDescent="0.3">
      <c r="A18" s="118">
        <v>2</v>
      </c>
      <c r="B18" s="117" t="s">
        <v>378</v>
      </c>
      <c r="C18" s="117" t="s">
        <v>59</v>
      </c>
      <c r="D18" s="7"/>
      <c r="E18" s="7"/>
      <c r="F18" s="7"/>
      <c r="G18" s="19"/>
      <c r="I18" s="118">
        <v>2</v>
      </c>
      <c r="J18" s="117" t="s">
        <v>389</v>
      </c>
      <c r="K18" s="117" t="s">
        <v>152</v>
      </c>
      <c r="L18" s="7"/>
      <c r="M18" s="7"/>
      <c r="N18" s="7"/>
      <c r="O18" s="19"/>
    </row>
    <row r="19" spans="1:15" ht="15.75" customHeight="1" x14ac:dyDescent="0.3">
      <c r="A19" s="118">
        <v>3</v>
      </c>
      <c r="B19" s="117" t="s">
        <v>384</v>
      </c>
      <c r="C19" s="117" t="s">
        <v>76</v>
      </c>
      <c r="D19" s="7"/>
      <c r="E19" s="7"/>
      <c r="F19" s="7"/>
      <c r="G19" s="19"/>
      <c r="I19" s="118">
        <v>3</v>
      </c>
      <c r="J19" s="117" t="s">
        <v>390</v>
      </c>
      <c r="K19" s="117" t="s">
        <v>70</v>
      </c>
      <c r="L19" s="7"/>
      <c r="M19" s="7"/>
      <c r="N19" s="7"/>
      <c r="O19" s="19"/>
    </row>
    <row r="20" spans="1:15" ht="15.75" customHeight="1" x14ac:dyDescent="0.3">
      <c r="A20" s="118">
        <v>4</v>
      </c>
      <c r="B20" s="117" t="s">
        <v>176</v>
      </c>
      <c r="C20" s="117" t="s">
        <v>147</v>
      </c>
      <c r="D20" s="7"/>
      <c r="E20" s="7"/>
      <c r="F20" s="7"/>
      <c r="G20" s="19"/>
      <c r="I20" s="118">
        <v>4</v>
      </c>
      <c r="J20" s="117" t="s">
        <v>388</v>
      </c>
      <c r="K20" s="117" t="s">
        <v>78</v>
      </c>
      <c r="L20" s="7"/>
      <c r="M20" s="7"/>
      <c r="N20" s="7"/>
      <c r="O20" s="19"/>
    </row>
    <row r="21" spans="1:15" ht="15.75" customHeight="1" x14ac:dyDescent="0.3">
      <c r="A21" s="118">
        <v>5</v>
      </c>
      <c r="B21" s="117" t="s">
        <v>380</v>
      </c>
      <c r="C21" s="117" t="s">
        <v>89</v>
      </c>
      <c r="D21" s="7"/>
      <c r="E21" s="7"/>
      <c r="F21" s="7"/>
      <c r="G21" s="19"/>
      <c r="I21" s="118">
        <v>5</v>
      </c>
      <c r="J21" s="117" t="s">
        <v>391</v>
      </c>
      <c r="K21" s="117" t="s">
        <v>66</v>
      </c>
      <c r="L21" s="7"/>
      <c r="M21" s="7"/>
      <c r="N21" s="7"/>
      <c r="O21" s="19"/>
    </row>
    <row r="22" spans="1:15" ht="15.75" customHeight="1" x14ac:dyDescent="0.3">
      <c r="A22" s="118">
        <v>6</v>
      </c>
      <c r="B22" s="117" t="s">
        <v>379</v>
      </c>
      <c r="C22" s="117" t="s">
        <v>59</v>
      </c>
      <c r="D22" s="7"/>
      <c r="E22" s="7"/>
      <c r="F22" s="7"/>
      <c r="G22" s="19"/>
      <c r="I22" s="118">
        <v>6</v>
      </c>
      <c r="J22" s="117" t="s">
        <v>387</v>
      </c>
      <c r="K22" s="117" t="s">
        <v>166</v>
      </c>
      <c r="L22" s="7"/>
      <c r="M22" s="7"/>
      <c r="N22" s="7"/>
      <c r="O22" s="19"/>
    </row>
    <row r="23" spans="1:15" ht="15.75" customHeight="1" x14ac:dyDescent="0.3">
      <c r="A23" s="118">
        <v>7</v>
      </c>
      <c r="B23" s="117" t="s">
        <v>381</v>
      </c>
      <c r="C23" s="117" t="s">
        <v>70</v>
      </c>
      <c r="D23" s="7"/>
      <c r="E23" s="7"/>
      <c r="F23" s="7"/>
      <c r="G23" s="19"/>
      <c r="I23" s="118">
        <v>7</v>
      </c>
      <c r="J23" s="117" t="s">
        <v>214</v>
      </c>
      <c r="K23" s="117" t="s">
        <v>70</v>
      </c>
      <c r="L23" s="7"/>
      <c r="M23" s="7"/>
      <c r="N23" s="7"/>
      <c r="O23" s="19"/>
    </row>
    <row r="24" spans="1:15" ht="15.75" customHeight="1" x14ac:dyDescent="0.3">
      <c r="A24" s="118">
        <v>8</v>
      </c>
      <c r="B24" s="117" t="s">
        <v>382</v>
      </c>
      <c r="C24" s="117" t="s">
        <v>87</v>
      </c>
      <c r="D24" s="7"/>
      <c r="E24" s="7"/>
      <c r="F24" s="7"/>
      <c r="G24" s="19"/>
      <c r="I24" s="118">
        <v>8</v>
      </c>
      <c r="J24" s="117" t="s">
        <v>198</v>
      </c>
      <c r="K24" s="117" t="s">
        <v>130</v>
      </c>
      <c r="L24" s="7"/>
      <c r="M24" s="7"/>
      <c r="N24" s="7"/>
      <c r="O24" s="19"/>
    </row>
    <row r="25" spans="1:15" ht="15.75" customHeight="1" x14ac:dyDescent="0.3">
      <c r="A25" s="120">
        <v>9</v>
      </c>
      <c r="B25" s="121" t="s">
        <v>88</v>
      </c>
      <c r="C25" s="121" t="s">
        <v>89</v>
      </c>
      <c r="D25" s="21"/>
      <c r="E25" s="21"/>
      <c r="F25" s="21"/>
      <c r="G25" s="22"/>
      <c r="I25" s="120">
        <v>9</v>
      </c>
      <c r="J25" s="121" t="s">
        <v>386</v>
      </c>
      <c r="K25" s="121" t="s">
        <v>89</v>
      </c>
      <c r="L25" s="21"/>
      <c r="M25" s="21"/>
      <c r="N25" s="21"/>
      <c r="O25" s="22"/>
    </row>
    <row r="26" spans="1:15" ht="15.75" customHeight="1" x14ac:dyDescent="0.3"/>
    <row r="27" spans="1:15" ht="15.75" customHeight="1" x14ac:dyDescent="0.3">
      <c r="A27" s="1"/>
      <c r="B27" s="2" t="s">
        <v>119</v>
      </c>
      <c r="C27" s="115" t="s">
        <v>395</v>
      </c>
      <c r="D27" s="115"/>
      <c r="E27" s="115"/>
      <c r="F27" s="2"/>
      <c r="G27" s="2"/>
      <c r="I27" s="1"/>
      <c r="J27" s="2" t="s">
        <v>132</v>
      </c>
      <c r="K27" s="115" t="s">
        <v>399</v>
      </c>
      <c r="L27" s="115"/>
      <c r="M27" s="115"/>
      <c r="N27" s="2"/>
      <c r="O27" s="2"/>
    </row>
    <row r="28" spans="1:15" ht="15.75" customHeight="1" x14ac:dyDescent="0.3">
      <c r="A28" s="124">
        <v>1</v>
      </c>
      <c r="B28" s="125" t="s">
        <v>1</v>
      </c>
      <c r="C28" s="125" t="s">
        <v>2</v>
      </c>
      <c r="D28" s="48" t="s">
        <v>3</v>
      </c>
      <c r="E28" s="48" t="s">
        <v>4</v>
      </c>
      <c r="F28" s="48" t="s">
        <v>5</v>
      </c>
      <c r="G28" s="49" t="s">
        <v>6</v>
      </c>
      <c r="I28" s="124">
        <v>1</v>
      </c>
      <c r="J28" s="125" t="s">
        <v>1</v>
      </c>
      <c r="K28" s="125" t="s">
        <v>2</v>
      </c>
      <c r="L28" s="48" t="s">
        <v>3</v>
      </c>
      <c r="M28" s="48" t="s">
        <v>4</v>
      </c>
      <c r="N28" s="48" t="s">
        <v>5</v>
      </c>
      <c r="O28" s="49" t="s">
        <v>6</v>
      </c>
    </row>
    <row r="29" spans="1:15" ht="15.75" customHeight="1" x14ac:dyDescent="0.3">
      <c r="A29" s="122">
        <v>1</v>
      </c>
      <c r="B29" s="106" t="s">
        <v>393</v>
      </c>
      <c r="C29" s="106" t="s">
        <v>89</v>
      </c>
      <c r="D29" s="16"/>
      <c r="E29" s="16"/>
      <c r="F29" s="46"/>
      <c r="G29" s="54"/>
      <c r="I29" s="122">
        <v>1</v>
      </c>
      <c r="J29" s="106" t="s">
        <v>255</v>
      </c>
      <c r="K29" s="106" t="s">
        <v>256</v>
      </c>
      <c r="L29" s="16"/>
      <c r="M29" s="16"/>
      <c r="N29" s="46"/>
      <c r="O29" s="54"/>
    </row>
    <row r="30" spans="1:15" ht="15.75" customHeight="1" x14ac:dyDescent="0.3">
      <c r="A30" s="118">
        <v>2</v>
      </c>
      <c r="B30" s="117" t="s">
        <v>394</v>
      </c>
      <c r="C30" s="117" t="s">
        <v>89</v>
      </c>
      <c r="D30" s="7"/>
      <c r="E30" s="7"/>
      <c r="F30" s="7"/>
      <c r="G30" s="19"/>
      <c r="I30" s="118">
        <v>2</v>
      </c>
      <c r="J30" s="117" t="s">
        <v>397</v>
      </c>
      <c r="K30" s="117" t="s">
        <v>70</v>
      </c>
      <c r="L30" s="7"/>
      <c r="M30" s="7"/>
      <c r="N30" s="7"/>
      <c r="O30" s="19"/>
    </row>
    <row r="31" spans="1:15" ht="15.75" customHeight="1" x14ac:dyDescent="0.3">
      <c r="A31" s="118">
        <v>3</v>
      </c>
      <c r="B31" s="117" t="s">
        <v>128</v>
      </c>
      <c r="C31" s="117" t="s">
        <v>64</v>
      </c>
      <c r="D31" s="7"/>
      <c r="E31" s="7"/>
      <c r="F31" s="7"/>
      <c r="G31" s="19"/>
      <c r="I31" s="118">
        <v>3</v>
      </c>
      <c r="J31" s="117" t="s">
        <v>396</v>
      </c>
      <c r="K31" s="117" t="s">
        <v>322</v>
      </c>
      <c r="L31" s="7"/>
      <c r="M31" s="7"/>
      <c r="N31" s="7"/>
      <c r="O31" s="19"/>
    </row>
    <row r="32" spans="1:15" ht="15.75" customHeight="1" x14ac:dyDescent="0.3">
      <c r="A32" s="118">
        <v>4</v>
      </c>
      <c r="B32" s="117" t="s">
        <v>112</v>
      </c>
      <c r="C32" s="117" t="s">
        <v>113</v>
      </c>
      <c r="D32" s="7"/>
      <c r="E32" s="7"/>
      <c r="F32" s="7"/>
      <c r="G32" s="19"/>
      <c r="I32" s="118">
        <v>4</v>
      </c>
      <c r="J32" s="117" t="s">
        <v>355</v>
      </c>
      <c r="K32" s="117" t="s">
        <v>70</v>
      </c>
      <c r="L32" s="7"/>
      <c r="M32" s="7"/>
      <c r="N32" s="7"/>
      <c r="O32" s="19"/>
    </row>
    <row r="33" spans="1:15" ht="15.75" customHeight="1" x14ac:dyDescent="0.3">
      <c r="A33" s="118">
        <v>5</v>
      </c>
      <c r="B33" s="117" t="s">
        <v>67</v>
      </c>
      <c r="C33" s="117" t="s">
        <v>150</v>
      </c>
      <c r="D33" s="7"/>
      <c r="E33" s="7"/>
      <c r="F33" s="7"/>
      <c r="G33" s="19"/>
      <c r="I33" s="118">
        <v>5</v>
      </c>
      <c r="J33" s="117" t="s">
        <v>254</v>
      </c>
      <c r="K33" s="117" t="s">
        <v>70</v>
      </c>
      <c r="L33" s="7"/>
      <c r="M33" s="7"/>
      <c r="N33" s="7"/>
      <c r="O33" s="19"/>
    </row>
    <row r="34" spans="1:15" ht="15.75" customHeight="1" x14ac:dyDescent="0.3">
      <c r="A34" s="118">
        <v>6</v>
      </c>
      <c r="B34" s="117" t="s">
        <v>354</v>
      </c>
      <c r="C34" s="117" t="s">
        <v>70</v>
      </c>
      <c r="D34" s="7"/>
      <c r="E34" s="7"/>
      <c r="F34" s="7"/>
      <c r="G34" s="19"/>
      <c r="I34" s="118">
        <v>6</v>
      </c>
      <c r="J34" s="117" t="s">
        <v>398</v>
      </c>
      <c r="K34" s="117" t="s">
        <v>147</v>
      </c>
      <c r="L34" s="7"/>
      <c r="M34" s="7"/>
      <c r="N34" s="7"/>
      <c r="O34" s="19"/>
    </row>
    <row r="35" spans="1:15" ht="15.75" customHeight="1" x14ac:dyDescent="0.3">
      <c r="A35" s="118">
        <v>7</v>
      </c>
      <c r="B35" s="117" t="s">
        <v>202</v>
      </c>
      <c r="C35" s="117" t="s">
        <v>147</v>
      </c>
      <c r="D35" s="7"/>
      <c r="E35" s="7"/>
      <c r="F35" s="7"/>
      <c r="G35" s="19"/>
      <c r="I35" s="118">
        <v>7</v>
      </c>
      <c r="J35" s="117" t="s">
        <v>163</v>
      </c>
      <c r="K35" s="117" t="s">
        <v>89</v>
      </c>
      <c r="L35" s="7"/>
      <c r="M35" s="7"/>
      <c r="N35" s="7"/>
      <c r="O35" s="19"/>
    </row>
    <row r="36" spans="1:15" ht="15.75" customHeight="1" x14ac:dyDescent="0.3">
      <c r="A36" s="120">
        <v>8</v>
      </c>
      <c r="B36" s="121" t="s">
        <v>161</v>
      </c>
      <c r="C36" s="121" t="s">
        <v>70</v>
      </c>
      <c r="D36" s="21"/>
      <c r="E36" s="21"/>
      <c r="F36" s="21"/>
      <c r="G36" s="22"/>
      <c r="I36" s="120">
        <v>8</v>
      </c>
      <c r="J36" s="121" t="s">
        <v>275</v>
      </c>
      <c r="K36" s="121" t="s">
        <v>218</v>
      </c>
      <c r="L36" s="21"/>
      <c r="M36" s="21"/>
      <c r="N36" s="21"/>
      <c r="O36" s="22"/>
    </row>
    <row r="37" spans="1:15" ht="15.75" customHeight="1" x14ac:dyDescent="0.3"/>
    <row r="38" spans="1:15" ht="15.75" customHeight="1" x14ac:dyDescent="0.3">
      <c r="B38" s="4" t="s">
        <v>37</v>
      </c>
      <c r="F38" s="101" t="s">
        <v>25</v>
      </c>
    </row>
    <row r="39" spans="1:15" ht="15.75" customHeight="1" x14ac:dyDescent="0.3">
      <c r="B39" s="4" t="s">
        <v>38</v>
      </c>
    </row>
    <row r="40" spans="1:15" ht="15.75" customHeight="1" x14ac:dyDescent="0.3"/>
    <row r="41" spans="1:15" ht="15.75" customHeight="1" x14ac:dyDescent="0.3"/>
    <row r="42" spans="1:15" ht="15.75" customHeight="1" x14ac:dyDescent="0.3"/>
    <row r="43" spans="1:15" ht="15.75" customHeight="1" x14ac:dyDescent="0.3"/>
    <row r="44" spans="1:15" ht="15.75" customHeight="1" x14ac:dyDescent="0.3"/>
    <row r="45" spans="1:15" ht="15.75" customHeight="1" x14ac:dyDescent="0.3"/>
    <row r="46" spans="1:15" ht="15.75" customHeight="1" x14ac:dyDescent="0.3"/>
    <row r="47" spans="1:15" ht="15.75" customHeight="1" x14ac:dyDescent="0.3"/>
    <row r="48" spans="1:15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sortState xmlns:xlrd2="http://schemas.microsoft.com/office/spreadsheetml/2017/richdata2" ref="AD29:AE36">
    <sortCondition ref="AD29"/>
  </sortState>
  <mergeCells count="1">
    <mergeCell ref="J2:O2"/>
  </mergeCells>
  <hyperlinks>
    <hyperlink ref="B2" location="'Index'!A3" tooltip="Go to the Index sheet" display="á" xr:uid="{EA749BFD-8873-4FEF-B435-F3C18D2C83F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4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CFE9C-4785-4339-BE2A-46C126A0E2CC}">
  <sheetPr>
    <tabColor rgb="FFCC0000"/>
    <pageSetUpPr fitToPage="1"/>
  </sheetPr>
  <dimension ref="A1:AH60"/>
  <sheetViews>
    <sheetView showGridLines="0" zoomScaleNormal="100" workbookViewId="0">
      <selection activeCell="B2" sqref="B2"/>
    </sheetView>
  </sheetViews>
  <sheetFormatPr defaultColWidth="8.425781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3.42578125" style="4" customWidth="1"/>
    <col min="18" max="16384" width="8.42578125" style="4"/>
  </cols>
  <sheetData>
    <row r="1" spans="1:34" s="93" customFormat="1" ht="18" x14ac:dyDescent="0.35">
      <c r="A1" s="98"/>
      <c r="B1" s="93" t="s">
        <v>28</v>
      </c>
      <c r="D1" s="90"/>
      <c r="E1" s="90"/>
      <c r="F1" s="90" t="s">
        <v>281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H2" s="3"/>
    </row>
    <row r="3" spans="1:34" s="2" customFormat="1" ht="15.75" customHeight="1" x14ac:dyDescent="0.3">
      <c r="A3" s="1"/>
      <c r="B3" s="2" t="s">
        <v>0</v>
      </c>
      <c r="C3" s="115" t="s">
        <v>400</v>
      </c>
      <c r="D3" s="115"/>
      <c r="E3" s="115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"!$B$5"),"")</f>
        <v>T. Aldous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"!$C$5"),"")</f>
        <v>Norwich City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"!$D$5"),"")</f>
        <v/>
      </c>
      <c r="E5" s="16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"!$B$6")&lt;&gt;"",INDIRECT("'"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"!$B$6"),"")</f>
        <v>D. Burn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"!$C$6")&lt;&gt;"",INDIRECT("'"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"!$C$6"),"")</f>
        <v>Norwich City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"!$D$6")&lt;&gt;"",INDIRECT("'"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"!$D$6"),"")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"!$B$7"),"")</f>
        <v>D. M. Carter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"!$C$7"),"")</f>
        <v>St Austell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"!$D$7"),"")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"!$B$8")&lt;&gt;"",INDIRECT("'"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"!$B$8"),"")</f>
        <v>A. Dalton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"!$C$8")&lt;&gt;"",INDIRECT("'"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"!$C$8"),"")</f>
        <v>St Austell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"!$D$8")&lt;&gt;"",INDIRECT("'"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"!$D$8"),"")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"!$J$7"),"")</f>
        <v>S. Davison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"!$K$7"),"")</f>
        <v>St Austell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"!$L$7"),"")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"!$J$8")&lt;&gt;"",INDIRECT("'"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"!$J$8"),"")</f>
        <v>T. Eddison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"!$K$8")&lt;&gt;"",INDIRECT("'"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"!$K$8"),"")</f>
        <v>Norwich City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"!$L$8")&lt;&gt;"",INDIRECT("'"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"!$L$8"),"")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"!$B$9"),"")</f>
        <v>E. Flowerdew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"!$C$9"),"")</f>
        <v>Norwich City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"!$D$9"),"")</f>
        <v/>
      </c>
      <c r="E11" s="130"/>
      <c r="F11" s="130"/>
      <c r="G11" s="132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"!$J$11")&lt;&gt;"",INDIRECT("'"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"!$J$11"),"")</f>
        <v>I. Richards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"!$K$11")&lt;&gt;"",INDIRECT("'"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"!$K$11"),"")</f>
        <v>St Austell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"!$L$11")&lt;&gt;"",INDIRECT("'"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"!$L$11"),"")</f>
        <v/>
      </c>
      <c r="E12" s="130"/>
      <c r="F12" s="130"/>
      <c r="G12" s="132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"!$J$12")&lt;&gt;"",INDIRECT("'"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"!$J$12"),"")</f>
        <v>K. Stewart-Philp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"!$K$12")&lt;&gt;"",INDIRECT("'"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"!$K$12"),"")</f>
        <v>St Austell</v>
      </c>
      <c r="D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"!$L$12")&lt;&gt;"",INDIRECT("'"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"!$L$12"),"")</f>
        <v/>
      </c>
      <c r="E13" s="134"/>
      <c r="F13" s="134"/>
      <c r="G13" s="135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74</v>
      </c>
      <c r="C15" s="115" t="s">
        <v>401</v>
      </c>
      <c r="D15" s="115"/>
      <c r="E15" s="115"/>
      <c r="F15" s="2"/>
      <c r="G15" s="2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1</v>
      </c>
      <c r="B16" s="125" t="s">
        <v>1</v>
      </c>
      <c r="C16" s="125" t="s">
        <v>2</v>
      </c>
      <c r="D16" s="48" t="s">
        <v>3</v>
      </c>
      <c r="E16" s="48" t="s">
        <v>4</v>
      </c>
      <c r="F16" s="48" t="s">
        <v>5</v>
      </c>
      <c r="G16" s="49" t="s">
        <v>6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"!$J$17")&lt;&gt;"",INDIRECT("'"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"!$J$17"),"")</f>
        <v>S. Adams-Lewis</v>
      </c>
      <c r="C1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"!$K$17")&lt;&gt;"",INDIRECT("'"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"!$K$17"),"")</f>
        <v>Penrhiwpal</v>
      </c>
      <c r="D17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"!$L$17")&lt;&gt;"",INDIRECT("'"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"!$L$17"),"")</f>
        <v/>
      </c>
      <c r="E17" s="16"/>
      <c r="F17" s="46"/>
      <c r="G17" s="54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"!$J$19")&lt;&gt;"",INDIRECT("'"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"!$J$19"),"")</f>
        <v>S. Bayley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"!$K$19")&lt;&gt;"",INDIRECT("'"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"!$K$19"),"")</f>
        <v>Crewe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"!$L$19")&lt;&gt;"",INDIRECT("'"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"!$L$19"),"")</f>
        <v/>
      </c>
      <c r="E18" s="130"/>
      <c r="F18" s="130"/>
      <c r="G18" s="132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"!$B$34"),"")</f>
        <v>A. Green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"!$C$34"),"")</f>
        <v>Crewe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"!$D$34"),"")</f>
        <v/>
      </c>
      <c r="E19" s="130"/>
      <c r="F19" s="130"/>
      <c r="G19" s="132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"!$J$21")&lt;&gt;"",INDIRECT("'"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"!$J$21"),"")</f>
        <v>C. Gunns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"!$K$21")&lt;&gt;"",INDIRECT("'"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"!$K$21"),"")</f>
        <v>Norwich City</v>
      </c>
      <c r="D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"!$L$21")&lt;&gt;"",INDIRECT("'"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"!$L$21"),"")</f>
        <v/>
      </c>
      <c r="E20" s="130"/>
      <c r="F20" s="130"/>
      <c r="G20" s="132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"!$J$30")&lt;&gt;"",INDIRECT("'"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"!$J$30"),"")</f>
        <v>D. Holovchuk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"!$K$30")&lt;&gt;"",INDIRECT("'"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"!$K$30"),"")</f>
        <v>Crewe</v>
      </c>
      <c r="D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"!$L$30")&lt;&gt;"",INDIRECT("'"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"!$L$30"),"")</f>
        <v/>
      </c>
      <c r="E21" s="130"/>
      <c r="F21" s="130"/>
      <c r="G21" s="132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"!$J$32")&lt;&gt;"",INDIRECT("'"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"!$J$32"),"")</f>
        <v>S. McInnes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"!$K$32")&lt;&gt;"",INDIRECT("'"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"!$K$32"),"")</f>
        <v>Crewe</v>
      </c>
      <c r="D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"!$L$32")&lt;&gt;"",INDIRECT("'"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"!$L$32"),"")</f>
        <v/>
      </c>
      <c r="E22" s="130"/>
      <c r="F22" s="130"/>
      <c r="G22" s="132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"!$B$36")&lt;&gt;"",INDIRECT("'"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"!$B$36"),"")</f>
        <v>A. Slater</v>
      </c>
      <c r="C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"!$C$36")&lt;&gt;"",INDIRECT("'"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"!$C$36"),"")</f>
        <v>Crewe</v>
      </c>
      <c r="D2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"!$D$36")&lt;&gt;"",INDIRECT("'"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"!$D$36"),"")</f>
        <v/>
      </c>
      <c r="E23" s="130"/>
      <c r="F23" s="130"/>
      <c r="G23" s="132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6">
        <v>8</v>
      </c>
      <c r="B24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"!$B$24"),"")</f>
        <v>I. Stewart-Philp</v>
      </c>
      <c r="C24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"!$C$24"),"")</f>
        <v>St Austell</v>
      </c>
      <c r="D24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"!$D$24"),"")</f>
        <v/>
      </c>
      <c r="E24" s="134"/>
      <c r="F24" s="134"/>
      <c r="G24" s="135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4" t="s">
        <v>37</v>
      </c>
      <c r="F26" s="101" t="s">
        <v>25</v>
      </c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4" t="s">
        <v>38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/>
    <row r="48" spans="1:26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sheetProtection sheet="1" objects="1" scenarios="1" selectLockedCells="1"/>
  <sortState xmlns:xlrd2="http://schemas.microsoft.com/office/spreadsheetml/2017/richdata2" ref="V17:W24">
    <sortCondition ref="V17"/>
  </sortState>
  <mergeCells count="1">
    <mergeCell ref="C2:G2"/>
  </mergeCells>
  <hyperlinks>
    <hyperlink ref="B2" location="'Index'!A3" tooltip="Go to the Index sheet" display="á" xr:uid="{C2583E8F-765E-48CC-9117-AC18CE28DCB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39572-1922-49F2-9EDE-E806928F84F0}">
  <sheetPr>
    <tabColor rgb="FFCC0000"/>
    <pageSetUpPr fitToPage="1"/>
  </sheetPr>
  <dimension ref="A1:AH60"/>
  <sheetViews>
    <sheetView showGridLines="0" zoomScaleNormal="100" workbookViewId="0">
      <selection activeCell="B2" sqref="B2"/>
    </sheetView>
  </sheetViews>
  <sheetFormatPr defaultColWidth="8.425781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3.42578125" style="4" customWidth="1"/>
    <col min="18" max="16384" width="8.42578125" style="4"/>
  </cols>
  <sheetData>
    <row r="1" spans="1:34" s="93" customFormat="1" ht="18" x14ac:dyDescent="0.35">
      <c r="A1" s="98"/>
      <c r="B1" s="93" t="s">
        <v>28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402</v>
      </c>
      <c r="D3" s="115"/>
      <c r="E3" s="115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"!$J$5"),"")</f>
        <v>P. Barker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"!$K$5"),"")</f>
        <v>Leek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"!$L$5"),"")</f>
        <v/>
      </c>
      <c r="E5" s="16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"!$B$20"),"")</f>
        <v>I. Jones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"!$C$20"),"")</f>
        <v>Altrincham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"!$D$20"),"")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"!$B$11"),"")</f>
        <v>R. Law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"!$C$11"),"")</f>
        <v>Alloa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"!$D$11"),"")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"!$J$22")&lt;&gt;"",INDIRECT("'"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"!$J$22"),"")</f>
        <v>D. Little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"!$K$22")&lt;&gt;"",INDIRECT("'"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"!$K$22"),"")</f>
        <v>Cumb News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"!$L$22")&lt;&gt;"",INDIRECT("'"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"!$L$22"),"")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"!$B$21"),"")</f>
        <v>K. Pickett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"!$C$21"),"")</f>
        <v>Sutton Coldfield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"!$D$21"),"")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"!$J$25")&lt;&gt;"",INDIRECT("'"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"!$J$25"),"")</f>
        <v>J. Stevens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"!$K$25")&lt;&gt;"",INDIRECT("'"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"!$K$25"),"")</f>
        <v>Sutton Coldfield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"!$L$25")&lt;&gt;"",INDIRECT("'"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"!$L$25"),"")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"!$B$25"),"")</f>
        <v>D. Stocks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"!$C$25"),"")</f>
        <v>Sutton Coldfield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"!$D$25"),"")</f>
        <v/>
      </c>
      <c r="E11" s="130"/>
      <c r="F11" s="130"/>
      <c r="G11" s="132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"!$B$13"),"")</f>
        <v>R. Townsend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"!$C$13"),"")</f>
        <v>Balerno &amp; Currie</v>
      </c>
      <c r="D12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"!$D$13"),"")</f>
        <v/>
      </c>
      <c r="E12" s="134"/>
      <c r="F12" s="134"/>
      <c r="G12" s="135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"/>
      <c r="B14" s="2" t="s">
        <v>74</v>
      </c>
      <c r="C14" s="115" t="s">
        <v>403</v>
      </c>
      <c r="D14" s="115"/>
      <c r="E14" s="115"/>
      <c r="F14" s="2"/>
      <c r="G14" s="2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4">
        <v>1</v>
      </c>
      <c r="B15" s="125" t="s">
        <v>1</v>
      </c>
      <c r="C15" s="125" t="s">
        <v>2</v>
      </c>
      <c r="D15" s="48" t="s">
        <v>3</v>
      </c>
      <c r="E15" s="48" t="s">
        <v>4</v>
      </c>
      <c r="F15" s="48" t="s">
        <v>5</v>
      </c>
      <c r="G15" s="49" t="s">
        <v>6</v>
      </c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2">
        <v>1</v>
      </c>
      <c r="B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"!$B$29"),"")</f>
        <v>J. Bennett</v>
      </c>
      <c r="C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"!$C$29"),"")</f>
        <v>Sutton Coldfield</v>
      </c>
      <c r="D16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"!$D$29"),"")</f>
        <v/>
      </c>
      <c r="E16" s="16"/>
      <c r="F16" s="46"/>
      <c r="G16" s="54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2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"!$J$20")&lt;&gt;"",INDIRECT("'"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"!$J$20"),"")</f>
        <v>R. Dougall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"!$K$20")&lt;&gt;"",INDIRECT("'"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"!$K$20"),"")</f>
        <v>Alloa</v>
      </c>
      <c r="D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"!$L$20")&lt;&gt;"",INDIRECT("'"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"!$L$20"),"")</f>
        <v/>
      </c>
      <c r="E17" s="130"/>
      <c r="F17" s="130"/>
      <c r="G17" s="132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3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"!$J$23")&lt;&gt;"",INDIRECT("'"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"!$J$23"),"")</f>
        <v>T. Mooney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"!$K$23")&lt;&gt;"",INDIRECT("'"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"!$K$23"),"")</f>
        <v>Crewe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"!$L$23")&lt;&gt;"",INDIRECT("'"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"!$L$23"),"")</f>
        <v/>
      </c>
      <c r="E18" s="130"/>
      <c r="F18" s="130"/>
      <c r="G18" s="132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1">
        <v>4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"!$J$33")&lt;&gt;"",INDIRECT("'"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"!$J$33"),"")</f>
        <v>D. Platt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"!$K$33")&lt;&gt;"",INDIRECT("'"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"!$K$33"),"")</f>
        <v>Crewe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"!$L$33")&lt;&gt;"",INDIRECT("'"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"!$L$33"),"")</f>
        <v/>
      </c>
      <c r="E19" s="130"/>
      <c r="F19" s="130"/>
      <c r="G19" s="132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18">
        <v>5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"!$B$35")&lt;&gt;"",INDIRECT("'"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"!$B$35"),"")</f>
        <v>T. Purcell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"!$C$35")&lt;&gt;"",INDIRECT("'"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"!$C$35"),"")</f>
        <v>Altrincham</v>
      </c>
      <c r="D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"!$D$35")&lt;&gt;"",INDIRECT("'"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"!$D$35"),"")</f>
        <v/>
      </c>
      <c r="E20" s="130"/>
      <c r="F20" s="130"/>
      <c r="G20" s="132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31">
        <v>6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"!$J$24")&lt;&gt;"",INDIRECT("'"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"!$J$24"),"")</f>
        <v>O. J. Spence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"!$K$24")&lt;&gt;"",INDIRECT("'"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"!$K$24"),"")</f>
        <v>Leek</v>
      </c>
      <c r="D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"!$L$24")&lt;&gt;"",INDIRECT("'"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"!$L$24"),"")</f>
        <v/>
      </c>
      <c r="E21" s="130"/>
      <c r="F21" s="130"/>
      <c r="G21" s="132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0">
        <v>7</v>
      </c>
      <c r="B2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"!$J$35")&lt;&gt;"",INDIRECT("'"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"!$J$35"),"")</f>
        <v>P. Stokes</v>
      </c>
      <c r="C2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"!$K$35")&lt;&gt;"",INDIRECT("'"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"!$K$35"),"")</f>
        <v>Sutton Coldfield</v>
      </c>
      <c r="D22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Rifle" &amp; "'" &amp; "!$L$35")&lt;&gt;"",INDIRECT("'" &amp; LEFT(CELL("filename",$A$1),FIND("[",CELL("filename",$A$1)) -1) &amp; "[" &amp; MID(CELL("filename",$A$1),FIND("[",CELL("filename",$A$1))+1,FIND("]",CELL("filename",$A$1))-FIND("[",CELL("filename",$A$1))-1) &amp; "]" &amp; "10m Air Rifle" &amp; "'" &amp; "!$L$35"),"")</f>
        <v/>
      </c>
      <c r="E22" s="134"/>
      <c r="F22" s="134"/>
      <c r="G22" s="135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4" t="s">
        <v>37</v>
      </c>
      <c r="F24" s="101" t="s">
        <v>25</v>
      </c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4" t="s">
        <v>38</v>
      </c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/>
    <row r="48" spans="1:26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sheetProtection sheet="1" objects="1" scenarios="1" selectLockedCells="1"/>
  <sortState xmlns:xlrd2="http://schemas.microsoft.com/office/spreadsheetml/2017/richdata2" ref="V16:W22">
    <sortCondition ref="V16"/>
  </sortState>
  <mergeCells count="1">
    <mergeCell ref="C2:G2"/>
  </mergeCells>
  <hyperlinks>
    <hyperlink ref="B2" location="'Index'!A3" tooltip="Go to the Index sheet" display="á" xr:uid="{8B5D8AC2-E021-47C1-9259-F255CB044BF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CC0000"/>
    <pageSetUpPr fitToPage="1"/>
  </sheetPr>
  <dimension ref="A1:AH83"/>
  <sheetViews>
    <sheetView showGridLines="0" zoomScaleNormal="10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13</v>
      </c>
      <c r="D1" s="90"/>
      <c r="E1" s="90"/>
      <c r="F1" s="90"/>
      <c r="G1" s="100"/>
      <c r="H1" s="90"/>
      <c r="I1" s="90"/>
      <c r="J1" s="105">
        <v>4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B2" s="107"/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404</v>
      </c>
      <c r="B4" s="12"/>
      <c r="C4" s="139">
        <v>527</v>
      </c>
      <c r="D4" s="12"/>
      <c r="E4" s="71" t="s">
        <v>6</v>
      </c>
      <c r="F4" s="14">
        <f>SUM(F5:F7)</f>
        <v>0</v>
      </c>
      <c r="G4" s="3" t="s">
        <v>295</v>
      </c>
      <c r="H4" s="4" t="s">
        <v>409</v>
      </c>
    </row>
    <row r="5" spans="1:34" ht="15.75" customHeight="1" x14ac:dyDescent="0.3">
      <c r="A5" s="15" t="s">
        <v>378</v>
      </c>
      <c r="B5" s="16"/>
      <c r="C5" s="16"/>
      <c r="D5" s="16"/>
      <c r="E5" s="16"/>
      <c r="F5" s="17">
        <f>SUM(B5:E5)</f>
        <v>0</v>
      </c>
    </row>
    <row r="6" spans="1:34" ht="15.75" customHeight="1" x14ac:dyDescent="0.3">
      <c r="A6" s="18" t="s">
        <v>371</v>
      </c>
      <c r="B6" s="7"/>
      <c r="C6" s="7"/>
      <c r="D6" s="7"/>
      <c r="E6" s="7"/>
      <c r="F6" s="19">
        <f>SUM(B6:E6)</f>
        <v>0</v>
      </c>
    </row>
    <row r="7" spans="1:34" ht="15.75" customHeight="1" x14ac:dyDescent="0.3">
      <c r="A7" s="20" t="s">
        <v>360</v>
      </c>
      <c r="B7" s="21"/>
      <c r="C7" s="21"/>
      <c r="D7" s="21"/>
      <c r="E7" s="21"/>
      <c r="F7" s="22">
        <f>SUM(B7:E7)</f>
        <v>0</v>
      </c>
    </row>
    <row r="8" spans="1:34" ht="15.75" customHeight="1" x14ac:dyDescent="0.3">
      <c r="O8" s="23"/>
    </row>
    <row r="9" spans="1:34" ht="15.75" customHeight="1" x14ac:dyDescent="0.3">
      <c r="A9" s="11" t="s">
        <v>405</v>
      </c>
      <c r="B9" s="12"/>
      <c r="C9" s="139">
        <v>574</v>
      </c>
      <c r="D9" s="12"/>
      <c r="E9" s="71" t="s">
        <v>6</v>
      </c>
      <c r="F9" s="14">
        <f>SUM(F10:F12)</f>
        <v>0</v>
      </c>
      <c r="G9" s="3" t="s">
        <v>295</v>
      </c>
      <c r="H9" s="4" t="s">
        <v>408</v>
      </c>
    </row>
    <row r="10" spans="1:34" ht="15.75" customHeight="1" x14ac:dyDescent="0.3">
      <c r="A10" s="15" t="s">
        <v>364</v>
      </c>
      <c r="B10" s="16"/>
      <c r="C10" s="16"/>
      <c r="D10" s="16"/>
      <c r="E10" s="16"/>
      <c r="F10" s="17">
        <f>SUM(B10:E10)</f>
        <v>0</v>
      </c>
      <c r="AA10"/>
      <c r="AB10"/>
      <c r="AC10"/>
      <c r="AD10"/>
      <c r="AE10"/>
      <c r="AF10"/>
    </row>
    <row r="11" spans="1:34" ht="15.75" customHeight="1" x14ac:dyDescent="0.3">
      <c r="A11" s="18" t="s">
        <v>359</v>
      </c>
      <c r="B11" s="7"/>
      <c r="C11" s="7"/>
      <c r="D11" s="7"/>
      <c r="E11" s="7"/>
      <c r="F11" s="19">
        <f>SUM(B11:E11)</f>
        <v>0</v>
      </c>
      <c r="AA11"/>
      <c r="AB11"/>
      <c r="AC11"/>
      <c r="AD11"/>
      <c r="AE11"/>
      <c r="AF11"/>
    </row>
    <row r="12" spans="1:34" ht="15.75" customHeight="1" x14ac:dyDescent="0.3">
      <c r="A12" s="20" t="s">
        <v>361</v>
      </c>
      <c r="B12" s="21"/>
      <c r="C12" s="21"/>
      <c r="D12" s="21"/>
      <c r="E12" s="21"/>
      <c r="F12" s="22">
        <f>SUM(B12:E12)</f>
        <v>0</v>
      </c>
      <c r="AA12"/>
      <c r="AB12"/>
      <c r="AC12"/>
      <c r="AD12"/>
      <c r="AE12"/>
      <c r="AF12"/>
    </row>
    <row r="13" spans="1:34" ht="15.75" customHeight="1" x14ac:dyDescent="0.3">
      <c r="AA13"/>
      <c r="AB13"/>
      <c r="AC13"/>
      <c r="AD13"/>
      <c r="AE13"/>
      <c r="AF13"/>
    </row>
    <row r="14" spans="1:34" ht="15.75" customHeight="1" x14ac:dyDescent="0.3">
      <c r="A14" s="11" t="s">
        <v>406</v>
      </c>
      <c r="B14" s="12"/>
      <c r="C14" s="139">
        <v>443</v>
      </c>
      <c r="D14" s="12"/>
      <c r="E14" s="71" t="s">
        <v>6</v>
      </c>
      <c r="F14" s="14">
        <f>SUM(F15:F17)</f>
        <v>0</v>
      </c>
      <c r="G14" s="3" t="s">
        <v>295</v>
      </c>
      <c r="H14" s="4" t="s">
        <v>407</v>
      </c>
      <c r="J14" s="150">
        <v>445</v>
      </c>
    </row>
    <row r="15" spans="1:34" ht="15.75" customHeight="1" x14ac:dyDescent="0.3">
      <c r="A15" s="15" t="s">
        <v>393</v>
      </c>
      <c r="B15" s="16"/>
      <c r="C15" s="16"/>
      <c r="D15" s="16"/>
      <c r="E15" s="16"/>
      <c r="F15" s="17">
        <f>SUM(B15:E15)</f>
        <v>0</v>
      </c>
    </row>
    <row r="16" spans="1:34" ht="15.75" customHeight="1" x14ac:dyDescent="0.3">
      <c r="A16" s="18" t="s">
        <v>380</v>
      </c>
      <c r="B16" s="7"/>
      <c r="C16" s="7"/>
      <c r="D16" s="7"/>
      <c r="E16" s="7"/>
      <c r="F16" s="19">
        <f>SUM(B16:E16)</f>
        <v>0</v>
      </c>
    </row>
    <row r="17" spans="1:16" ht="15.75" customHeight="1" x14ac:dyDescent="0.3">
      <c r="A17" s="20" t="s">
        <v>386</v>
      </c>
      <c r="B17" s="21"/>
      <c r="C17" s="21"/>
      <c r="D17" s="21"/>
      <c r="E17" s="21"/>
      <c r="F17" s="22">
        <f>SUM(B17:E17)</f>
        <v>0</v>
      </c>
    </row>
    <row r="18" spans="1:16" ht="15.75" customHeight="1" x14ac:dyDescent="0.3"/>
    <row r="19" spans="1:16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16" ht="15.75" customHeight="1" x14ac:dyDescent="0.3">
      <c r="B20" s="115" t="s">
        <v>410</v>
      </c>
      <c r="H20" s="15" t="s">
        <v>404</v>
      </c>
      <c r="I20" s="46"/>
      <c r="J20" s="46"/>
      <c r="K20" s="46"/>
      <c r="L20" s="46"/>
      <c r="M20" s="46"/>
      <c r="N20" s="54"/>
    </row>
    <row r="21" spans="1:16" ht="15.75" customHeight="1" x14ac:dyDescent="0.3">
      <c r="B21" s="115"/>
      <c r="H21" s="138" t="s">
        <v>405</v>
      </c>
      <c r="I21" s="7"/>
      <c r="J21" s="7"/>
      <c r="K21" s="7"/>
      <c r="L21" s="7"/>
      <c r="M21" s="7"/>
      <c r="N21" s="19"/>
    </row>
    <row r="22" spans="1:16" ht="15.75" customHeight="1" x14ac:dyDescent="0.3">
      <c r="H22" s="18" t="s">
        <v>406</v>
      </c>
      <c r="I22" s="7"/>
      <c r="J22" s="7"/>
      <c r="K22" s="7"/>
      <c r="L22" s="7"/>
      <c r="M22" s="7"/>
      <c r="N22" s="19"/>
    </row>
    <row r="23" spans="1:16" ht="15.75" customHeight="1" x14ac:dyDescent="0.3">
      <c r="H23" s="18" t="s">
        <v>407</v>
      </c>
      <c r="I23" s="7"/>
      <c r="J23" s="7"/>
      <c r="K23" s="7"/>
      <c r="L23" s="7"/>
      <c r="M23" s="7"/>
      <c r="N23" s="19"/>
    </row>
    <row r="24" spans="1:16" ht="15.75" customHeight="1" x14ac:dyDescent="0.3">
      <c r="H24" s="20" t="s">
        <v>408</v>
      </c>
      <c r="I24" s="21"/>
      <c r="J24" s="21"/>
      <c r="K24" s="21"/>
      <c r="L24" s="21"/>
      <c r="M24" s="21"/>
      <c r="N24" s="22"/>
    </row>
    <row r="25" spans="1:16" ht="15.75" customHeight="1" x14ac:dyDescent="0.3"/>
    <row r="26" spans="1:16" ht="15.75" customHeight="1" x14ac:dyDescent="0.3">
      <c r="A26" s="4" t="s">
        <v>39</v>
      </c>
      <c r="E26" s="3"/>
      <c r="G26" s="102" t="s">
        <v>25</v>
      </c>
      <c r="H26" s="24"/>
    </row>
    <row r="27" spans="1:16" ht="15.75" customHeight="1" x14ac:dyDescent="0.3">
      <c r="A27" s="4" t="s">
        <v>38</v>
      </c>
      <c r="P27" s="9"/>
    </row>
    <row r="28" spans="1:16" ht="15.75" customHeight="1" x14ac:dyDescent="0.3"/>
    <row r="29" spans="1:16" ht="15.75" customHeight="1" x14ac:dyDescent="0.3"/>
    <row r="30" spans="1:16" ht="15.75" customHeight="1" x14ac:dyDescent="0.3"/>
    <row r="31" spans="1:16" ht="15.75" customHeight="1" x14ac:dyDescent="0.3"/>
    <row r="32" spans="1:1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sortState xmlns:xlrd2="http://schemas.microsoft.com/office/spreadsheetml/2017/richdata2" ref="U15:U17">
    <sortCondition ref="U15"/>
  </sortState>
  <mergeCells count="1">
    <mergeCell ref="I2:N2"/>
  </mergeCells>
  <hyperlinks>
    <hyperlink ref="A2" location="'Index'!A3" tooltip="Go to the Index sheet" display="á" xr:uid="{2B6A4AC4-CB11-40CE-B995-03D464232363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4">
    <tabColor rgb="FFFF5050"/>
    <pageSetUpPr fitToPage="1"/>
  </sheetPr>
  <dimension ref="A1:AH60"/>
  <sheetViews>
    <sheetView showGridLines="0" zoomScaleNormal="100" workbookViewId="0">
      <selection activeCell="B2" sqref="B2"/>
    </sheetView>
  </sheetViews>
  <sheetFormatPr defaultColWidth="8.425781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3.42578125" style="4" customWidth="1"/>
    <col min="18" max="16384" width="8.42578125" style="4"/>
  </cols>
  <sheetData>
    <row r="1" spans="1:34" s="93" customFormat="1" ht="18" x14ac:dyDescent="0.35">
      <c r="A1" s="98"/>
      <c r="B1" s="93" t="s">
        <v>54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AH2" s="3"/>
    </row>
    <row r="3" spans="1:34" s="2" customFormat="1" ht="15.75" customHeight="1" x14ac:dyDescent="0.3">
      <c r="A3" s="1"/>
      <c r="B3" s="2" t="s">
        <v>0</v>
      </c>
      <c r="C3" s="115" t="s">
        <v>412</v>
      </c>
      <c r="D3" s="115"/>
      <c r="E3" s="115"/>
      <c r="H3" s="4"/>
      <c r="I3" s="4"/>
      <c r="J3" s="4"/>
      <c r="K3" s="4"/>
      <c r="L3" s="4"/>
      <c r="M3" s="4"/>
      <c r="N3" s="4"/>
      <c r="O3" s="4"/>
      <c r="P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I4" s="4"/>
    </row>
    <row r="5" spans="1:34" ht="15.75" customHeight="1" x14ac:dyDescent="0.3">
      <c r="A5" s="122">
        <v>1</v>
      </c>
      <c r="B5" s="106" t="s">
        <v>331</v>
      </c>
      <c r="C5" s="106" t="s">
        <v>66</v>
      </c>
      <c r="D5" s="16"/>
      <c r="E5" s="16"/>
      <c r="F5" s="46"/>
      <c r="G5" s="54"/>
      <c r="I5" s="4"/>
    </row>
    <row r="6" spans="1:34" ht="15.75" customHeight="1" x14ac:dyDescent="0.3">
      <c r="A6" s="118">
        <v>2</v>
      </c>
      <c r="B6" s="117" t="s">
        <v>411</v>
      </c>
      <c r="C6" s="117" t="s">
        <v>66</v>
      </c>
      <c r="D6" s="7"/>
      <c r="E6" s="7"/>
      <c r="F6" s="7"/>
      <c r="G6" s="19"/>
      <c r="I6" s="4"/>
    </row>
    <row r="7" spans="1:34" ht="15.75" customHeight="1" x14ac:dyDescent="0.3">
      <c r="A7" s="118">
        <v>3</v>
      </c>
      <c r="B7" s="117" t="s">
        <v>317</v>
      </c>
      <c r="C7" s="117" t="s">
        <v>318</v>
      </c>
      <c r="D7" s="7"/>
      <c r="E7" s="7"/>
      <c r="F7" s="7"/>
      <c r="G7" s="19"/>
      <c r="J7" s="10"/>
    </row>
    <row r="8" spans="1:34" ht="15.75" customHeight="1" x14ac:dyDescent="0.3">
      <c r="A8" s="118">
        <v>4</v>
      </c>
      <c r="B8" s="117" t="s">
        <v>214</v>
      </c>
      <c r="C8" s="117" t="s">
        <v>70</v>
      </c>
      <c r="D8" s="7"/>
      <c r="E8" s="7"/>
      <c r="F8" s="7"/>
      <c r="G8" s="19"/>
    </row>
    <row r="9" spans="1:34" ht="15.75" customHeight="1" x14ac:dyDescent="0.3">
      <c r="A9" s="118">
        <v>5</v>
      </c>
      <c r="B9" s="117" t="s">
        <v>326</v>
      </c>
      <c r="C9" s="117" t="s">
        <v>70</v>
      </c>
      <c r="D9" s="7"/>
      <c r="E9" s="7"/>
      <c r="F9" s="7"/>
      <c r="G9" s="19"/>
      <c r="I9" s="4"/>
    </row>
    <row r="10" spans="1:34" ht="15.75" customHeight="1" x14ac:dyDescent="0.3">
      <c r="A10" s="118">
        <v>6</v>
      </c>
      <c r="B10" s="117" t="s">
        <v>381</v>
      </c>
      <c r="C10" s="117" t="s">
        <v>70</v>
      </c>
      <c r="D10" s="7"/>
      <c r="E10" s="7"/>
      <c r="F10" s="7"/>
      <c r="G10" s="19"/>
      <c r="I10" s="4"/>
    </row>
    <row r="11" spans="1:34" ht="15.75" customHeight="1" x14ac:dyDescent="0.3">
      <c r="A11" s="120">
        <v>7</v>
      </c>
      <c r="B11" s="121" t="s">
        <v>313</v>
      </c>
      <c r="C11" s="121" t="s">
        <v>312</v>
      </c>
      <c r="D11" s="21"/>
      <c r="E11" s="21"/>
      <c r="F11" s="21"/>
      <c r="G11" s="22"/>
      <c r="I11" s="4"/>
    </row>
    <row r="12" spans="1:34" ht="15.75" customHeight="1" x14ac:dyDescent="0.3">
      <c r="A12" s="4"/>
      <c r="I12" s="4"/>
    </row>
    <row r="13" spans="1:34" ht="15.75" customHeight="1" x14ac:dyDescent="0.3">
      <c r="A13" s="1"/>
      <c r="B13" s="2" t="s">
        <v>74</v>
      </c>
      <c r="C13" s="115" t="s">
        <v>419</v>
      </c>
      <c r="D13" s="115"/>
      <c r="E13" s="115"/>
      <c r="F13" s="2"/>
      <c r="G13" s="2"/>
    </row>
    <row r="14" spans="1:34" ht="15.75" customHeight="1" x14ac:dyDescent="0.3">
      <c r="A14" s="124">
        <v>1</v>
      </c>
      <c r="B14" s="125" t="s">
        <v>1</v>
      </c>
      <c r="C14" s="125" t="s">
        <v>2</v>
      </c>
      <c r="D14" s="48" t="s">
        <v>3</v>
      </c>
      <c r="E14" s="48" t="s">
        <v>4</v>
      </c>
      <c r="F14" s="48" t="s">
        <v>5</v>
      </c>
      <c r="G14" s="49" t="s">
        <v>6</v>
      </c>
    </row>
    <row r="15" spans="1:34" ht="15.75" customHeight="1" x14ac:dyDescent="0.3">
      <c r="A15" s="122">
        <v>1</v>
      </c>
      <c r="B15" s="106" t="s">
        <v>416</v>
      </c>
      <c r="C15" s="106" t="s">
        <v>70</v>
      </c>
      <c r="D15" s="16"/>
      <c r="E15" s="16"/>
      <c r="F15" s="46"/>
      <c r="G15" s="54"/>
    </row>
    <row r="16" spans="1:34" ht="15.75" customHeight="1" x14ac:dyDescent="0.3">
      <c r="A16" s="118">
        <v>2</v>
      </c>
      <c r="B16" s="117" t="s">
        <v>418</v>
      </c>
      <c r="C16" s="117" t="s">
        <v>147</v>
      </c>
      <c r="D16" s="7"/>
      <c r="E16" s="7"/>
      <c r="F16" s="7"/>
      <c r="G16" s="19"/>
    </row>
    <row r="17" spans="1:7" ht="15.75" customHeight="1" x14ac:dyDescent="0.3">
      <c r="A17" s="118">
        <v>3</v>
      </c>
      <c r="B17" s="117" t="s">
        <v>417</v>
      </c>
      <c r="C17" s="117" t="s">
        <v>70</v>
      </c>
      <c r="D17" s="7"/>
      <c r="E17" s="7"/>
      <c r="F17" s="7"/>
      <c r="G17" s="19"/>
    </row>
    <row r="18" spans="1:7" ht="15.75" customHeight="1" x14ac:dyDescent="0.3">
      <c r="A18" s="118">
        <v>4</v>
      </c>
      <c r="B18" s="117" t="s">
        <v>340</v>
      </c>
      <c r="C18" s="117" t="s">
        <v>59</v>
      </c>
      <c r="D18" s="7"/>
      <c r="E18" s="7"/>
      <c r="F18" s="7"/>
      <c r="G18" s="19"/>
    </row>
    <row r="19" spans="1:7" ht="15.75" customHeight="1" x14ac:dyDescent="0.3">
      <c r="A19" s="118">
        <v>5</v>
      </c>
      <c r="B19" s="117" t="s">
        <v>121</v>
      </c>
      <c r="C19" s="117" t="s">
        <v>122</v>
      </c>
      <c r="D19" s="7"/>
      <c r="E19" s="7"/>
      <c r="F19" s="7"/>
      <c r="G19" s="19"/>
    </row>
    <row r="20" spans="1:7" ht="15.75" customHeight="1" x14ac:dyDescent="0.3">
      <c r="A20" s="118">
        <v>6</v>
      </c>
      <c r="B20" s="117" t="s">
        <v>414</v>
      </c>
      <c r="C20" s="117" t="s">
        <v>415</v>
      </c>
      <c r="D20" s="7"/>
      <c r="E20" s="7"/>
      <c r="F20" s="7"/>
      <c r="G20" s="19"/>
    </row>
    <row r="21" spans="1:7" ht="15.75" customHeight="1" x14ac:dyDescent="0.3">
      <c r="A21" s="120">
        <v>7</v>
      </c>
      <c r="B21" s="121" t="s">
        <v>413</v>
      </c>
      <c r="C21" s="121" t="s">
        <v>70</v>
      </c>
      <c r="D21" s="21"/>
      <c r="E21" s="21"/>
      <c r="F21" s="21"/>
      <c r="G21" s="22"/>
    </row>
    <row r="22" spans="1:7" ht="15.75" customHeight="1" x14ac:dyDescent="0.3"/>
    <row r="23" spans="1:7" ht="15.75" customHeight="1" x14ac:dyDescent="0.3">
      <c r="A23" s="1"/>
      <c r="B23" s="2" t="s">
        <v>91</v>
      </c>
      <c r="C23" s="115" t="s">
        <v>426</v>
      </c>
      <c r="D23" s="115"/>
      <c r="E23" s="115"/>
      <c r="F23" s="2"/>
      <c r="G23" s="2"/>
    </row>
    <row r="24" spans="1:7" ht="15.75" customHeight="1" x14ac:dyDescent="0.3">
      <c r="A24" s="124">
        <v>1</v>
      </c>
      <c r="B24" s="125" t="s">
        <v>1</v>
      </c>
      <c r="C24" s="125" t="s">
        <v>2</v>
      </c>
      <c r="D24" s="48" t="s">
        <v>3</v>
      </c>
      <c r="E24" s="48" t="s">
        <v>4</v>
      </c>
      <c r="F24" s="48" t="s">
        <v>5</v>
      </c>
      <c r="G24" s="49" t="s">
        <v>6</v>
      </c>
    </row>
    <row r="25" spans="1:7" ht="15.75" customHeight="1" x14ac:dyDescent="0.3">
      <c r="A25" s="122">
        <v>1</v>
      </c>
      <c r="B25" s="106" t="s">
        <v>423</v>
      </c>
      <c r="C25" s="106" t="s">
        <v>89</v>
      </c>
      <c r="D25" s="16"/>
      <c r="E25" s="16"/>
      <c r="F25" s="46"/>
      <c r="G25" s="54"/>
    </row>
    <row r="26" spans="1:7" ht="15.75" customHeight="1" x14ac:dyDescent="0.3">
      <c r="A26" s="118">
        <v>2</v>
      </c>
      <c r="B26" s="117" t="s">
        <v>424</v>
      </c>
      <c r="C26" s="117" t="s">
        <v>134</v>
      </c>
      <c r="D26" s="7"/>
      <c r="E26" s="7"/>
      <c r="F26" s="7"/>
      <c r="G26" s="19"/>
    </row>
    <row r="27" spans="1:7" ht="15.75" customHeight="1" x14ac:dyDescent="0.3">
      <c r="A27" s="118">
        <v>3</v>
      </c>
      <c r="B27" s="117" t="s">
        <v>420</v>
      </c>
      <c r="C27" s="117" t="s">
        <v>70</v>
      </c>
      <c r="D27" s="7"/>
      <c r="E27" s="7"/>
      <c r="F27" s="7"/>
      <c r="G27" s="19"/>
    </row>
    <row r="28" spans="1:7" ht="15.75" customHeight="1" x14ac:dyDescent="0.3">
      <c r="A28" s="118">
        <v>4</v>
      </c>
      <c r="B28" s="117" t="s">
        <v>425</v>
      </c>
      <c r="C28" s="117" t="s">
        <v>89</v>
      </c>
      <c r="D28" s="7"/>
      <c r="E28" s="7"/>
      <c r="F28" s="7"/>
      <c r="G28" s="19"/>
    </row>
    <row r="29" spans="1:7" ht="15.75" customHeight="1" x14ac:dyDescent="0.3">
      <c r="A29" s="118">
        <v>5</v>
      </c>
      <c r="B29" s="117" t="s">
        <v>422</v>
      </c>
      <c r="C29" s="117" t="s">
        <v>70</v>
      </c>
      <c r="D29" s="7"/>
      <c r="E29" s="7"/>
      <c r="F29" s="7"/>
      <c r="G29" s="19"/>
    </row>
    <row r="30" spans="1:7" ht="15.75" customHeight="1" x14ac:dyDescent="0.3">
      <c r="A30" s="118">
        <v>6</v>
      </c>
      <c r="B30" s="117" t="s">
        <v>421</v>
      </c>
      <c r="C30" s="117" t="s">
        <v>174</v>
      </c>
      <c r="D30" s="7"/>
      <c r="E30" s="7"/>
      <c r="F30" s="7"/>
      <c r="G30" s="19"/>
    </row>
    <row r="31" spans="1:7" ht="15.75" customHeight="1" x14ac:dyDescent="0.3">
      <c r="A31" s="120">
        <v>7</v>
      </c>
      <c r="B31" s="121" t="s">
        <v>203</v>
      </c>
      <c r="C31" s="121" t="s">
        <v>152</v>
      </c>
      <c r="D31" s="21"/>
      <c r="E31" s="21"/>
      <c r="F31" s="21"/>
      <c r="G31" s="22"/>
    </row>
    <row r="32" spans="1:7" ht="15.75" customHeight="1" x14ac:dyDescent="0.3"/>
    <row r="33" spans="2:6" ht="15.75" customHeight="1" x14ac:dyDescent="0.3">
      <c r="B33" s="4" t="s">
        <v>37</v>
      </c>
      <c r="F33" s="101" t="s">
        <v>25</v>
      </c>
    </row>
    <row r="34" spans="2:6" ht="15.75" customHeight="1" x14ac:dyDescent="0.3">
      <c r="B34" s="4" t="s">
        <v>38</v>
      </c>
    </row>
    <row r="35" spans="2:6" ht="15.75" customHeight="1" x14ac:dyDescent="0.3"/>
    <row r="36" spans="2:6" ht="15.75" customHeight="1" x14ac:dyDescent="0.3"/>
    <row r="37" spans="2:6" ht="15.75" customHeight="1" x14ac:dyDescent="0.3"/>
    <row r="38" spans="2:6" ht="15.75" customHeight="1" x14ac:dyDescent="0.3"/>
    <row r="39" spans="2:6" ht="15.75" customHeight="1" x14ac:dyDescent="0.3"/>
    <row r="40" spans="2:6" ht="15.75" customHeight="1" x14ac:dyDescent="0.3"/>
    <row r="41" spans="2:6" ht="15.75" customHeight="1" x14ac:dyDescent="0.3"/>
    <row r="42" spans="2:6" ht="15.75" customHeight="1" x14ac:dyDescent="0.3"/>
    <row r="43" spans="2:6" ht="15.75" customHeight="1" x14ac:dyDescent="0.3"/>
    <row r="44" spans="2:6" ht="15.75" customHeight="1" x14ac:dyDescent="0.3"/>
    <row r="45" spans="2:6" ht="15.75" customHeight="1" x14ac:dyDescent="0.3"/>
    <row r="46" spans="2:6" ht="15.75" customHeight="1" x14ac:dyDescent="0.3"/>
    <row r="47" spans="2:6" ht="15.75" customHeight="1" x14ac:dyDescent="0.3"/>
    <row r="48" spans="2:6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sortState xmlns:xlrd2="http://schemas.microsoft.com/office/spreadsheetml/2017/richdata2" ref="V25:W31">
    <sortCondition ref="V25"/>
  </sortState>
  <mergeCells count="1">
    <mergeCell ref="C2:G2"/>
  </mergeCells>
  <hyperlinks>
    <hyperlink ref="B2" location="'Index'!A3" tooltip="Go to the Index sheet" display="á" xr:uid="{E4F722A8-3F75-409D-B598-196A7417CD8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4A68B-2B63-4325-BB33-7DB4F5A8A7A0}">
  <sheetPr>
    <tabColor rgb="FFFF5050"/>
    <pageSetUpPr fitToPage="1"/>
  </sheetPr>
  <dimension ref="A1:AH60"/>
  <sheetViews>
    <sheetView showGridLines="0" zoomScaleNormal="100" workbookViewId="0">
      <selection activeCell="B2" sqref="B2"/>
    </sheetView>
  </sheetViews>
  <sheetFormatPr defaultColWidth="8.425781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3.42578125" style="4" customWidth="1"/>
    <col min="18" max="16384" width="8.42578125" style="4"/>
  </cols>
  <sheetData>
    <row r="1" spans="1:34" s="93" customFormat="1" ht="18" x14ac:dyDescent="0.35">
      <c r="A1" s="98"/>
      <c r="B1" s="93" t="s">
        <v>54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H2" s="3"/>
    </row>
    <row r="3" spans="1:34" s="2" customFormat="1" ht="15.75" customHeight="1" x14ac:dyDescent="0.3">
      <c r="A3" s="1"/>
      <c r="B3" s="2" t="s">
        <v>0</v>
      </c>
      <c r="C3" s="115" t="s">
        <v>427</v>
      </c>
      <c r="D3" s="115"/>
      <c r="E3" s="115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"!$B$16")&lt;&gt;"",INDIRECT("'"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"!$B$16"),"")</f>
        <v>I. Darke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"!$C$16")&lt;&gt;"",INDIRECT("'"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"!$C$16"),"")</f>
        <v>Altrincham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"!$D$16")&lt;&gt;"",INDIRECT("'"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"!$D$16"),"")</f>
        <v/>
      </c>
      <c r="E5" s="16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"!$B$17"),"")</f>
        <v>R. Darwen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"!$C$17"),"")</f>
        <v>Crewe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"!$D$17"),"")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"!$B$19"),"")</f>
        <v>C. Hendry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"!$C$19"),"")</f>
        <v>JSPC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"!$D$19"),"")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"!$B$26")&lt;&gt;"",INDIRECT("'"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"!$B$26"),"")</f>
        <v>K. Johns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"!$C$26")&lt;&gt;"",INDIRECT("'"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"!$C$26"),"")</f>
        <v>Penarth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"!$D$26")&lt;&gt;"",INDIRECT("'"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"!$D$26"),"")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"!$B$7")&lt;&gt;"",INDIRECT("'"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"!$B$7"),"")</f>
        <v>B. Moat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"!$C$7")&lt;&gt;"",INDIRECT("'"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"!$C$7"),"")</f>
        <v>Blackburn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"!$D$7")&lt;&gt;"",INDIRECT("'"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"!$D$7"),"")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"!$B$8")&lt;&gt;"",INDIRECT("'"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"!$B$8"),"")</f>
        <v>T. Mooney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"!$C$8")&lt;&gt;"",INDIRECT("'"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"!$C$8"),"")</f>
        <v>Crewe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"!$D$8")&lt;&gt;"",INDIRECT("'"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"!$D$8"),"")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"!$B$29"),"")</f>
        <v>G. Noden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"!$C$29"),"")</f>
        <v>Crewe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"!$D$29"),"")</f>
        <v/>
      </c>
      <c r="E11" s="130"/>
      <c r="F11" s="130"/>
      <c r="G11" s="132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"!$B$9"),"")</f>
        <v>P. Pay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"!$C$9"),"")</f>
        <v>Crewe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"!$D$9")&lt;&gt;"",INDIRECT("'"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"!$D$9"),"")</f>
        <v/>
      </c>
      <c r="E12" s="130"/>
      <c r="F12" s="130"/>
      <c r="G12" s="132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18">
        <v>9</v>
      </c>
      <c r="B1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"!$B$20"),"")</f>
        <v>R. Robertson</v>
      </c>
      <c r="C1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"!$C$20"),"")</f>
        <v>Dechmont</v>
      </c>
      <c r="D1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"!$D$20"),"")</f>
        <v/>
      </c>
      <c r="E13" s="130"/>
      <c r="F13" s="130"/>
      <c r="G13" s="132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31">
        <v>10</v>
      </c>
      <c r="B1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"!$B$11"),"")</f>
        <v>D. Smith</v>
      </c>
      <c r="C1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"!$C$11"),"")</f>
        <v>Darlington RA</v>
      </c>
      <c r="D1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"!$D$11"),"")</f>
        <v/>
      </c>
      <c r="E14" s="130"/>
      <c r="F14" s="130"/>
      <c r="G14" s="132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0">
        <v>11</v>
      </c>
      <c r="B1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"!$B$21"),"")</f>
        <v>R. Whinnett</v>
      </c>
      <c r="C1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"!$C$21"),"")</f>
        <v>Crewe</v>
      </c>
      <c r="D1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"10m Air Rifle (Supp rest)" &amp; "'" &amp; "!$D$21"),"")</f>
        <v/>
      </c>
      <c r="E15" s="134"/>
      <c r="F15" s="134"/>
      <c r="G15" s="135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4" t="s">
        <v>37</v>
      </c>
      <c r="F17" s="101" t="s">
        <v>25</v>
      </c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4" t="s">
        <v>38</v>
      </c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/>
    <row r="43" spans="1:26" ht="15.75" customHeight="1" x14ac:dyDescent="0.3"/>
    <row r="44" spans="1:26" ht="15.75" customHeight="1" x14ac:dyDescent="0.3"/>
    <row r="45" spans="1:26" ht="15.75" customHeight="1" x14ac:dyDescent="0.3"/>
    <row r="46" spans="1:26" ht="15.75" customHeight="1" x14ac:dyDescent="0.3"/>
    <row r="47" spans="1:26" ht="15.75" customHeight="1" x14ac:dyDescent="0.3"/>
    <row r="48" spans="1:26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sheetProtection sheet="1" objects="1" scenarios="1" selectLockedCells="1"/>
  <sortState xmlns:xlrd2="http://schemas.microsoft.com/office/spreadsheetml/2017/richdata2" ref="V5:W15">
    <sortCondition ref="V5"/>
  </sortState>
  <mergeCells count="1">
    <mergeCell ref="C2:G2"/>
  </mergeCells>
  <hyperlinks>
    <hyperlink ref="B2" location="'Index'!A3" tooltip="Go to the Index sheet" display="á" xr:uid="{26820ABA-680B-45DB-AAED-E361F526C25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00"/>
    <pageSetUpPr fitToPage="1"/>
  </sheetPr>
  <dimension ref="A1:AH65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18.7109375" style="4" customWidth="1"/>
    <col min="14" max="19" width="5" style="4" customWidth="1"/>
    <col min="20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29</v>
      </c>
      <c r="D1" s="90"/>
      <c r="E1" s="90"/>
      <c r="F1" s="90"/>
      <c r="G1" s="90"/>
      <c r="H1" s="90"/>
      <c r="I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10"/>
      <c r="D2" s="212" t="s">
        <v>196</v>
      </c>
      <c r="E2" s="212"/>
      <c r="F2" s="212"/>
      <c r="G2" s="212"/>
      <c r="H2" s="212"/>
      <c r="I2" s="212"/>
      <c r="AH2" s="3"/>
    </row>
    <row r="3" spans="1:34" s="2" customFormat="1" ht="15.75" customHeight="1" x14ac:dyDescent="0.3">
      <c r="A3" s="1"/>
      <c r="B3" s="2" t="s">
        <v>0</v>
      </c>
      <c r="C3" s="115" t="s">
        <v>431</v>
      </c>
      <c r="D3" s="115"/>
      <c r="E3" s="115"/>
      <c r="J3" s="1"/>
      <c r="K3" s="4"/>
      <c r="L3" s="4"/>
      <c r="M3" s="4"/>
      <c r="N3" s="4"/>
      <c r="O3" s="4"/>
      <c r="P3" s="4"/>
      <c r="Q3" s="4"/>
      <c r="R3" s="4"/>
      <c r="S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23" t="s">
        <v>311</v>
      </c>
      <c r="C5" s="123" t="s">
        <v>312</v>
      </c>
      <c r="D5" s="16"/>
      <c r="E5" s="16"/>
      <c r="F5" s="16">
        <f>SUM(D5:E5)</f>
        <v>0</v>
      </c>
      <c r="G5" s="16"/>
      <c r="H5" s="46"/>
      <c r="I5" s="54"/>
      <c r="K5" s="4"/>
    </row>
    <row r="6" spans="1:34" ht="15.75" customHeight="1" x14ac:dyDescent="0.3">
      <c r="A6" s="118">
        <v>2</v>
      </c>
      <c r="B6" s="116" t="s">
        <v>104</v>
      </c>
      <c r="C6" s="116" t="s">
        <v>76</v>
      </c>
      <c r="D6" s="7"/>
      <c r="E6" s="7"/>
      <c r="F6" s="7">
        <f t="shared" ref="F6:F14" si="0">SUM(D6:E6)</f>
        <v>0</v>
      </c>
      <c r="G6" s="7"/>
      <c r="H6" s="7"/>
      <c r="I6" s="19"/>
      <c r="K6" s="4"/>
      <c r="V6" s="3"/>
      <c r="W6" s="3"/>
    </row>
    <row r="7" spans="1:34" ht="15.75" customHeight="1" x14ac:dyDescent="0.3">
      <c r="A7" s="118">
        <v>3</v>
      </c>
      <c r="B7" s="117" t="s">
        <v>84</v>
      </c>
      <c r="C7" s="117" t="s">
        <v>70</v>
      </c>
      <c r="D7" s="7"/>
      <c r="E7" s="7"/>
      <c r="F7" s="7">
        <f t="shared" si="0"/>
        <v>0</v>
      </c>
      <c r="G7" s="7"/>
      <c r="H7" s="7"/>
      <c r="I7" s="19"/>
      <c r="J7" s="10"/>
      <c r="K7" s="4"/>
      <c r="V7" s="3"/>
      <c r="W7" s="3"/>
    </row>
    <row r="8" spans="1:34" ht="15.75" customHeight="1" x14ac:dyDescent="0.3">
      <c r="A8" s="118">
        <v>4</v>
      </c>
      <c r="B8" s="117" t="s">
        <v>71</v>
      </c>
      <c r="C8" s="117" t="s">
        <v>72</v>
      </c>
      <c r="D8" s="7"/>
      <c r="E8" s="7"/>
      <c r="F8" s="7">
        <f t="shared" si="0"/>
        <v>0</v>
      </c>
      <c r="G8" s="7"/>
      <c r="H8" s="7"/>
      <c r="I8" s="19"/>
      <c r="K8" s="4"/>
    </row>
    <row r="9" spans="1:34" s="3" customFormat="1" ht="15.75" customHeight="1" x14ac:dyDescent="0.3">
      <c r="A9" s="118">
        <v>5</v>
      </c>
      <c r="B9" s="117" t="s">
        <v>60</v>
      </c>
      <c r="C9" s="117" t="s">
        <v>59</v>
      </c>
      <c r="D9" s="7"/>
      <c r="E9" s="7"/>
      <c r="F9" s="7">
        <f t="shared" si="0"/>
        <v>0</v>
      </c>
      <c r="G9" s="7"/>
      <c r="H9" s="7"/>
      <c r="I9" s="19"/>
      <c r="J9" s="4"/>
      <c r="V9" s="4"/>
      <c r="W9" s="4"/>
    </row>
    <row r="10" spans="1:34" s="3" customFormat="1" ht="15.75" customHeight="1" x14ac:dyDescent="0.3">
      <c r="A10" s="118">
        <v>6</v>
      </c>
      <c r="B10" s="117" t="s">
        <v>88</v>
      </c>
      <c r="C10" s="117" t="s">
        <v>89</v>
      </c>
      <c r="D10" s="7"/>
      <c r="E10" s="7"/>
      <c r="F10" s="7">
        <f t="shared" si="0"/>
        <v>0</v>
      </c>
      <c r="G10" s="7"/>
      <c r="H10" s="7"/>
      <c r="I10" s="19"/>
      <c r="J10" s="4"/>
    </row>
    <row r="11" spans="1:34" s="3" customFormat="1" ht="15.75" customHeight="1" x14ac:dyDescent="0.3">
      <c r="A11" s="118">
        <v>7</v>
      </c>
      <c r="B11" s="117" t="s">
        <v>163</v>
      </c>
      <c r="C11" s="117" t="s">
        <v>89</v>
      </c>
      <c r="D11" s="7"/>
      <c r="E11" s="7"/>
      <c r="F11" s="7">
        <f t="shared" si="0"/>
        <v>0</v>
      </c>
      <c r="G11" s="7"/>
      <c r="H11" s="7"/>
      <c r="I11" s="19"/>
      <c r="J11" s="4"/>
    </row>
    <row r="12" spans="1:34" s="3" customFormat="1" ht="15.75" customHeight="1" x14ac:dyDescent="0.3">
      <c r="A12" s="118">
        <v>8</v>
      </c>
      <c r="B12" s="117" t="s">
        <v>429</v>
      </c>
      <c r="C12" s="117" t="s">
        <v>430</v>
      </c>
      <c r="D12" s="7"/>
      <c r="E12" s="7"/>
      <c r="F12" s="7">
        <f t="shared" si="0"/>
        <v>0</v>
      </c>
      <c r="G12" s="7"/>
      <c r="H12" s="7"/>
      <c r="I12" s="19"/>
      <c r="J12" s="4"/>
    </row>
    <row r="13" spans="1:34" s="3" customFormat="1" ht="15.75" customHeight="1" x14ac:dyDescent="0.3">
      <c r="A13" s="118">
        <v>9</v>
      </c>
      <c r="B13" s="117" t="s">
        <v>428</v>
      </c>
      <c r="C13" s="117" t="s">
        <v>316</v>
      </c>
      <c r="D13" s="7"/>
      <c r="E13" s="7"/>
      <c r="F13" s="7">
        <f t="shared" si="0"/>
        <v>0</v>
      </c>
      <c r="G13" s="7"/>
      <c r="H13" s="7"/>
      <c r="I13" s="19"/>
      <c r="J13" s="4"/>
    </row>
    <row r="14" spans="1:34" s="3" customFormat="1" ht="15.75" customHeight="1" x14ac:dyDescent="0.3">
      <c r="A14" s="120">
        <v>10</v>
      </c>
      <c r="B14" s="121" t="s">
        <v>63</v>
      </c>
      <c r="C14" s="121" t="s">
        <v>64</v>
      </c>
      <c r="D14" s="21"/>
      <c r="E14" s="21"/>
      <c r="F14" s="21">
        <f t="shared" si="0"/>
        <v>0</v>
      </c>
      <c r="G14" s="21"/>
      <c r="H14" s="21"/>
      <c r="I14" s="22"/>
      <c r="J14" s="4"/>
      <c r="V14" s="4"/>
      <c r="W14" s="4"/>
    </row>
    <row r="15" spans="1:34" s="3" customFormat="1" ht="15.75" customHeight="1" x14ac:dyDescent="0.3">
      <c r="B15" s="4"/>
      <c r="C15" s="4"/>
      <c r="D15" s="4"/>
      <c r="E15" s="4"/>
      <c r="F15" s="4"/>
      <c r="G15" s="4"/>
      <c r="H15" s="4"/>
      <c r="I15" s="4"/>
      <c r="J15" s="4"/>
    </row>
    <row r="16" spans="1:34" s="3" customFormat="1" ht="15.75" customHeight="1" x14ac:dyDescent="0.3">
      <c r="A16" s="1"/>
      <c r="B16" s="2" t="s">
        <v>74</v>
      </c>
      <c r="C16" s="115" t="s">
        <v>169</v>
      </c>
      <c r="D16" s="115"/>
      <c r="E16" s="115"/>
      <c r="F16" s="2"/>
      <c r="G16" s="2"/>
      <c r="H16" s="2"/>
      <c r="I16" s="2"/>
      <c r="J16" s="4"/>
    </row>
    <row r="17" spans="1:10" s="3" customFormat="1" ht="15.75" customHeight="1" x14ac:dyDescent="0.3">
      <c r="A17" s="124">
        <v>2</v>
      </c>
      <c r="B17" s="125" t="s">
        <v>1</v>
      </c>
      <c r="C17" s="149" t="s">
        <v>2</v>
      </c>
      <c r="D17" s="12"/>
      <c r="E17" s="47"/>
      <c r="F17" s="48" t="s">
        <v>3</v>
      </c>
      <c r="G17" s="48" t="s">
        <v>4</v>
      </c>
      <c r="H17" s="48" t="s">
        <v>5</v>
      </c>
      <c r="I17" s="49" t="s">
        <v>6</v>
      </c>
      <c r="J17" s="4"/>
    </row>
    <row r="18" spans="1:10" x14ac:dyDescent="0.3">
      <c r="A18" s="122">
        <v>1</v>
      </c>
      <c r="B18" s="123" t="s">
        <v>114</v>
      </c>
      <c r="C18" s="123" t="s">
        <v>115</v>
      </c>
      <c r="D18" s="16"/>
      <c r="E18" s="16"/>
      <c r="F18" s="16">
        <f>SUM(D18:E18)</f>
        <v>0</v>
      </c>
      <c r="G18" s="16"/>
      <c r="H18" s="46"/>
      <c r="I18" s="54"/>
    </row>
    <row r="19" spans="1:10" ht="15.75" customHeight="1" x14ac:dyDescent="0.3">
      <c r="A19" s="118">
        <v>2</v>
      </c>
      <c r="B19" s="117" t="s">
        <v>168</v>
      </c>
      <c r="C19" s="117" t="s">
        <v>72</v>
      </c>
      <c r="D19" s="7"/>
      <c r="E19" s="7"/>
      <c r="F19" s="7">
        <f t="shared" ref="F19:F26" si="1">SUM(D19:E19)</f>
        <v>0</v>
      </c>
      <c r="G19" s="7"/>
      <c r="H19" s="7"/>
      <c r="I19" s="19"/>
    </row>
    <row r="20" spans="1:10" ht="15.75" customHeight="1" x14ac:dyDescent="0.3">
      <c r="A20" s="118">
        <v>3</v>
      </c>
      <c r="B20" s="117" t="s">
        <v>111</v>
      </c>
      <c r="C20" s="117" t="s">
        <v>72</v>
      </c>
      <c r="D20" s="7"/>
      <c r="E20" s="7"/>
      <c r="F20" s="7">
        <f t="shared" si="1"/>
        <v>0</v>
      </c>
      <c r="G20" s="7"/>
      <c r="H20" s="7"/>
      <c r="I20" s="19"/>
    </row>
    <row r="21" spans="1:10" ht="15.75" customHeight="1" x14ac:dyDescent="0.3">
      <c r="A21" s="118">
        <v>4</v>
      </c>
      <c r="B21" s="117" t="s">
        <v>327</v>
      </c>
      <c r="C21" s="117" t="s">
        <v>316</v>
      </c>
      <c r="D21" s="7"/>
      <c r="E21" s="7"/>
      <c r="F21" s="7">
        <f t="shared" si="1"/>
        <v>0</v>
      </c>
      <c r="G21" s="7"/>
      <c r="H21" s="7"/>
      <c r="I21" s="19"/>
    </row>
    <row r="22" spans="1:10" ht="15.75" customHeight="1" x14ac:dyDescent="0.3">
      <c r="A22" s="118">
        <v>5</v>
      </c>
      <c r="B22" s="117" t="s">
        <v>103</v>
      </c>
      <c r="C22" s="117" t="s">
        <v>72</v>
      </c>
      <c r="D22" s="7"/>
      <c r="E22" s="7"/>
      <c r="F22" s="7">
        <f t="shared" si="1"/>
        <v>0</v>
      </c>
      <c r="G22" s="7"/>
      <c r="H22" s="7"/>
      <c r="I22" s="19"/>
    </row>
    <row r="23" spans="1:10" ht="15.75" customHeight="1" x14ac:dyDescent="0.3">
      <c r="A23" s="118">
        <v>6</v>
      </c>
      <c r="B23" s="117" t="s">
        <v>434</v>
      </c>
      <c r="C23" s="117" t="s">
        <v>89</v>
      </c>
      <c r="D23" s="7"/>
      <c r="E23" s="7"/>
      <c r="F23" s="7">
        <f t="shared" si="1"/>
        <v>0</v>
      </c>
      <c r="G23" s="7"/>
      <c r="H23" s="7"/>
      <c r="I23" s="19"/>
    </row>
    <row r="24" spans="1:10" ht="15.75" customHeight="1" x14ac:dyDescent="0.3">
      <c r="A24" s="118">
        <v>7</v>
      </c>
      <c r="B24" s="117" t="s">
        <v>97</v>
      </c>
      <c r="C24" s="117" t="s">
        <v>98</v>
      </c>
      <c r="D24" s="7"/>
      <c r="E24" s="7"/>
      <c r="F24" s="7">
        <f t="shared" si="1"/>
        <v>0</v>
      </c>
      <c r="G24" s="7"/>
      <c r="H24" s="7"/>
      <c r="I24" s="19"/>
    </row>
    <row r="25" spans="1:10" ht="15.75" customHeight="1" x14ac:dyDescent="0.3">
      <c r="A25" s="118">
        <v>8</v>
      </c>
      <c r="B25" s="117" t="s">
        <v>432</v>
      </c>
      <c r="C25" s="117" t="s">
        <v>430</v>
      </c>
      <c r="D25" s="7"/>
      <c r="E25" s="7"/>
      <c r="F25" s="7">
        <f t="shared" si="1"/>
        <v>0</v>
      </c>
      <c r="G25" s="7"/>
      <c r="H25" s="7"/>
      <c r="I25" s="19"/>
    </row>
    <row r="26" spans="1:10" ht="15.75" customHeight="1" x14ac:dyDescent="0.3">
      <c r="A26" s="120">
        <v>9</v>
      </c>
      <c r="B26" s="121" t="s">
        <v>433</v>
      </c>
      <c r="C26" s="121" t="s">
        <v>430</v>
      </c>
      <c r="D26" s="21"/>
      <c r="E26" s="21"/>
      <c r="F26" s="21">
        <f t="shared" si="1"/>
        <v>0</v>
      </c>
      <c r="G26" s="21"/>
      <c r="H26" s="21"/>
      <c r="I26" s="22"/>
    </row>
    <row r="27" spans="1:10" ht="15.75" customHeight="1" x14ac:dyDescent="0.3"/>
    <row r="28" spans="1:10" ht="15.75" customHeight="1" x14ac:dyDescent="0.3">
      <c r="A28" s="1"/>
      <c r="B28" s="2" t="s">
        <v>91</v>
      </c>
      <c r="C28" s="115" t="s">
        <v>385</v>
      </c>
      <c r="D28" s="115"/>
      <c r="E28" s="115"/>
      <c r="F28" s="2"/>
      <c r="G28" s="2"/>
      <c r="H28" s="2"/>
      <c r="I28" s="2"/>
    </row>
    <row r="29" spans="1:10" ht="15.75" customHeight="1" x14ac:dyDescent="0.3">
      <c r="A29" s="124">
        <v>2</v>
      </c>
      <c r="B29" s="125" t="s">
        <v>1</v>
      </c>
      <c r="C29" s="149" t="s">
        <v>2</v>
      </c>
      <c r="D29" s="12"/>
      <c r="E29" s="47"/>
      <c r="F29" s="48" t="s">
        <v>3</v>
      </c>
      <c r="G29" s="48" t="s">
        <v>4</v>
      </c>
      <c r="H29" s="48" t="s">
        <v>5</v>
      </c>
      <c r="I29" s="49" t="s">
        <v>6</v>
      </c>
    </row>
    <row r="30" spans="1:10" ht="15.75" customHeight="1" x14ac:dyDescent="0.3">
      <c r="A30" s="122">
        <v>1</v>
      </c>
      <c r="B30" s="123" t="s">
        <v>133</v>
      </c>
      <c r="C30" s="123" t="s">
        <v>134</v>
      </c>
      <c r="D30" s="16"/>
      <c r="E30" s="16"/>
      <c r="F30" s="16">
        <f>SUM(D30:E30)</f>
        <v>0</v>
      </c>
      <c r="G30" s="16"/>
      <c r="H30" s="46"/>
      <c r="I30" s="54"/>
    </row>
    <row r="31" spans="1:10" ht="15.75" customHeight="1" x14ac:dyDescent="0.3">
      <c r="A31" s="118">
        <v>2</v>
      </c>
      <c r="B31" s="117" t="s">
        <v>205</v>
      </c>
      <c r="C31" s="117" t="s">
        <v>200</v>
      </c>
      <c r="D31" s="7"/>
      <c r="E31" s="7"/>
      <c r="F31" s="7">
        <f t="shared" ref="F31:F38" si="2">SUM(D31:E31)</f>
        <v>0</v>
      </c>
      <c r="G31" s="7"/>
      <c r="H31" s="7"/>
      <c r="I31" s="19"/>
    </row>
    <row r="32" spans="1:10" ht="15.75" customHeight="1" x14ac:dyDescent="0.3">
      <c r="A32" s="118">
        <v>3</v>
      </c>
      <c r="B32" s="117" t="s">
        <v>112</v>
      </c>
      <c r="C32" s="117" t="s">
        <v>113</v>
      </c>
      <c r="D32" s="7"/>
      <c r="E32" s="7"/>
      <c r="F32" s="7">
        <f t="shared" si="2"/>
        <v>0</v>
      </c>
      <c r="G32" s="7"/>
      <c r="H32" s="7"/>
      <c r="I32" s="19"/>
    </row>
    <row r="33" spans="1:9" ht="15.75" customHeight="1" x14ac:dyDescent="0.3">
      <c r="A33" s="118">
        <v>4</v>
      </c>
      <c r="B33" s="117" t="s">
        <v>435</v>
      </c>
      <c r="C33" s="117" t="s">
        <v>316</v>
      </c>
      <c r="D33" s="7"/>
      <c r="E33" s="7"/>
      <c r="F33" s="7">
        <f t="shared" si="2"/>
        <v>0</v>
      </c>
      <c r="G33" s="7"/>
      <c r="H33" s="7"/>
      <c r="I33" s="19"/>
    </row>
    <row r="34" spans="1:9" ht="15.75" customHeight="1" x14ac:dyDescent="0.3">
      <c r="A34" s="118">
        <v>5</v>
      </c>
      <c r="B34" s="117" t="s">
        <v>126</v>
      </c>
      <c r="C34" s="117" t="s">
        <v>89</v>
      </c>
      <c r="D34" s="7"/>
      <c r="E34" s="7"/>
      <c r="F34" s="7">
        <f t="shared" si="2"/>
        <v>0</v>
      </c>
      <c r="G34" s="7"/>
      <c r="H34" s="7"/>
      <c r="I34" s="19"/>
    </row>
    <row r="35" spans="1:9" ht="15.75" customHeight="1" x14ac:dyDescent="0.3">
      <c r="A35" s="118">
        <v>6</v>
      </c>
      <c r="B35" s="117" t="s">
        <v>329</v>
      </c>
      <c r="C35" s="117" t="s">
        <v>316</v>
      </c>
      <c r="D35" s="7"/>
      <c r="E35" s="7"/>
      <c r="F35" s="7">
        <f t="shared" si="2"/>
        <v>0</v>
      </c>
      <c r="G35" s="7"/>
      <c r="H35" s="7"/>
      <c r="I35" s="19"/>
    </row>
    <row r="36" spans="1:9" ht="15.75" customHeight="1" x14ac:dyDescent="0.3">
      <c r="A36" s="118">
        <v>7</v>
      </c>
      <c r="B36" s="117" t="s">
        <v>142</v>
      </c>
      <c r="C36" s="117" t="s">
        <v>98</v>
      </c>
      <c r="D36" s="7"/>
      <c r="E36" s="7"/>
      <c r="F36" s="7">
        <f t="shared" si="2"/>
        <v>0</v>
      </c>
      <c r="G36" s="7"/>
      <c r="H36" s="7"/>
      <c r="I36" s="19"/>
    </row>
    <row r="37" spans="1:9" ht="15.75" customHeight="1" x14ac:dyDescent="0.3">
      <c r="A37" s="118">
        <v>8</v>
      </c>
      <c r="B37" s="117" t="s">
        <v>436</v>
      </c>
      <c r="C37" s="117" t="s">
        <v>102</v>
      </c>
      <c r="D37" s="7"/>
      <c r="E37" s="7"/>
      <c r="F37" s="7">
        <f t="shared" si="2"/>
        <v>0</v>
      </c>
      <c r="G37" s="7"/>
      <c r="H37" s="7"/>
      <c r="I37" s="19"/>
    </row>
    <row r="38" spans="1:9" ht="15.75" customHeight="1" x14ac:dyDescent="0.3">
      <c r="A38" s="120">
        <v>9</v>
      </c>
      <c r="B38" s="121" t="s">
        <v>159</v>
      </c>
      <c r="C38" s="121" t="s">
        <v>98</v>
      </c>
      <c r="D38" s="21"/>
      <c r="E38" s="21"/>
      <c r="F38" s="21">
        <f t="shared" si="2"/>
        <v>0</v>
      </c>
      <c r="G38" s="21"/>
      <c r="H38" s="21"/>
      <c r="I38" s="22"/>
    </row>
    <row r="39" spans="1:9" ht="15.75" customHeight="1" x14ac:dyDescent="0.3"/>
    <row r="40" spans="1:9" ht="15.75" customHeight="1" x14ac:dyDescent="0.3">
      <c r="A40" s="1"/>
      <c r="B40" s="2" t="s">
        <v>106</v>
      </c>
      <c r="C40" s="115" t="s">
        <v>441</v>
      </c>
      <c r="D40" s="115"/>
      <c r="E40" s="115"/>
      <c r="F40" s="2"/>
      <c r="G40" s="2"/>
      <c r="H40" s="2"/>
      <c r="I40" s="2"/>
    </row>
    <row r="41" spans="1:9" ht="15.75" customHeight="1" x14ac:dyDescent="0.3">
      <c r="A41" s="124">
        <v>2</v>
      </c>
      <c r="B41" s="125" t="s">
        <v>1</v>
      </c>
      <c r="C41" s="149" t="s">
        <v>2</v>
      </c>
      <c r="D41" s="12"/>
      <c r="E41" s="47"/>
      <c r="F41" s="48" t="s">
        <v>3</v>
      </c>
      <c r="G41" s="48" t="s">
        <v>4</v>
      </c>
      <c r="H41" s="48" t="s">
        <v>5</v>
      </c>
      <c r="I41" s="49" t="s">
        <v>6</v>
      </c>
    </row>
    <row r="42" spans="1:9" ht="15.75" customHeight="1" x14ac:dyDescent="0.3">
      <c r="A42" s="122">
        <v>1</v>
      </c>
      <c r="B42" s="123" t="s">
        <v>438</v>
      </c>
      <c r="C42" s="123" t="s">
        <v>316</v>
      </c>
      <c r="D42" s="16"/>
      <c r="E42" s="16"/>
      <c r="F42" s="16">
        <f>SUM(D42:E42)</f>
        <v>0</v>
      </c>
      <c r="G42" s="16"/>
      <c r="H42" s="46"/>
      <c r="I42" s="54"/>
    </row>
    <row r="43" spans="1:9" ht="15.75" customHeight="1" x14ac:dyDescent="0.3">
      <c r="A43" s="118">
        <v>2</v>
      </c>
      <c r="B43" s="117" t="s">
        <v>437</v>
      </c>
      <c r="C43" s="117" t="s">
        <v>102</v>
      </c>
      <c r="D43" s="7"/>
      <c r="E43" s="7"/>
      <c r="F43" s="7">
        <f t="shared" ref="F43:F50" si="3">SUM(D43:E43)</f>
        <v>0</v>
      </c>
      <c r="G43" s="7"/>
      <c r="H43" s="7"/>
      <c r="I43" s="19"/>
    </row>
    <row r="44" spans="1:9" ht="15.75" customHeight="1" x14ac:dyDescent="0.3">
      <c r="A44" s="118">
        <v>3</v>
      </c>
      <c r="B44" s="117" t="s">
        <v>439</v>
      </c>
      <c r="C44" s="117" t="s">
        <v>166</v>
      </c>
      <c r="D44" s="7"/>
      <c r="E44" s="7"/>
      <c r="F44" s="7">
        <f t="shared" si="3"/>
        <v>0</v>
      </c>
      <c r="G44" s="7"/>
      <c r="H44" s="7"/>
      <c r="I44" s="19"/>
    </row>
    <row r="45" spans="1:9" ht="15.75" customHeight="1" x14ac:dyDescent="0.3">
      <c r="A45" s="118">
        <v>4</v>
      </c>
      <c r="B45" s="117" t="s">
        <v>324</v>
      </c>
      <c r="C45" s="117" t="s">
        <v>316</v>
      </c>
      <c r="D45" s="7"/>
      <c r="E45" s="7"/>
      <c r="F45" s="7">
        <f t="shared" si="3"/>
        <v>0</v>
      </c>
      <c r="G45" s="7"/>
      <c r="H45" s="7"/>
      <c r="I45" s="19"/>
    </row>
    <row r="46" spans="1:9" ht="15.75" customHeight="1" x14ac:dyDescent="0.3">
      <c r="A46" s="118">
        <v>5</v>
      </c>
      <c r="B46" s="117" t="s">
        <v>210</v>
      </c>
      <c r="C46" s="117" t="s">
        <v>200</v>
      </c>
      <c r="D46" s="7"/>
      <c r="E46" s="7"/>
      <c r="F46" s="7">
        <f t="shared" si="3"/>
        <v>0</v>
      </c>
      <c r="G46" s="7"/>
      <c r="H46" s="7"/>
      <c r="I46" s="19"/>
    </row>
    <row r="47" spans="1:9" ht="15.75" customHeight="1" x14ac:dyDescent="0.3">
      <c r="A47" s="118">
        <v>6</v>
      </c>
      <c r="B47" s="117" t="s">
        <v>315</v>
      </c>
      <c r="C47" s="117" t="s">
        <v>316</v>
      </c>
      <c r="D47" s="7"/>
      <c r="E47" s="7"/>
      <c r="F47" s="7">
        <f t="shared" si="3"/>
        <v>0</v>
      </c>
      <c r="G47" s="7"/>
      <c r="H47" s="7"/>
      <c r="I47" s="19"/>
    </row>
    <row r="48" spans="1:9" ht="15.75" customHeight="1" x14ac:dyDescent="0.3">
      <c r="A48" s="118">
        <v>7</v>
      </c>
      <c r="B48" s="117" t="s">
        <v>337</v>
      </c>
      <c r="C48" s="117" t="s">
        <v>316</v>
      </c>
      <c r="D48" s="7"/>
      <c r="E48" s="7"/>
      <c r="F48" s="7">
        <f t="shared" si="3"/>
        <v>0</v>
      </c>
      <c r="G48" s="7"/>
      <c r="H48" s="7"/>
      <c r="I48" s="19"/>
    </row>
    <row r="49" spans="1:9" ht="15.75" customHeight="1" x14ac:dyDescent="0.3">
      <c r="A49" s="118">
        <v>8</v>
      </c>
      <c r="B49" s="117" t="s">
        <v>440</v>
      </c>
      <c r="C49" s="117" t="s">
        <v>174</v>
      </c>
      <c r="D49" s="7"/>
      <c r="E49" s="7"/>
      <c r="F49" s="7">
        <f t="shared" si="3"/>
        <v>0</v>
      </c>
      <c r="G49" s="7"/>
      <c r="H49" s="7"/>
      <c r="I49" s="19"/>
    </row>
    <row r="50" spans="1:9" ht="15.75" customHeight="1" x14ac:dyDescent="0.3">
      <c r="A50" s="120">
        <v>9</v>
      </c>
      <c r="B50" s="121" t="s">
        <v>330</v>
      </c>
      <c r="C50" s="121" t="s">
        <v>316</v>
      </c>
      <c r="D50" s="21"/>
      <c r="E50" s="21"/>
      <c r="F50" s="21">
        <f t="shared" si="3"/>
        <v>0</v>
      </c>
      <c r="G50" s="21"/>
      <c r="H50" s="21"/>
      <c r="I50" s="22"/>
    </row>
    <row r="51" spans="1:9" ht="15.75" customHeight="1" x14ac:dyDescent="0.3"/>
    <row r="52" spans="1:9" ht="15.75" customHeight="1" x14ac:dyDescent="0.3">
      <c r="A52" s="1"/>
      <c r="B52" s="2" t="s">
        <v>119</v>
      </c>
      <c r="C52" s="115" t="s">
        <v>446</v>
      </c>
      <c r="D52" s="115"/>
      <c r="E52" s="115"/>
      <c r="F52" s="2"/>
      <c r="G52" s="2"/>
      <c r="H52" s="2"/>
      <c r="I52" s="2"/>
    </row>
    <row r="53" spans="1:9" ht="15.75" customHeight="1" x14ac:dyDescent="0.3">
      <c r="A53" s="124">
        <v>2</v>
      </c>
      <c r="B53" s="125" t="s">
        <v>1</v>
      </c>
      <c r="C53" s="149" t="s">
        <v>2</v>
      </c>
      <c r="D53" s="12"/>
      <c r="E53" s="47"/>
      <c r="F53" s="48" t="s">
        <v>3</v>
      </c>
      <c r="G53" s="48" t="s">
        <v>4</v>
      </c>
      <c r="H53" s="48" t="s">
        <v>5</v>
      </c>
      <c r="I53" s="49" t="s">
        <v>6</v>
      </c>
    </row>
    <row r="54" spans="1:9" ht="15.75" customHeight="1" x14ac:dyDescent="0.3">
      <c r="A54" s="122">
        <v>1</v>
      </c>
      <c r="B54" s="123" t="s">
        <v>278</v>
      </c>
      <c r="C54" s="123" t="s">
        <v>279</v>
      </c>
      <c r="D54" s="16"/>
      <c r="E54" s="16"/>
      <c r="F54" s="16">
        <f>SUM(D54:E54)</f>
        <v>0</v>
      </c>
      <c r="G54" s="16"/>
      <c r="H54" s="46"/>
      <c r="I54" s="54"/>
    </row>
    <row r="55" spans="1:9" ht="15.75" customHeight="1" x14ac:dyDescent="0.3">
      <c r="A55" s="118">
        <v>2</v>
      </c>
      <c r="B55" s="117" t="s">
        <v>443</v>
      </c>
      <c r="C55" s="117" t="s">
        <v>64</v>
      </c>
      <c r="D55" s="7"/>
      <c r="E55" s="7"/>
      <c r="F55" s="7">
        <f t="shared" ref="F55:F62" si="4">SUM(D55:E55)</f>
        <v>0</v>
      </c>
      <c r="G55" s="7"/>
      <c r="H55" s="7"/>
      <c r="I55" s="19"/>
    </row>
    <row r="56" spans="1:9" ht="15.75" customHeight="1" x14ac:dyDescent="0.3">
      <c r="A56" s="118">
        <v>3</v>
      </c>
      <c r="B56" s="117" t="s">
        <v>444</v>
      </c>
      <c r="C56" s="117" t="s">
        <v>316</v>
      </c>
      <c r="D56" s="7"/>
      <c r="E56" s="7"/>
      <c r="F56" s="7">
        <f t="shared" si="4"/>
        <v>0</v>
      </c>
      <c r="G56" s="7"/>
      <c r="H56" s="7"/>
      <c r="I56" s="19"/>
    </row>
    <row r="57" spans="1:9" ht="15.75" customHeight="1" x14ac:dyDescent="0.3">
      <c r="A57" s="118">
        <v>4</v>
      </c>
      <c r="B57" s="117" t="s">
        <v>336</v>
      </c>
      <c r="C57" s="117" t="s">
        <v>316</v>
      </c>
      <c r="D57" s="7"/>
      <c r="E57" s="7"/>
      <c r="F57" s="7">
        <f t="shared" si="4"/>
        <v>0</v>
      </c>
      <c r="G57" s="7"/>
      <c r="H57" s="7"/>
      <c r="I57" s="19"/>
    </row>
    <row r="58" spans="1:9" ht="15.75" customHeight="1" x14ac:dyDescent="0.3">
      <c r="A58" s="118">
        <v>5</v>
      </c>
      <c r="B58" s="117" t="s">
        <v>342</v>
      </c>
      <c r="C58" s="117" t="s">
        <v>316</v>
      </c>
      <c r="D58" s="7"/>
      <c r="E58" s="7"/>
      <c r="F58" s="7">
        <f t="shared" si="4"/>
        <v>0</v>
      </c>
      <c r="G58" s="7"/>
      <c r="H58" s="7"/>
      <c r="I58" s="19"/>
    </row>
    <row r="59" spans="1:9" ht="15.75" customHeight="1" x14ac:dyDescent="0.3">
      <c r="A59" s="118">
        <v>6</v>
      </c>
      <c r="B59" s="117" t="s">
        <v>323</v>
      </c>
      <c r="C59" s="117" t="s">
        <v>316</v>
      </c>
      <c r="D59" s="7"/>
      <c r="E59" s="7"/>
      <c r="F59" s="7">
        <f t="shared" si="4"/>
        <v>0</v>
      </c>
      <c r="G59" s="7"/>
      <c r="H59" s="7"/>
      <c r="I59" s="19"/>
    </row>
    <row r="60" spans="1:9" ht="15.75" customHeight="1" x14ac:dyDescent="0.3">
      <c r="A60" s="118">
        <v>7</v>
      </c>
      <c r="B60" s="117" t="s">
        <v>445</v>
      </c>
      <c r="C60" s="117" t="s">
        <v>316</v>
      </c>
      <c r="D60" s="7"/>
      <c r="E60" s="7"/>
      <c r="F60" s="7">
        <f t="shared" si="4"/>
        <v>0</v>
      </c>
      <c r="G60" s="7"/>
      <c r="H60" s="7"/>
      <c r="I60" s="19"/>
    </row>
    <row r="61" spans="1:9" ht="15.75" customHeight="1" x14ac:dyDescent="0.3">
      <c r="A61" s="118">
        <v>8</v>
      </c>
      <c r="B61" s="117" t="s">
        <v>442</v>
      </c>
      <c r="C61" s="117" t="s">
        <v>316</v>
      </c>
      <c r="D61" s="7"/>
      <c r="E61" s="7"/>
      <c r="F61" s="7">
        <f t="shared" si="4"/>
        <v>0</v>
      </c>
      <c r="G61" s="7"/>
      <c r="H61" s="7"/>
      <c r="I61" s="19"/>
    </row>
    <row r="62" spans="1:9" ht="15.75" customHeight="1" x14ac:dyDescent="0.3">
      <c r="A62" s="120">
        <v>9</v>
      </c>
      <c r="B62" s="121" t="s">
        <v>338</v>
      </c>
      <c r="C62" s="121" t="s">
        <v>316</v>
      </c>
      <c r="D62" s="21"/>
      <c r="E62" s="21"/>
      <c r="F62" s="21">
        <f t="shared" si="4"/>
        <v>0</v>
      </c>
      <c r="G62" s="21"/>
      <c r="H62" s="21"/>
      <c r="I62" s="22"/>
    </row>
    <row r="63" spans="1:9" ht="15.75" customHeight="1" x14ac:dyDescent="0.3"/>
    <row r="64" spans="1:9" x14ac:dyDescent="0.3">
      <c r="B64" s="4" t="s">
        <v>37</v>
      </c>
      <c r="F64" s="101" t="s">
        <v>25</v>
      </c>
    </row>
    <row r="65" spans="2:2" x14ac:dyDescent="0.3">
      <c r="B65" s="4" t="s">
        <v>38</v>
      </c>
    </row>
  </sheetData>
  <sortState xmlns:xlrd2="http://schemas.microsoft.com/office/spreadsheetml/2017/richdata2" ref="V54:W62">
    <sortCondition ref="V54"/>
  </sortState>
  <mergeCells count="1">
    <mergeCell ref="D2:I2"/>
  </mergeCells>
  <hyperlinks>
    <hyperlink ref="B2" location="'Index'!A3" tooltip="Go to the Index sheet" display="á" xr:uid="{37282BAD-7E3F-4FB3-8A87-0DEB54235B7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/>
    <pageSetUpPr fitToPage="1"/>
  </sheetPr>
  <dimension ref="A1:AH64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6" width="2.42578125" style="4" customWidth="1"/>
    <col min="17" max="24" width="4.140625" style="4" customWidth="1"/>
    <col min="25" max="16384" width="10.28515625" style="4"/>
  </cols>
  <sheetData>
    <row r="1" spans="1:34" s="93" customFormat="1" ht="18" x14ac:dyDescent="0.35">
      <c r="A1" s="1"/>
      <c r="B1" s="93" t="s">
        <v>22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s="93" customFormat="1" ht="20.100000000000001" customHeight="1" x14ac:dyDescent="0.35">
      <c r="A2" s="1"/>
      <c r="B2" s="204" t="s">
        <v>1518</v>
      </c>
      <c r="C2" s="111"/>
      <c r="D2" s="90"/>
      <c r="E2" s="90"/>
      <c r="F2" s="90"/>
      <c r="G2" s="90"/>
      <c r="H2" s="90"/>
      <c r="I2" s="90"/>
      <c r="J2" s="212" t="s">
        <v>196</v>
      </c>
      <c r="K2" s="212"/>
      <c r="L2" s="212"/>
      <c r="M2" s="212"/>
      <c r="N2" s="212"/>
      <c r="O2" s="212"/>
      <c r="P2" s="90"/>
      <c r="Q2" s="90"/>
      <c r="R2" s="90"/>
      <c r="S2" s="90"/>
      <c r="T2" s="90"/>
      <c r="U2" s="90"/>
      <c r="V2" s="90"/>
      <c r="W2" s="90"/>
      <c r="AG2" s="4"/>
      <c r="AH2" s="3"/>
    </row>
    <row r="3" spans="1:34" s="2" customFormat="1" ht="15.75" customHeight="1" x14ac:dyDescent="0.3">
      <c r="A3" s="1"/>
      <c r="B3" s="2" t="s">
        <v>0</v>
      </c>
      <c r="C3" s="115" t="s">
        <v>73</v>
      </c>
      <c r="D3" s="115"/>
      <c r="E3" s="115"/>
      <c r="I3" s="1"/>
      <c r="J3" s="2" t="s">
        <v>74</v>
      </c>
      <c r="K3" s="115" t="s">
        <v>90</v>
      </c>
      <c r="L3" s="115"/>
      <c r="M3" s="115"/>
      <c r="P3" s="4"/>
      <c r="Q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I4" s="124">
        <v>1</v>
      </c>
      <c r="J4" s="125" t="s">
        <v>1</v>
      </c>
      <c r="K4" s="125" t="s">
        <v>2</v>
      </c>
      <c r="L4" s="48" t="s">
        <v>3</v>
      </c>
      <c r="M4" s="48" t="s">
        <v>4</v>
      </c>
      <c r="N4" s="48" t="s">
        <v>5</v>
      </c>
      <c r="O4" s="49" t="s">
        <v>6</v>
      </c>
    </row>
    <row r="5" spans="1:34" ht="15.75" customHeight="1" x14ac:dyDescent="0.3">
      <c r="A5" s="122">
        <v>1</v>
      </c>
      <c r="B5" s="123" t="s">
        <v>69</v>
      </c>
      <c r="C5" s="123" t="s">
        <v>70</v>
      </c>
      <c r="D5" s="16"/>
      <c r="E5" s="16"/>
      <c r="F5" s="46"/>
      <c r="G5" s="54"/>
      <c r="I5" s="122">
        <v>1</v>
      </c>
      <c r="J5" s="123" t="s">
        <v>83</v>
      </c>
      <c r="K5" s="123" t="s">
        <v>82</v>
      </c>
      <c r="L5" s="16"/>
      <c r="M5" s="16"/>
      <c r="N5" s="46"/>
      <c r="O5" s="54"/>
    </row>
    <row r="6" spans="1:34" ht="15.75" customHeight="1" x14ac:dyDescent="0.3">
      <c r="A6" s="118">
        <v>2</v>
      </c>
      <c r="B6" s="116" t="s">
        <v>56</v>
      </c>
      <c r="C6" s="116" t="s">
        <v>57</v>
      </c>
      <c r="D6" s="7"/>
      <c r="E6" s="7"/>
      <c r="F6" s="8"/>
      <c r="G6" s="119"/>
      <c r="I6" s="118">
        <v>2</v>
      </c>
      <c r="J6" s="117" t="s">
        <v>84</v>
      </c>
      <c r="K6" s="117" t="s">
        <v>70</v>
      </c>
      <c r="L6" s="7"/>
      <c r="M6" s="7"/>
      <c r="N6" s="7"/>
      <c r="O6" s="19"/>
    </row>
    <row r="7" spans="1:34" ht="15.75" customHeight="1" x14ac:dyDescent="0.3">
      <c r="A7" s="118">
        <v>3</v>
      </c>
      <c r="B7" s="117" t="s">
        <v>67</v>
      </c>
      <c r="C7" s="117" t="s">
        <v>68</v>
      </c>
      <c r="D7" s="7"/>
      <c r="E7" s="7"/>
      <c r="F7" s="7"/>
      <c r="G7" s="19"/>
      <c r="I7" s="118">
        <v>3</v>
      </c>
      <c r="J7" s="126" t="s">
        <v>77</v>
      </c>
      <c r="K7" s="117" t="s">
        <v>78</v>
      </c>
      <c r="L7" s="7"/>
      <c r="M7" s="7"/>
      <c r="N7" s="7"/>
      <c r="O7" s="19"/>
    </row>
    <row r="8" spans="1:34" ht="15.75" customHeight="1" x14ac:dyDescent="0.3">
      <c r="A8" s="118">
        <v>4</v>
      </c>
      <c r="B8" s="117" t="s">
        <v>61</v>
      </c>
      <c r="C8" s="117" t="s">
        <v>62</v>
      </c>
      <c r="D8" s="7"/>
      <c r="E8" s="7"/>
      <c r="F8" s="7"/>
      <c r="G8" s="19"/>
      <c r="I8" s="118">
        <v>4</v>
      </c>
      <c r="J8" s="117" t="s">
        <v>75</v>
      </c>
      <c r="K8" s="117" t="s">
        <v>76</v>
      </c>
      <c r="L8" s="7"/>
      <c r="M8" s="7"/>
      <c r="N8" s="7"/>
      <c r="O8" s="19"/>
    </row>
    <row r="9" spans="1:34" ht="15.75" customHeight="1" x14ac:dyDescent="0.3">
      <c r="A9" s="118">
        <v>5</v>
      </c>
      <c r="B9" s="117" t="s">
        <v>71</v>
      </c>
      <c r="C9" s="117" t="s">
        <v>72</v>
      </c>
      <c r="D9" s="7"/>
      <c r="E9" s="7"/>
      <c r="F9" s="7"/>
      <c r="G9" s="19"/>
      <c r="I9" s="118">
        <v>5</v>
      </c>
      <c r="J9" s="117" t="s">
        <v>85</v>
      </c>
      <c r="K9" s="117" t="s">
        <v>59</v>
      </c>
      <c r="L9" s="7"/>
      <c r="M9" s="7"/>
      <c r="N9" s="7"/>
      <c r="O9" s="19"/>
    </row>
    <row r="10" spans="1:34" ht="15.75" customHeight="1" x14ac:dyDescent="0.3">
      <c r="A10" s="118">
        <v>6</v>
      </c>
      <c r="B10" s="117" t="s">
        <v>60</v>
      </c>
      <c r="C10" s="117" t="s">
        <v>59</v>
      </c>
      <c r="D10" s="7"/>
      <c r="E10" s="7"/>
      <c r="F10" s="7"/>
      <c r="G10" s="19"/>
      <c r="I10" s="118">
        <v>6</v>
      </c>
      <c r="J10" s="117" t="s">
        <v>81</v>
      </c>
      <c r="K10" s="117" t="s">
        <v>82</v>
      </c>
      <c r="L10" s="7"/>
      <c r="M10" s="7"/>
      <c r="N10" s="7"/>
      <c r="O10" s="19"/>
    </row>
    <row r="11" spans="1:34" ht="15.75" customHeight="1" x14ac:dyDescent="0.3">
      <c r="A11" s="118">
        <v>7</v>
      </c>
      <c r="B11" s="117" t="s">
        <v>58</v>
      </c>
      <c r="C11" s="117" t="s">
        <v>59</v>
      </c>
      <c r="D11" s="7"/>
      <c r="E11" s="7"/>
      <c r="F11" s="7"/>
      <c r="G11" s="19"/>
      <c r="I11" s="118">
        <v>7</v>
      </c>
      <c r="J11" s="117" t="s">
        <v>79</v>
      </c>
      <c r="K11" s="117" t="s">
        <v>80</v>
      </c>
      <c r="L11" s="7"/>
      <c r="M11" s="7"/>
      <c r="N11" s="7"/>
      <c r="O11" s="19"/>
    </row>
    <row r="12" spans="1:34" ht="15.75" customHeight="1" x14ac:dyDescent="0.3">
      <c r="A12" s="118">
        <v>8</v>
      </c>
      <c r="B12" s="117" t="s">
        <v>65</v>
      </c>
      <c r="C12" s="117" t="s">
        <v>66</v>
      </c>
      <c r="D12" s="7"/>
      <c r="E12" s="7"/>
      <c r="F12" s="7"/>
      <c r="G12" s="19"/>
      <c r="I12" s="118">
        <v>8</v>
      </c>
      <c r="J12" s="117" t="s">
        <v>88</v>
      </c>
      <c r="K12" s="117" t="s">
        <v>89</v>
      </c>
      <c r="L12" s="7"/>
      <c r="M12" s="7"/>
      <c r="N12" s="7"/>
      <c r="O12" s="19"/>
    </row>
    <row r="13" spans="1:34" ht="15.75" customHeight="1" x14ac:dyDescent="0.3">
      <c r="A13" s="120">
        <v>9</v>
      </c>
      <c r="B13" s="121" t="s">
        <v>63</v>
      </c>
      <c r="C13" s="121" t="s">
        <v>64</v>
      </c>
      <c r="D13" s="21"/>
      <c r="E13" s="21"/>
      <c r="F13" s="21"/>
      <c r="G13" s="22"/>
      <c r="I13" s="120">
        <v>9</v>
      </c>
      <c r="J13" s="121" t="s">
        <v>86</v>
      </c>
      <c r="K13" s="121" t="s">
        <v>87</v>
      </c>
      <c r="L13" s="21"/>
      <c r="M13" s="21"/>
      <c r="N13" s="21"/>
      <c r="O13" s="22"/>
    </row>
    <row r="14" spans="1:34" ht="15.75" customHeight="1" x14ac:dyDescent="0.3"/>
    <row r="15" spans="1:34" ht="15.75" customHeight="1" x14ac:dyDescent="0.3">
      <c r="A15" s="1"/>
      <c r="B15" s="2" t="s">
        <v>91</v>
      </c>
      <c r="C15" s="115" t="s">
        <v>105</v>
      </c>
      <c r="D15" s="115"/>
      <c r="E15" s="115"/>
      <c r="F15" s="2"/>
      <c r="G15" s="2"/>
      <c r="I15" s="1"/>
      <c r="J15" s="2" t="s">
        <v>106</v>
      </c>
      <c r="K15" s="115" t="s">
        <v>118</v>
      </c>
      <c r="L15" s="115"/>
      <c r="M15" s="115"/>
      <c r="N15" s="2"/>
      <c r="O15" s="2"/>
    </row>
    <row r="16" spans="1:34" ht="15.75" customHeight="1" x14ac:dyDescent="0.3">
      <c r="A16" s="124">
        <v>1</v>
      </c>
      <c r="B16" s="125" t="s">
        <v>1</v>
      </c>
      <c r="C16" s="125" t="s">
        <v>2</v>
      </c>
      <c r="D16" s="48" t="s">
        <v>3</v>
      </c>
      <c r="E16" s="48" t="s">
        <v>4</v>
      </c>
      <c r="F16" s="48" t="s">
        <v>5</v>
      </c>
      <c r="G16" s="49" t="s">
        <v>6</v>
      </c>
      <c r="I16" s="124">
        <v>1</v>
      </c>
      <c r="J16" s="125" t="s">
        <v>1</v>
      </c>
      <c r="K16" s="125" t="s">
        <v>2</v>
      </c>
      <c r="L16" s="48" t="s">
        <v>3</v>
      </c>
      <c r="M16" s="48" t="s">
        <v>4</v>
      </c>
      <c r="N16" s="48" t="s">
        <v>5</v>
      </c>
      <c r="O16" s="49" t="s">
        <v>6</v>
      </c>
    </row>
    <row r="17" spans="1:15" ht="15.75" customHeight="1" x14ac:dyDescent="0.3">
      <c r="A17" s="122">
        <v>1</v>
      </c>
      <c r="B17" s="123" t="s">
        <v>101</v>
      </c>
      <c r="C17" s="123" t="s">
        <v>102</v>
      </c>
      <c r="D17" s="16"/>
      <c r="E17" s="16"/>
      <c r="F17" s="46"/>
      <c r="G17" s="54"/>
      <c r="I17" s="122">
        <v>1</v>
      </c>
      <c r="J17" s="123" t="s">
        <v>114</v>
      </c>
      <c r="K17" s="123" t="s">
        <v>115</v>
      </c>
      <c r="L17" s="16"/>
      <c r="M17" s="16"/>
      <c r="N17" s="46"/>
      <c r="O17" s="54"/>
    </row>
    <row r="18" spans="1:15" ht="15.75" customHeight="1" x14ac:dyDescent="0.3">
      <c r="A18" s="118">
        <v>2</v>
      </c>
      <c r="B18" s="117" t="s">
        <v>96</v>
      </c>
      <c r="C18" s="117" t="s">
        <v>57</v>
      </c>
      <c r="D18" s="7"/>
      <c r="E18" s="7"/>
      <c r="F18" s="7"/>
      <c r="G18" s="19"/>
      <c r="I18" s="118">
        <v>2</v>
      </c>
      <c r="J18" s="117" t="s">
        <v>111</v>
      </c>
      <c r="K18" s="117" t="s">
        <v>72</v>
      </c>
      <c r="L18" s="7"/>
      <c r="M18" s="7"/>
      <c r="N18" s="7"/>
      <c r="O18" s="19"/>
    </row>
    <row r="19" spans="1:15" ht="15.75" customHeight="1" x14ac:dyDescent="0.3">
      <c r="A19" s="118">
        <v>3</v>
      </c>
      <c r="B19" s="117" t="s">
        <v>94</v>
      </c>
      <c r="C19" s="117" t="s">
        <v>78</v>
      </c>
      <c r="D19" s="7"/>
      <c r="E19" s="7"/>
      <c r="F19" s="7"/>
      <c r="G19" s="19"/>
      <c r="I19" s="118">
        <v>3</v>
      </c>
      <c r="J19" s="117" t="s">
        <v>112</v>
      </c>
      <c r="K19" s="117" t="s">
        <v>113</v>
      </c>
      <c r="L19" s="7"/>
      <c r="M19" s="7"/>
      <c r="N19" s="7"/>
      <c r="O19" s="19"/>
    </row>
    <row r="20" spans="1:15" ht="15.75" customHeight="1" x14ac:dyDescent="0.3">
      <c r="A20" s="118">
        <v>4</v>
      </c>
      <c r="B20" s="117" t="s">
        <v>104</v>
      </c>
      <c r="C20" s="117" t="s">
        <v>76</v>
      </c>
      <c r="D20" s="7"/>
      <c r="E20" s="7"/>
      <c r="F20" s="7"/>
      <c r="G20" s="19"/>
      <c r="I20" s="118">
        <v>4</v>
      </c>
      <c r="J20" s="117" t="s">
        <v>108</v>
      </c>
      <c r="K20" s="117" t="s">
        <v>70</v>
      </c>
      <c r="L20" s="7"/>
      <c r="M20" s="7"/>
      <c r="N20" s="7"/>
      <c r="O20" s="19"/>
    </row>
    <row r="21" spans="1:15" ht="15.75" customHeight="1" x14ac:dyDescent="0.3">
      <c r="A21" s="118">
        <v>5</v>
      </c>
      <c r="B21" s="117" t="s">
        <v>92</v>
      </c>
      <c r="C21" s="117" t="s">
        <v>93</v>
      </c>
      <c r="D21" s="7"/>
      <c r="E21" s="7"/>
      <c r="F21" s="7"/>
      <c r="G21" s="19"/>
      <c r="I21" s="118">
        <v>5</v>
      </c>
      <c r="J21" s="117" t="s">
        <v>117</v>
      </c>
      <c r="K21" s="117" t="s">
        <v>66</v>
      </c>
      <c r="L21" s="7"/>
      <c r="M21" s="7"/>
      <c r="N21" s="7"/>
      <c r="O21" s="19"/>
    </row>
    <row r="22" spans="1:15" ht="15.75" customHeight="1" x14ac:dyDescent="0.3">
      <c r="A22" s="118">
        <v>6</v>
      </c>
      <c r="B22" s="117" t="s">
        <v>103</v>
      </c>
      <c r="C22" s="117" t="s">
        <v>72</v>
      </c>
      <c r="D22" s="7"/>
      <c r="E22" s="7"/>
      <c r="F22" s="7"/>
      <c r="G22" s="19"/>
      <c r="I22" s="118">
        <v>6</v>
      </c>
      <c r="J22" s="117" t="s">
        <v>107</v>
      </c>
      <c r="K22" s="117" t="s">
        <v>102</v>
      </c>
      <c r="L22" s="7"/>
      <c r="M22" s="7"/>
      <c r="N22" s="7"/>
      <c r="O22" s="19"/>
    </row>
    <row r="23" spans="1:15" ht="15.75" customHeight="1" x14ac:dyDescent="0.3">
      <c r="A23" s="118">
        <v>7</v>
      </c>
      <c r="B23" s="117" t="s">
        <v>95</v>
      </c>
      <c r="C23" s="117" t="s">
        <v>78</v>
      </c>
      <c r="D23" s="7"/>
      <c r="E23" s="7"/>
      <c r="F23" s="7"/>
      <c r="G23" s="19"/>
      <c r="I23" s="118">
        <v>7</v>
      </c>
      <c r="J23" s="117" t="s">
        <v>110</v>
      </c>
      <c r="K23" s="117" t="s">
        <v>66</v>
      </c>
      <c r="L23" s="7"/>
      <c r="M23" s="7"/>
      <c r="N23" s="7"/>
      <c r="O23" s="19"/>
    </row>
    <row r="24" spans="1:15" ht="15.75" customHeight="1" x14ac:dyDescent="0.3">
      <c r="A24" s="118">
        <v>8</v>
      </c>
      <c r="B24" s="117" t="s">
        <v>97</v>
      </c>
      <c r="C24" s="117" t="s">
        <v>98</v>
      </c>
      <c r="D24" s="7"/>
      <c r="E24" s="7"/>
      <c r="F24" s="7"/>
      <c r="G24" s="19"/>
      <c r="I24" s="118">
        <v>8</v>
      </c>
      <c r="J24" s="117" t="s">
        <v>109</v>
      </c>
      <c r="K24" s="117" t="s">
        <v>87</v>
      </c>
      <c r="L24" s="7"/>
      <c r="M24" s="7"/>
      <c r="N24" s="7"/>
      <c r="O24" s="19"/>
    </row>
    <row r="25" spans="1:15" ht="15.75" customHeight="1" x14ac:dyDescent="0.3">
      <c r="A25" s="120">
        <v>9</v>
      </c>
      <c r="B25" s="121" t="s">
        <v>99</v>
      </c>
      <c r="C25" s="121" t="s">
        <v>100</v>
      </c>
      <c r="D25" s="21"/>
      <c r="E25" s="21"/>
      <c r="F25" s="21"/>
      <c r="G25" s="22"/>
      <c r="I25" s="120">
        <v>9</v>
      </c>
      <c r="J25" s="121" t="s">
        <v>116</v>
      </c>
      <c r="K25" s="121" t="s">
        <v>87</v>
      </c>
      <c r="L25" s="21"/>
      <c r="M25" s="21"/>
      <c r="N25" s="21"/>
      <c r="O25" s="22"/>
    </row>
    <row r="26" spans="1:15" ht="15.75" customHeight="1" x14ac:dyDescent="0.3"/>
    <row r="27" spans="1:15" ht="15.75" customHeight="1" x14ac:dyDescent="0.3">
      <c r="A27" s="1"/>
      <c r="B27" s="2" t="s">
        <v>119</v>
      </c>
      <c r="C27" s="115" t="s">
        <v>131</v>
      </c>
      <c r="D27" s="115"/>
      <c r="E27" s="115"/>
      <c r="F27" s="2"/>
      <c r="G27" s="2"/>
      <c r="I27" s="1"/>
      <c r="J27" s="2" t="s">
        <v>132</v>
      </c>
      <c r="K27" s="115" t="s">
        <v>143</v>
      </c>
      <c r="L27" s="115"/>
      <c r="M27" s="115"/>
      <c r="N27" s="2"/>
      <c r="O27" s="2"/>
    </row>
    <row r="28" spans="1:15" ht="15.75" customHeight="1" x14ac:dyDescent="0.3">
      <c r="A28" s="124">
        <v>1</v>
      </c>
      <c r="B28" s="125" t="s">
        <v>1</v>
      </c>
      <c r="C28" s="125" t="s">
        <v>2</v>
      </c>
      <c r="D28" s="48" t="s">
        <v>3</v>
      </c>
      <c r="E28" s="48" t="s">
        <v>4</v>
      </c>
      <c r="F28" s="48" t="s">
        <v>5</v>
      </c>
      <c r="G28" s="49" t="s">
        <v>6</v>
      </c>
      <c r="I28" s="124">
        <v>1</v>
      </c>
      <c r="J28" s="125" t="s">
        <v>1</v>
      </c>
      <c r="K28" s="125" t="s">
        <v>2</v>
      </c>
      <c r="L28" s="48" t="s">
        <v>3</v>
      </c>
      <c r="M28" s="48" t="s">
        <v>4</v>
      </c>
      <c r="N28" s="48" t="s">
        <v>5</v>
      </c>
      <c r="O28" s="49" t="s">
        <v>6</v>
      </c>
    </row>
    <row r="29" spans="1:15" ht="15.75" customHeight="1" x14ac:dyDescent="0.3">
      <c r="A29" s="122">
        <v>1</v>
      </c>
      <c r="B29" s="123" t="s">
        <v>124</v>
      </c>
      <c r="C29" s="123" t="s">
        <v>66</v>
      </c>
      <c r="D29" s="16"/>
      <c r="E29" s="16"/>
      <c r="F29" s="46"/>
      <c r="G29" s="54"/>
      <c r="I29" s="122">
        <v>1</v>
      </c>
      <c r="J29" s="123" t="s">
        <v>133</v>
      </c>
      <c r="K29" s="123" t="s">
        <v>134</v>
      </c>
      <c r="L29" s="16"/>
      <c r="M29" s="16"/>
      <c r="N29" s="46"/>
      <c r="O29" s="54"/>
    </row>
    <row r="30" spans="1:15" ht="15.75" customHeight="1" x14ac:dyDescent="0.3">
      <c r="A30" s="118">
        <v>2</v>
      </c>
      <c r="B30" s="117" t="s">
        <v>128</v>
      </c>
      <c r="C30" s="117" t="s">
        <v>64</v>
      </c>
      <c r="D30" s="7"/>
      <c r="E30" s="7"/>
      <c r="F30" s="7"/>
      <c r="G30" s="19"/>
      <c r="I30" s="118">
        <v>2</v>
      </c>
      <c r="J30" s="117" t="s">
        <v>138</v>
      </c>
      <c r="K30" s="117" t="s">
        <v>113</v>
      </c>
      <c r="L30" s="7"/>
      <c r="M30" s="7"/>
      <c r="N30" s="7"/>
      <c r="O30" s="19"/>
    </row>
    <row r="31" spans="1:15" ht="15.75" customHeight="1" x14ac:dyDescent="0.3">
      <c r="A31" s="118">
        <v>3</v>
      </c>
      <c r="B31" s="117" t="s">
        <v>129</v>
      </c>
      <c r="C31" s="117" t="s">
        <v>130</v>
      </c>
      <c r="D31" s="7"/>
      <c r="E31" s="7"/>
      <c r="F31" s="7"/>
      <c r="G31" s="19"/>
      <c r="I31" s="118">
        <v>3</v>
      </c>
      <c r="J31" s="117" t="s">
        <v>136</v>
      </c>
      <c r="K31" s="117" t="s">
        <v>70</v>
      </c>
      <c r="L31" s="7"/>
      <c r="M31" s="7"/>
      <c r="N31" s="7"/>
      <c r="O31" s="19"/>
    </row>
    <row r="32" spans="1:15" ht="15.75" customHeight="1" x14ac:dyDescent="0.3">
      <c r="A32" s="118">
        <v>4</v>
      </c>
      <c r="B32" s="117" t="s">
        <v>121</v>
      </c>
      <c r="C32" s="117" t="s">
        <v>122</v>
      </c>
      <c r="D32" s="7"/>
      <c r="E32" s="7"/>
      <c r="F32" s="7"/>
      <c r="G32" s="19"/>
      <c r="I32" s="118">
        <v>4</v>
      </c>
      <c r="J32" s="117" t="s">
        <v>137</v>
      </c>
      <c r="K32" s="117" t="s">
        <v>66</v>
      </c>
      <c r="L32" s="7"/>
      <c r="M32" s="7"/>
      <c r="N32" s="7"/>
      <c r="O32" s="19"/>
    </row>
    <row r="33" spans="1:15" ht="15.75" customHeight="1" x14ac:dyDescent="0.3">
      <c r="A33" s="118">
        <v>5</v>
      </c>
      <c r="B33" s="117" t="s">
        <v>126</v>
      </c>
      <c r="C33" s="117" t="s">
        <v>89</v>
      </c>
      <c r="D33" s="7"/>
      <c r="E33" s="7"/>
      <c r="F33" s="7"/>
      <c r="G33" s="19"/>
      <c r="I33" s="118">
        <v>5</v>
      </c>
      <c r="J33" s="117" t="s">
        <v>142</v>
      </c>
      <c r="K33" s="117" t="s">
        <v>98</v>
      </c>
      <c r="L33" s="7"/>
      <c r="M33" s="7"/>
      <c r="N33" s="7"/>
      <c r="O33" s="19"/>
    </row>
    <row r="34" spans="1:15" ht="15.75" customHeight="1" x14ac:dyDescent="0.3">
      <c r="A34" s="118">
        <v>6</v>
      </c>
      <c r="B34" s="117" t="s">
        <v>123</v>
      </c>
      <c r="C34" s="117" t="s">
        <v>82</v>
      </c>
      <c r="D34" s="7"/>
      <c r="E34" s="7"/>
      <c r="F34" s="7"/>
      <c r="G34" s="19"/>
      <c r="I34" s="118">
        <v>6</v>
      </c>
      <c r="J34" s="117" t="s">
        <v>140</v>
      </c>
      <c r="K34" s="117" t="s">
        <v>98</v>
      </c>
      <c r="L34" s="7"/>
      <c r="M34" s="7"/>
      <c r="N34" s="7"/>
      <c r="O34" s="19"/>
    </row>
    <row r="35" spans="1:15" ht="15.75" customHeight="1" x14ac:dyDescent="0.3">
      <c r="A35" s="118">
        <v>7</v>
      </c>
      <c r="B35" s="117" t="s">
        <v>125</v>
      </c>
      <c r="C35" s="117" t="s">
        <v>113</v>
      </c>
      <c r="D35" s="7"/>
      <c r="E35" s="7"/>
      <c r="F35" s="7"/>
      <c r="G35" s="19"/>
      <c r="I35" s="118">
        <v>7</v>
      </c>
      <c r="J35" s="117" t="s">
        <v>139</v>
      </c>
      <c r="K35" s="117" t="s">
        <v>59</v>
      </c>
      <c r="L35" s="7"/>
      <c r="M35" s="7"/>
      <c r="N35" s="7"/>
      <c r="O35" s="19"/>
    </row>
    <row r="36" spans="1:15" ht="15.75" customHeight="1" x14ac:dyDescent="0.3">
      <c r="A36" s="118">
        <v>8</v>
      </c>
      <c r="B36" s="117" t="s">
        <v>120</v>
      </c>
      <c r="C36" s="117" t="s">
        <v>115</v>
      </c>
      <c r="D36" s="7"/>
      <c r="E36" s="7"/>
      <c r="F36" s="7"/>
      <c r="G36" s="19"/>
      <c r="I36" s="118">
        <v>8</v>
      </c>
      <c r="J36" s="117" t="s">
        <v>141</v>
      </c>
      <c r="K36" s="117" t="s">
        <v>57</v>
      </c>
      <c r="L36" s="7"/>
      <c r="M36" s="7"/>
      <c r="N36" s="7"/>
      <c r="O36" s="19"/>
    </row>
    <row r="37" spans="1:15" ht="15.75" customHeight="1" x14ac:dyDescent="0.3">
      <c r="A37" s="120">
        <v>9</v>
      </c>
      <c r="B37" s="121" t="s">
        <v>127</v>
      </c>
      <c r="C37" s="121" t="s">
        <v>82</v>
      </c>
      <c r="D37" s="21"/>
      <c r="E37" s="21"/>
      <c r="F37" s="21"/>
      <c r="G37" s="22"/>
      <c r="I37" s="120">
        <v>9</v>
      </c>
      <c r="J37" s="121" t="s">
        <v>135</v>
      </c>
      <c r="K37" s="121" t="s">
        <v>82</v>
      </c>
      <c r="L37" s="21"/>
      <c r="M37" s="21"/>
      <c r="N37" s="21"/>
      <c r="O37" s="22"/>
    </row>
    <row r="38" spans="1:15" ht="15.75" customHeight="1" x14ac:dyDescent="0.3"/>
    <row r="39" spans="1:15" ht="15.75" customHeight="1" x14ac:dyDescent="0.3">
      <c r="A39" s="1"/>
      <c r="B39" s="2" t="s">
        <v>144</v>
      </c>
      <c r="C39" s="115" t="s">
        <v>157</v>
      </c>
      <c r="D39" s="115"/>
      <c r="E39" s="115"/>
      <c r="F39" s="2"/>
      <c r="G39" s="2"/>
      <c r="I39" s="1"/>
      <c r="J39" s="2" t="s">
        <v>158</v>
      </c>
      <c r="K39" s="115" t="s">
        <v>169</v>
      </c>
      <c r="L39" s="115"/>
      <c r="M39" s="115"/>
      <c r="N39" s="2"/>
      <c r="O39" s="2"/>
    </row>
    <row r="40" spans="1:15" ht="15.75" customHeight="1" x14ac:dyDescent="0.3">
      <c r="A40" s="124">
        <v>1</v>
      </c>
      <c r="B40" s="125" t="s">
        <v>1</v>
      </c>
      <c r="C40" s="125" t="s">
        <v>2</v>
      </c>
      <c r="D40" s="48" t="s">
        <v>3</v>
      </c>
      <c r="E40" s="48" t="s">
        <v>4</v>
      </c>
      <c r="F40" s="48" t="s">
        <v>5</v>
      </c>
      <c r="G40" s="49" t="s">
        <v>6</v>
      </c>
      <c r="I40" s="124">
        <v>1</v>
      </c>
      <c r="J40" s="125" t="s">
        <v>1</v>
      </c>
      <c r="K40" s="125" t="s">
        <v>2</v>
      </c>
      <c r="L40" s="48" t="s">
        <v>3</v>
      </c>
      <c r="M40" s="48" t="s">
        <v>4</v>
      </c>
      <c r="N40" s="48" t="s">
        <v>5</v>
      </c>
      <c r="O40" s="49" t="s">
        <v>6</v>
      </c>
    </row>
    <row r="41" spans="1:15" ht="15.75" customHeight="1" x14ac:dyDescent="0.3">
      <c r="A41" s="122">
        <v>1</v>
      </c>
      <c r="B41" s="123" t="s">
        <v>149</v>
      </c>
      <c r="C41" s="123" t="s">
        <v>150</v>
      </c>
      <c r="D41" s="16"/>
      <c r="E41" s="16"/>
      <c r="F41" s="46"/>
      <c r="G41" s="54"/>
      <c r="I41" s="122">
        <v>1</v>
      </c>
      <c r="J41" s="123" t="s">
        <v>168</v>
      </c>
      <c r="K41" s="123" t="s">
        <v>72</v>
      </c>
      <c r="L41" s="16"/>
      <c r="M41" s="16"/>
      <c r="N41" s="46"/>
      <c r="O41" s="54"/>
    </row>
    <row r="42" spans="1:15" ht="15.75" customHeight="1" x14ac:dyDescent="0.3">
      <c r="A42" s="118">
        <v>2</v>
      </c>
      <c r="B42" s="117" t="s">
        <v>154</v>
      </c>
      <c r="C42" s="117" t="s">
        <v>72</v>
      </c>
      <c r="D42" s="7"/>
      <c r="E42" s="7"/>
      <c r="F42" s="7"/>
      <c r="G42" s="19"/>
      <c r="I42" s="118">
        <v>2</v>
      </c>
      <c r="J42" s="117" t="s">
        <v>164</v>
      </c>
      <c r="K42" s="117" t="s">
        <v>152</v>
      </c>
      <c r="L42" s="7"/>
      <c r="M42" s="7"/>
      <c r="N42" s="7"/>
      <c r="O42" s="19"/>
    </row>
    <row r="43" spans="1:15" ht="15.75" customHeight="1" x14ac:dyDescent="0.3">
      <c r="A43" s="118">
        <v>3</v>
      </c>
      <c r="B43" s="117" t="s">
        <v>151</v>
      </c>
      <c r="C43" s="117" t="s">
        <v>152</v>
      </c>
      <c r="D43" s="7"/>
      <c r="E43" s="7"/>
      <c r="F43" s="7"/>
      <c r="G43" s="19"/>
      <c r="I43" s="118">
        <v>3</v>
      </c>
      <c r="J43" s="117" t="s">
        <v>162</v>
      </c>
      <c r="K43" s="117" t="s">
        <v>150</v>
      </c>
      <c r="L43" s="7"/>
      <c r="M43" s="7"/>
      <c r="N43" s="7"/>
      <c r="O43" s="19"/>
    </row>
    <row r="44" spans="1:15" ht="15.75" customHeight="1" x14ac:dyDescent="0.3">
      <c r="A44" s="118">
        <v>4</v>
      </c>
      <c r="B44" s="117" t="s">
        <v>146</v>
      </c>
      <c r="C44" s="117" t="s">
        <v>147</v>
      </c>
      <c r="D44" s="7"/>
      <c r="E44" s="7"/>
      <c r="F44" s="7"/>
      <c r="G44" s="19"/>
      <c r="I44" s="118">
        <v>4</v>
      </c>
      <c r="J44" s="117" t="s">
        <v>165</v>
      </c>
      <c r="K44" s="117" t="s">
        <v>166</v>
      </c>
      <c r="L44" s="7"/>
      <c r="M44" s="7"/>
      <c r="N44" s="7"/>
      <c r="O44" s="19"/>
    </row>
    <row r="45" spans="1:15" ht="15.75" customHeight="1" x14ac:dyDescent="0.3">
      <c r="A45" s="118">
        <v>5</v>
      </c>
      <c r="B45" s="117" t="s">
        <v>148</v>
      </c>
      <c r="C45" s="117" t="s">
        <v>115</v>
      </c>
      <c r="D45" s="7"/>
      <c r="E45" s="7"/>
      <c r="F45" s="7"/>
      <c r="G45" s="19"/>
      <c r="I45" s="118">
        <v>5</v>
      </c>
      <c r="J45" s="117" t="s">
        <v>160</v>
      </c>
      <c r="K45" s="117" t="s">
        <v>59</v>
      </c>
      <c r="L45" s="7"/>
      <c r="M45" s="7"/>
      <c r="N45" s="7"/>
      <c r="O45" s="19"/>
    </row>
    <row r="46" spans="1:15" ht="15.75" customHeight="1" x14ac:dyDescent="0.3">
      <c r="A46" s="118">
        <v>6</v>
      </c>
      <c r="B46" s="117" t="s">
        <v>153</v>
      </c>
      <c r="C46" s="117" t="s">
        <v>70</v>
      </c>
      <c r="D46" s="7"/>
      <c r="E46" s="7"/>
      <c r="F46" s="7"/>
      <c r="G46" s="19"/>
      <c r="I46" s="118">
        <v>6</v>
      </c>
      <c r="J46" s="117" t="s">
        <v>161</v>
      </c>
      <c r="K46" s="117" t="s">
        <v>70</v>
      </c>
      <c r="L46" s="7"/>
      <c r="M46" s="7"/>
      <c r="N46" s="7"/>
      <c r="O46" s="19"/>
    </row>
    <row r="47" spans="1:15" ht="15.75" customHeight="1" x14ac:dyDescent="0.3">
      <c r="A47" s="118">
        <v>7</v>
      </c>
      <c r="B47" s="117" t="s">
        <v>145</v>
      </c>
      <c r="C47" s="117" t="s">
        <v>70</v>
      </c>
      <c r="D47" s="7"/>
      <c r="E47" s="7"/>
      <c r="F47" s="7"/>
      <c r="G47" s="19"/>
      <c r="I47" s="118">
        <v>7</v>
      </c>
      <c r="J47" s="117" t="s">
        <v>163</v>
      </c>
      <c r="K47" s="117" t="s">
        <v>89</v>
      </c>
      <c r="L47" s="7"/>
      <c r="M47" s="7"/>
      <c r="N47" s="7"/>
      <c r="O47" s="19"/>
    </row>
    <row r="48" spans="1:15" ht="15.75" customHeight="1" x14ac:dyDescent="0.3">
      <c r="A48" s="118">
        <v>8</v>
      </c>
      <c r="B48" s="117" t="s">
        <v>156</v>
      </c>
      <c r="C48" s="117" t="s">
        <v>130</v>
      </c>
      <c r="D48" s="7"/>
      <c r="E48" s="7"/>
      <c r="F48" s="7"/>
      <c r="G48" s="19"/>
      <c r="I48" s="118">
        <v>8</v>
      </c>
      <c r="J48" s="117" t="s">
        <v>159</v>
      </c>
      <c r="K48" s="117" t="s">
        <v>98</v>
      </c>
      <c r="L48" s="7"/>
      <c r="M48" s="7"/>
      <c r="N48" s="7"/>
      <c r="O48" s="19"/>
    </row>
    <row r="49" spans="1:15" ht="15.75" customHeight="1" x14ac:dyDescent="0.3">
      <c r="A49" s="120">
        <v>9</v>
      </c>
      <c r="B49" s="121" t="s">
        <v>155</v>
      </c>
      <c r="C49" s="121" t="s">
        <v>70</v>
      </c>
      <c r="D49" s="21"/>
      <c r="E49" s="21"/>
      <c r="F49" s="21"/>
      <c r="G49" s="22"/>
      <c r="I49" s="120">
        <v>9</v>
      </c>
      <c r="J49" s="121" t="s">
        <v>167</v>
      </c>
      <c r="K49" s="121" t="s">
        <v>70</v>
      </c>
      <c r="L49" s="21"/>
      <c r="M49" s="21"/>
      <c r="N49" s="21"/>
      <c r="O49" s="22"/>
    </row>
    <row r="50" spans="1:15" ht="15.75" customHeight="1" x14ac:dyDescent="0.3"/>
    <row r="51" spans="1:15" ht="15.75" customHeight="1" x14ac:dyDescent="0.3">
      <c r="A51" s="1"/>
      <c r="B51" s="2" t="s">
        <v>170</v>
      </c>
      <c r="C51" s="115" t="s">
        <v>182</v>
      </c>
      <c r="D51" s="115"/>
      <c r="E51" s="115"/>
      <c r="F51" s="2"/>
      <c r="G51" s="2"/>
      <c r="I51" s="1"/>
      <c r="J51" s="2" t="s">
        <v>183</v>
      </c>
      <c r="K51" s="115" t="s">
        <v>195</v>
      </c>
      <c r="L51" s="115"/>
      <c r="M51" s="115"/>
      <c r="N51" s="2"/>
      <c r="O51" s="2"/>
    </row>
    <row r="52" spans="1:15" ht="15.75" customHeight="1" x14ac:dyDescent="0.3">
      <c r="A52" s="124">
        <v>1</v>
      </c>
      <c r="B52" s="125" t="s">
        <v>1</v>
      </c>
      <c r="C52" s="125" t="s">
        <v>2</v>
      </c>
      <c r="D52" s="48" t="s">
        <v>3</v>
      </c>
      <c r="E52" s="48" t="s">
        <v>4</v>
      </c>
      <c r="F52" s="48" t="s">
        <v>5</v>
      </c>
      <c r="G52" s="49" t="s">
        <v>6</v>
      </c>
      <c r="I52" s="124">
        <v>1</v>
      </c>
      <c r="J52" s="125" t="s">
        <v>1</v>
      </c>
      <c r="K52" s="125" t="s">
        <v>2</v>
      </c>
      <c r="L52" s="48" t="s">
        <v>3</v>
      </c>
      <c r="M52" s="48" t="s">
        <v>4</v>
      </c>
      <c r="N52" s="48" t="s">
        <v>5</v>
      </c>
      <c r="O52" s="49" t="s">
        <v>6</v>
      </c>
    </row>
    <row r="53" spans="1:15" x14ac:dyDescent="0.3">
      <c r="A53" s="122">
        <v>1</v>
      </c>
      <c r="B53" s="123" t="s">
        <v>181</v>
      </c>
      <c r="C53" s="123" t="s">
        <v>174</v>
      </c>
      <c r="D53" s="16"/>
      <c r="E53" s="16"/>
      <c r="F53" s="46"/>
      <c r="G53" s="54"/>
      <c r="I53" s="122">
        <v>1</v>
      </c>
      <c r="J53" s="123" t="s">
        <v>188</v>
      </c>
      <c r="K53" s="123" t="s">
        <v>87</v>
      </c>
      <c r="L53" s="16"/>
      <c r="M53" s="16"/>
      <c r="N53" s="46"/>
      <c r="O53" s="54"/>
    </row>
    <row r="54" spans="1:15" x14ac:dyDescent="0.3">
      <c r="A54" s="118">
        <v>2</v>
      </c>
      <c r="B54" s="117" t="s">
        <v>173</v>
      </c>
      <c r="C54" s="117" t="s">
        <v>174</v>
      </c>
      <c r="D54" s="7"/>
      <c r="E54" s="7"/>
      <c r="F54" s="7"/>
      <c r="G54" s="19"/>
      <c r="I54" s="118">
        <v>2</v>
      </c>
      <c r="J54" s="117" t="s">
        <v>192</v>
      </c>
      <c r="K54" s="117" t="s">
        <v>70</v>
      </c>
      <c r="L54" s="7"/>
      <c r="M54" s="7"/>
      <c r="N54" s="7"/>
      <c r="O54" s="19"/>
    </row>
    <row r="55" spans="1:15" x14ac:dyDescent="0.3">
      <c r="A55" s="118">
        <v>3</v>
      </c>
      <c r="B55" s="117" t="s">
        <v>176</v>
      </c>
      <c r="C55" s="117" t="s">
        <v>147</v>
      </c>
      <c r="D55" s="7"/>
      <c r="E55" s="7"/>
      <c r="F55" s="7"/>
      <c r="G55" s="19"/>
      <c r="I55" s="118">
        <v>3</v>
      </c>
      <c r="J55" s="117" t="s">
        <v>193</v>
      </c>
      <c r="K55" s="117" t="s">
        <v>147</v>
      </c>
      <c r="L55" s="7"/>
      <c r="M55" s="7"/>
      <c r="N55" s="7"/>
      <c r="O55" s="19"/>
    </row>
    <row r="56" spans="1:15" x14ac:dyDescent="0.3">
      <c r="A56" s="118">
        <v>4</v>
      </c>
      <c r="B56" s="117" t="s">
        <v>175</v>
      </c>
      <c r="C56" s="117" t="s">
        <v>87</v>
      </c>
      <c r="D56" s="7"/>
      <c r="E56" s="7"/>
      <c r="F56" s="7"/>
      <c r="G56" s="19"/>
      <c r="I56" s="118">
        <v>4</v>
      </c>
      <c r="J56" s="117" t="s">
        <v>186</v>
      </c>
      <c r="K56" s="117" t="s">
        <v>187</v>
      </c>
      <c r="L56" s="7"/>
      <c r="M56" s="7"/>
      <c r="N56" s="7"/>
      <c r="O56" s="19"/>
    </row>
    <row r="57" spans="1:15" x14ac:dyDescent="0.3">
      <c r="A57" s="118">
        <v>5</v>
      </c>
      <c r="B57" s="117" t="s">
        <v>171</v>
      </c>
      <c r="C57" s="117" t="s">
        <v>70</v>
      </c>
      <c r="D57" s="7"/>
      <c r="E57" s="7"/>
      <c r="F57" s="7"/>
      <c r="G57" s="19"/>
      <c r="I57" s="118">
        <v>5</v>
      </c>
      <c r="J57" s="117" t="s">
        <v>189</v>
      </c>
      <c r="K57" s="117" t="s">
        <v>147</v>
      </c>
      <c r="L57" s="7"/>
      <c r="M57" s="7"/>
      <c r="N57" s="7"/>
      <c r="O57" s="19"/>
    </row>
    <row r="58" spans="1:15" x14ac:dyDescent="0.3">
      <c r="A58" s="118">
        <v>6</v>
      </c>
      <c r="B58" s="117" t="s">
        <v>179</v>
      </c>
      <c r="C58" s="117" t="s">
        <v>180</v>
      </c>
      <c r="D58" s="7"/>
      <c r="E58" s="7"/>
      <c r="F58" s="7"/>
      <c r="G58" s="19"/>
      <c r="I58" s="118">
        <v>6</v>
      </c>
      <c r="J58" s="117" t="s">
        <v>194</v>
      </c>
      <c r="K58" s="117" t="s">
        <v>59</v>
      </c>
      <c r="L58" s="7"/>
      <c r="M58" s="7"/>
      <c r="N58" s="7"/>
      <c r="O58" s="19"/>
    </row>
    <row r="59" spans="1:15" x14ac:dyDescent="0.3">
      <c r="A59" s="118">
        <v>7</v>
      </c>
      <c r="B59" s="117" t="s">
        <v>172</v>
      </c>
      <c r="C59" s="117" t="s">
        <v>76</v>
      </c>
      <c r="D59" s="7"/>
      <c r="E59" s="7"/>
      <c r="F59" s="7"/>
      <c r="G59" s="19"/>
      <c r="I59" s="118">
        <v>7</v>
      </c>
      <c r="J59" s="117" t="s">
        <v>184</v>
      </c>
      <c r="K59" s="117" t="s">
        <v>59</v>
      </c>
      <c r="L59" s="7"/>
      <c r="M59" s="7"/>
      <c r="N59" s="7"/>
      <c r="O59" s="19"/>
    </row>
    <row r="60" spans="1:15" x14ac:dyDescent="0.3">
      <c r="A60" s="118">
        <v>8</v>
      </c>
      <c r="B60" s="117" t="s">
        <v>177</v>
      </c>
      <c r="C60" s="117" t="s">
        <v>70</v>
      </c>
      <c r="D60" s="7"/>
      <c r="E60" s="7"/>
      <c r="F60" s="7"/>
      <c r="G60" s="19"/>
      <c r="I60" s="118">
        <v>8</v>
      </c>
      <c r="J60" s="117" t="s">
        <v>185</v>
      </c>
      <c r="K60" s="117" t="s">
        <v>102</v>
      </c>
      <c r="L60" s="7"/>
      <c r="M60" s="7"/>
      <c r="N60" s="7"/>
      <c r="O60" s="19"/>
    </row>
    <row r="61" spans="1:15" x14ac:dyDescent="0.3">
      <c r="A61" s="120">
        <v>9</v>
      </c>
      <c r="B61" s="121" t="s">
        <v>178</v>
      </c>
      <c r="C61" s="121" t="s">
        <v>64</v>
      </c>
      <c r="D61" s="21"/>
      <c r="E61" s="21"/>
      <c r="F61" s="21"/>
      <c r="G61" s="22"/>
      <c r="I61" s="120">
        <v>9</v>
      </c>
      <c r="J61" s="121" t="s">
        <v>190</v>
      </c>
      <c r="K61" s="121" t="s">
        <v>191</v>
      </c>
      <c r="L61" s="21"/>
      <c r="M61" s="21"/>
      <c r="N61" s="21"/>
      <c r="O61" s="22"/>
    </row>
    <row r="63" spans="1:15" x14ac:dyDescent="0.3">
      <c r="B63" s="4" t="s">
        <v>37</v>
      </c>
      <c r="F63" s="101" t="s">
        <v>25</v>
      </c>
    </row>
    <row r="64" spans="1:15" x14ac:dyDescent="0.3">
      <c r="B64" s="4" t="s">
        <v>38</v>
      </c>
    </row>
  </sheetData>
  <sortState xmlns:xlrd2="http://schemas.microsoft.com/office/spreadsheetml/2017/richdata2" ref="AD53:AE61">
    <sortCondition ref="AD53"/>
  </sortState>
  <mergeCells count="1">
    <mergeCell ref="J2:O2"/>
  </mergeCells>
  <hyperlinks>
    <hyperlink ref="B2" location="'Index'!A3" tooltip="Go to the Index sheet" display="á" xr:uid="{DBFB5AA0-6D32-452C-83AE-73C2CBC9260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F7E4F-B41F-41D2-93B5-87BE0698B854}">
  <sheetPr>
    <tabColor rgb="FFFFFF00"/>
    <pageSetUpPr fitToPage="1"/>
  </sheetPr>
  <dimension ref="A1:AH72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18.7109375" style="4" customWidth="1"/>
    <col min="14" max="19" width="5" style="4" customWidth="1"/>
    <col min="20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29</v>
      </c>
      <c r="D1" s="90"/>
      <c r="E1" s="90"/>
      <c r="F1" s="90" t="s">
        <v>283</v>
      </c>
      <c r="G1" s="90"/>
      <c r="H1" s="90"/>
      <c r="I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0</v>
      </c>
      <c r="C3" s="115" t="s">
        <v>447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"!$B$19"),"")</f>
        <v>J. Brown</v>
      </c>
      <c r="C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"!$C$19"),"")</f>
        <v>Preston Grasshoppers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"!$D$19"),"")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"!$E$19"),"")</f>
        <v/>
      </c>
      <c r="F5" s="16">
        <f ca="1">SUM(D5:E5)</f>
        <v>0</v>
      </c>
      <c r="G5" s="16"/>
      <c r="H5" s="46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"!$B$5")&lt;&gt;"",INDIRECT("'"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"!$B$5"),"")</f>
        <v>C. Clark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"!$C$5")&lt;&gt;"",INDIRECT("'"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"!$C$5"),"")</f>
        <v>Darlington RA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"!$D$5")&lt;&gt;"",INDIRECT("'"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"!$D$5"),"")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"!$E$5")&lt;&gt;"",INDIRECT("'"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"!$E$5"),"")</f>
        <v/>
      </c>
      <c r="F6" s="7">
        <f t="shared" ref="F6:F11" ca="1" si="0">SUM(D6:E6)</f>
        <v>0</v>
      </c>
      <c r="G6" s="130"/>
      <c r="H6" s="130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"!$B$7")&lt;&gt;"",INDIRECT("'"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"!$B$7"),"")</f>
        <v>D. Hall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"!$C$7")&lt;&gt;"",INDIRECT("'"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"!$C$7"),"")</f>
        <v>Crewe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"!$D$7")&lt;&gt;"",INDIRECT("'"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"!$D$7"),"")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"!$E$7")&lt;&gt;"",INDIRECT("'"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"!$E$7"),"")</f>
        <v/>
      </c>
      <c r="F7" s="7">
        <f t="shared" ca="1" si="0"/>
        <v>0</v>
      </c>
      <c r="G7" s="130"/>
      <c r="H7" s="130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"!$B$8")&lt;&gt;"",INDIRECT("'"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"!$B$8"),"")</f>
        <v>C. Lockwood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"!$C$8")&lt;&gt;"",INDIRECT("'"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"!$C$8"),"")</f>
        <v>Preston Grasshoppers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"!$D$8")&lt;&gt;"",INDIRECT("'"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"!$D$8"),"")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"!$E$8")&lt;&gt;"",INDIRECT("'"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"!$E$8"),"")</f>
        <v/>
      </c>
      <c r="F8" s="7">
        <f t="shared" ca="1" si="0"/>
        <v>0</v>
      </c>
      <c r="G8" s="130"/>
      <c r="H8" s="130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s="3" customFormat="1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"!$B$24"),"")</f>
        <v>R. A. Shaw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"!$C$24"),"")</f>
        <v>Vickers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"!$D$24"),"")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"!$E$24"),"")</f>
        <v/>
      </c>
      <c r="F9" s="7">
        <f t="shared" ca="1" si="0"/>
        <v>0</v>
      </c>
      <c r="G9" s="130"/>
      <c r="H9" s="130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s="3" customFormat="1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"!$B$10"),"")</f>
        <v>D. Stocks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"!$C$10"),"")</f>
        <v>Sutton Coldfield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"!$D$10"),"")</f>
        <v/>
      </c>
      <c r="E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"!$E$10")&lt;&gt;"",INDIRECT("'"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"!$E$10"),"")</f>
        <v/>
      </c>
      <c r="F10" s="7">
        <f t="shared" ca="1" si="0"/>
        <v>0</v>
      </c>
      <c r="G10" s="130"/>
      <c r="H10" s="130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s="3" customFormat="1" ht="15.75" customHeight="1" x14ac:dyDescent="0.3">
      <c r="A11" s="120">
        <v>7</v>
      </c>
      <c r="B11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"!$B$11"),"")</f>
        <v>P. Stokes</v>
      </c>
      <c r="C11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"!$C$11"),"")</f>
        <v>Sutton Coldfield</v>
      </c>
      <c r="D11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"!$D$11"),"")</f>
        <v/>
      </c>
      <c r="E11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"!$E$11"),"")</f>
        <v/>
      </c>
      <c r="F11" s="21">
        <f t="shared" ca="1" si="0"/>
        <v>0</v>
      </c>
      <c r="G11" s="134"/>
      <c r="H11" s="134"/>
      <c r="I11" s="135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s="3" customFormat="1" ht="15.75" customHeight="1" x14ac:dyDescent="0.3">
      <c r="A12" s="128"/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s="3" customFormat="1" ht="15.75" customHeight="1" x14ac:dyDescent="0.3">
      <c r="A13" s="1"/>
      <c r="B13" s="2" t="s">
        <v>74</v>
      </c>
      <c r="C13" s="115" t="s">
        <v>448</v>
      </c>
      <c r="D13" s="115"/>
      <c r="E13" s="115"/>
      <c r="F13" s="2"/>
      <c r="G13" s="2"/>
      <c r="H13" s="2"/>
      <c r="I13" s="2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s="3" customFormat="1" ht="15.75" customHeight="1" x14ac:dyDescent="0.3">
      <c r="A14" s="124">
        <v>2</v>
      </c>
      <c r="B14" s="125" t="s">
        <v>1</v>
      </c>
      <c r="C14" s="149" t="s">
        <v>2</v>
      </c>
      <c r="D14" s="12"/>
      <c r="E14" s="47"/>
      <c r="F14" s="48" t="s">
        <v>3</v>
      </c>
      <c r="G14" s="48" t="s">
        <v>4</v>
      </c>
      <c r="H14" s="48" t="s">
        <v>5</v>
      </c>
      <c r="I14" s="49" t="s">
        <v>6</v>
      </c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s="3" customFormat="1" ht="15.75" customHeight="1" x14ac:dyDescent="0.3">
      <c r="A15" s="122">
        <v>1</v>
      </c>
      <c r="B1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"!$B$20"),"")</f>
        <v>R. Cornthwaite</v>
      </c>
      <c r="C1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"!$C$20"),"")</f>
        <v>Preston Grasshoppers</v>
      </c>
      <c r="D1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"!$D$20"),"")</f>
        <v/>
      </c>
      <c r="E1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"!$E$20"),"")</f>
        <v/>
      </c>
      <c r="F15" s="16">
        <f ca="1">SUM(D15:E15)</f>
        <v>0</v>
      </c>
      <c r="G15" s="16"/>
      <c r="H15" s="46"/>
      <c r="I15" s="54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s="3" customFormat="1" ht="15.75" customHeight="1" x14ac:dyDescent="0.3">
      <c r="A16" s="131">
        <v>2</v>
      </c>
      <c r="B1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"!$B$44"),"")</f>
        <v>D. Erskine</v>
      </c>
      <c r="C1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"!$C$44"),"")</f>
        <v>Cumb News</v>
      </c>
      <c r="D1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"!$D$44"),"")</f>
        <v/>
      </c>
      <c r="E1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"!$E$44")&lt;&gt;"",INDIRECT("'"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"!$E$44"),"")</f>
        <v/>
      </c>
      <c r="F16" s="7">
        <f t="shared" ref="F16:F20" ca="1" si="1">SUM(D16:E16)</f>
        <v>0</v>
      </c>
      <c r="G16" s="130"/>
      <c r="H16" s="130"/>
      <c r="I16" s="132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s="3" customFormat="1" ht="15.75" customHeight="1" x14ac:dyDescent="0.3">
      <c r="A17" s="118">
        <v>3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"!$B$34"),"")</f>
        <v>J. Hough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"!$C$34"),"")</f>
        <v>Sutton Coldfield</v>
      </c>
      <c r="D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"!$D$34"),"")</f>
        <v/>
      </c>
      <c r="E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"!$E$34")&lt;&gt;"",INDIRECT("'"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"!$E$34"),"")</f>
        <v/>
      </c>
      <c r="F17" s="7">
        <f t="shared" ca="1" si="1"/>
        <v>0</v>
      </c>
      <c r="G17" s="130"/>
      <c r="H17" s="130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x14ac:dyDescent="0.3">
      <c r="A18" s="131">
        <v>4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"!$B$22"),"")</f>
        <v>A. Kirkham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"!$C$22"),"")</f>
        <v>Preston Grasshoppers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"!$D$22"),"")</f>
        <v/>
      </c>
      <c r="E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"!$E$22"),"")</f>
        <v/>
      </c>
      <c r="F18" s="7">
        <f t="shared" ca="1" si="1"/>
        <v>0</v>
      </c>
      <c r="G18" s="130"/>
      <c r="H18" s="130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5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"!$B$36")&lt;&gt;"",INDIRECT("'"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"!$B$36"),"")</f>
        <v>T. Osborn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"!$C$36")&lt;&gt;"",INDIRECT("'"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"!$C$36"),"")</f>
        <v>Vickers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"!$D$36")&lt;&gt;"",INDIRECT("'"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"!$D$36"),"")</f>
        <v/>
      </c>
      <c r="E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"!$E$36")&lt;&gt;"",INDIRECT("'"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"!$E$36"),"")</f>
        <v/>
      </c>
      <c r="F19" s="7">
        <f t="shared" ca="1" si="1"/>
        <v>0</v>
      </c>
      <c r="G19" s="130"/>
      <c r="H19" s="130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6">
        <v>6</v>
      </c>
      <c r="B2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"!$B$23"),"")</f>
        <v>R. Saunders</v>
      </c>
      <c r="C2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"!$C$23"),"")</f>
        <v>Sutton Coldfield</v>
      </c>
      <c r="D2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"!$D$23"),"")</f>
        <v/>
      </c>
      <c r="E2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"20Yd Pistol"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"20Yd Pistol" &amp; "'" &amp; "!$E$23"),"")</f>
        <v/>
      </c>
      <c r="F20" s="21">
        <f t="shared" ca="1" si="1"/>
        <v>0</v>
      </c>
      <c r="G20" s="134"/>
      <c r="H20" s="134"/>
      <c r="I20" s="135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4" t="s">
        <v>37</v>
      </c>
      <c r="F22" s="101" t="s">
        <v>25</v>
      </c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4" t="s">
        <v>38</v>
      </c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x14ac:dyDescent="0.3">
      <c r="A72" s="128"/>
      <c r="B72" s="128"/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</row>
  </sheetData>
  <sheetProtection sheet="1" objects="1" scenarios="1" selectLockedCells="1"/>
  <sortState xmlns:xlrd2="http://schemas.microsoft.com/office/spreadsheetml/2017/richdata2" ref="V15:W20">
    <sortCondition ref="V15"/>
  </sortState>
  <mergeCells count="1">
    <mergeCell ref="D2:I2"/>
  </mergeCells>
  <hyperlinks>
    <hyperlink ref="B2" location="'Index'!A3" tooltip="Go to the Index sheet" display="á" xr:uid="{564E69A3-9D78-4FDF-841B-F30F2BF1F570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FF00"/>
    <pageSetUpPr fitToPage="1"/>
  </sheetPr>
  <dimension ref="A1:AH227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23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G3" s="3"/>
      <c r="H3" s="4"/>
      <c r="I3" s="4"/>
      <c r="J3" s="4"/>
      <c r="K3" s="4"/>
      <c r="L3" s="4"/>
      <c r="M3" s="4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449</v>
      </c>
      <c r="B4" s="12"/>
      <c r="C4" s="139">
        <v>502</v>
      </c>
      <c r="D4" s="12"/>
      <c r="E4" s="71" t="s">
        <v>6</v>
      </c>
      <c r="F4" s="14">
        <f>SUM(F5:F7)</f>
        <v>0</v>
      </c>
      <c r="G4" s="3" t="s">
        <v>295</v>
      </c>
      <c r="H4" s="4" t="s">
        <v>452</v>
      </c>
      <c r="J4" s="150">
        <v>490</v>
      </c>
    </row>
    <row r="5" spans="1:34" ht="15.75" customHeight="1" x14ac:dyDescent="0.3">
      <c r="A5" s="67" t="s">
        <v>432</v>
      </c>
      <c r="B5" s="31"/>
      <c r="C5" s="32"/>
      <c r="D5" s="51"/>
      <c r="E5" s="51"/>
      <c r="F5" s="68">
        <f>SUM(D5:E5)</f>
        <v>0</v>
      </c>
    </row>
    <row r="6" spans="1:34" ht="15.75" customHeight="1" x14ac:dyDescent="0.3">
      <c r="A6" s="69" t="s">
        <v>429</v>
      </c>
      <c r="B6" s="26"/>
      <c r="C6" s="5"/>
      <c r="D6" s="7"/>
      <c r="E6" s="7"/>
      <c r="F6" s="19">
        <f>SUM(D6:E6)</f>
        <v>0</v>
      </c>
    </row>
    <row r="7" spans="1:34" ht="15.75" customHeight="1" x14ac:dyDescent="0.3">
      <c r="A7" s="70" t="s">
        <v>433</v>
      </c>
      <c r="B7" s="27"/>
      <c r="C7" s="28"/>
      <c r="D7" s="21"/>
      <c r="E7" s="21"/>
      <c r="F7" s="22">
        <f>SUM(D7:E7)</f>
        <v>0</v>
      </c>
    </row>
    <row r="8" spans="1:34" ht="15.75" customHeight="1" x14ac:dyDescent="0.3">
      <c r="N8" s="23"/>
    </row>
    <row r="9" spans="1:34" ht="15.75" customHeight="1" x14ac:dyDescent="0.3">
      <c r="A9" s="11" t="s">
        <v>450</v>
      </c>
      <c r="B9" s="12"/>
      <c r="C9" s="139">
        <v>513</v>
      </c>
      <c r="D9" s="12"/>
      <c r="E9" s="71" t="s">
        <v>6</v>
      </c>
      <c r="F9" s="14">
        <f>SUM(F10:F12)</f>
        <v>0</v>
      </c>
      <c r="G9" s="3" t="s">
        <v>295</v>
      </c>
      <c r="H9" s="4" t="s">
        <v>408</v>
      </c>
    </row>
    <row r="10" spans="1:34" ht="15.75" customHeight="1" x14ac:dyDescent="0.3">
      <c r="A10" s="67" t="s">
        <v>168</v>
      </c>
      <c r="B10" s="31"/>
      <c r="C10" s="32"/>
      <c r="D10" s="51"/>
      <c r="E10" s="51"/>
      <c r="F10" s="68">
        <f>SUM(D10:E10)</f>
        <v>0</v>
      </c>
      <c r="AA10"/>
      <c r="AB10"/>
      <c r="AC10"/>
      <c r="AD10"/>
      <c r="AE10"/>
      <c r="AF10"/>
    </row>
    <row r="11" spans="1:34" ht="15.75" customHeight="1" x14ac:dyDescent="0.3">
      <c r="A11" s="69" t="s">
        <v>111</v>
      </c>
      <c r="B11" s="26"/>
      <c r="C11" s="5"/>
      <c r="D11" s="7"/>
      <c r="E11" s="7"/>
      <c r="F11" s="19">
        <f>SUM(D11:E11)</f>
        <v>0</v>
      </c>
      <c r="AA11"/>
      <c r="AB11"/>
      <c r="AC11"/>
      <c r="AD11"/>
      <c r="AE11"/>
      <c r="AF11"/>
    </row>
    <row r="12" spans="1:34" ht="15.75" customHeight="1" x14ac:dyDescent="0.3">
      <c r="A12" s="70" t="s">
        <v>71</v>
      </c>
      <c r="B12" s="27"/>
      <c r="C12" s="28"/>
      <c r="D12" s="21"/>
      <c r="E12" s="21"/>
      <c r="F12" s="22">
        <f>SUM(D12:E12)</f>
        <v>0</v>
      </c>
      <c r="AA12"/>
      <c r="AB12"/>
      <c r="AC12"/>
      <c r="AD12"/>
      <c r="AE12"/>
      <c r="AF12"/>
    </row>
    <row r="13" spans="1:34" ht="15.75" customHeight="1" x14ac:dyDescent="0.3">
      <c r="AA13"/>
      <c r="AB13"/>
      <c r="AC13"/>
      <c r="AD13"/>
      <c r="AE13"/>
      <c r="AF13"/>
    </row>
    <row r="14" spans="1:34" ht="15.75" customHeight="1" x14ac:dyDescent="0.3">
      <c r="A14" s="11" t="s">
        <v>406</v>
      </c>
      <c r="B14" s="12"/>
      <c r="C14" s="139">
        <v>504</v>
      </c>
      <c r="D14" s="12"/>
      <c r="E14" s="71" t="s">
        <v>6</v>
      </c>
      <c r="F14" s="14">
        <f>SUM(F15:F17)</f>
        <v>0</v>
      </c>
      <c r="G14" s="3" t="s">
        <v>295</v>
      </c>
      <c r="H14" s="11" t="s">
        <v>451</v>
      </c>
      <c r="I14" s="12"/>
      <c r="J14" s="139">
        <v>484</v>
      </c>
      <c r="K14" s="12"/>
      <c r="L14" s="71" t="s">
        <v>6</v>
      </c>
      <c r="M14" s="14">
        <f>SUM(M15:M17)</f>
        <v>0</v>
      </c>
    </row>
    <row r="15" spans="1:34" ht="15.75" customHeight="1" x14ac:dyDescent="0.3">
      <c r="A15" s="67" t="s">
        <v>126</v>
      </c>
      <c r="B15" s="31"/>
      <c r="C15" s="32"/>
      <c r="D15" s="51"/>
      <c r="E15" s="51"/>
      <c r="F15" s="68">
        <f>SUM(D15:E15)</f>
        <v>0</v>
      </c>
      <c r="H15" s="67" t="s">
        <v>142</v>
      </c>
      <c r="I15" s="31"/>
      <c r="J15" s="32"/>
      <c r="K15" s="51"/>
      <c r="L15" s="51"/>
      <c r="M15" s="68">
        <f>SUM(K15:L15)</f>
        <v>0</v>
      </c>
    </row>
    <row r="16" spans="1:34" ht="15.75" customHeight="1" x14ac:dyDescent="0.3">
      <c r="A16" s="69" t="s">
        <v>88</v>
      </c>
      <c r="B16" s="26"/>
      <c r="C16" s="5"/>
      <c r="D16" s="7"/>
      <c r="E16" s="7"/>
      <c r="F16" s="19">
        <f>SUM(D16:E16)</f>
        <v>0</v>
      </c>
      <c r="H16" s="69" t="s">
        <v>97</v>
      </c>
      <c r="I16" s="26"/>
      <c r="J16" s="5"/>
      <c r="K16" s="7"/>
      <c r="L16" s="7"/>
      <c r="M16" s="19">
        <f>SUM(K16:L16)</f>
        <v>0</v>
      </c>
    </row>
    <row r="17" spans="1:16" ht="15.75" customHeight="1" x14ac:dyDescent="0.3">
      <c r="A17" s="70" t="s">
        <v>163</v>
      </c>
      <c r="B17" s="27"/>
      <c r="C17" s="28"/>
      <c r="D17" s="21"/>
      <c r="E17" s="21"/>
      <c r="F17" s="22">
        <f>SUM(D17:E17)</f>
        <v>0</v>
      </c>
      <c r="H17" s="70" t="s">
        <v>159</v>
      </c>
      <c r="I17" s="27"/>
      <c r="J17" s="28"/>
      <c r="K17" s="21"/>
      <c r="L17" s="21"/>
      <c r="M17" s="22">
        <f>SUM(K17:L17)</f>
        <v>0</v>
      </c>
    </row>
    <row r="18" spans="1:16" ht="15.75" customHeight="1" x14ac:dyDescent="0.3"/>
    <row r="19" spans="1:16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16" ht="15.75" customHeight="1" x14ac:dyDescent="0.3">
      <c r="B20" s="115" t="s">
        <v>453</v>
      </c>
      <c r="H20" s="15" t="s">
        <v>449</v>
      </c>
      <c r="I20" s="46"/>
      <c r="J20" s="46"/>
      <c r="K20" s="46"/>
      <c r="L20" s="46"/>
      <c r="M20" s="46"/>
      <c r="N20" s="54"/>
    </row>
    <row r="21" spans="1:16" ht="15.75" customHeight="1" x14ac:dyDescent="0.3">
      <c r="B21" s="115"/>
      <c r="H21" s="138" t="s">
        <v>450</v>
      </c>
      <c r="I21" s="7"/>
      <c r="J21" s="7"/>
      <c r="K21" s="7"/>
      <c r="L21" s="7"/>
      <c r="M21" s="7"/>
      <c r="N21" s="19"/>
    </row>
    <row r="22" spans="1:16" ht="15.75" customHeight="1" x14ac:dyDescent="0.3">
      <c r="H22" s="18" t="s">
        <v>406</v>
      </c>
      <c r="I22" s="7"/>
      <c r="J22" s="7"/>
      <c r="K22" s="7"/>
      <c r="L22" s="7"/>
      <c r="M22" s="7"/>
      <c r="N22" s="19"/>
    </row>
    <row r="23" spans="1:16" ht="15.75" customHeight="1" x14ac:dyDescent="0.3">
      <c r="H23" s="18" t="s">
        <v>451</v>
      </c>
      <c r="I23" s="7"/>
      <c r="J23" s="7"/>
      <c r="K23" s="7"/>
      <c r="L23" s="7"/>
      <c r="M23" s="7"/>
      <c r="N23" s="19"/>
    </row>
    <row r="24" spans="1:16" ht="15.75" customHeight="1" x14ac:dyDescent="0.3">
      <c r="H24" s="18" t="s">
        <v>408</v>
      </c>
      <c r="I24" s="7"/>
      <c r="J24" s="7"/>
      <c r="K24" s="7"/>
      <c r="L24" s="7"/>
      <c r="M24" s="7"/>
      <c r="N24" s="19"/>
    </row>
    <row r="25" spans="1:16" ht="15.75" customHeight="1" x14ac:dyDescent="0.3">
      <c r="H25" s="20" t="s">
        <v>452</v>
      </c>
      <c r="I25" s="21"/>
      <c r="J25" s="21"/>
      <c r="K25" s="21"/>
      <c r="L25" s="21"/>
      <c r="M25" s="21"/>
      <c r="N25" s="22"/>
    </row>
    <row r="26" spans="1:16" ht="15.75" customHeight="1" x14ac:dyDescent="0.3">
      <c r="H26" s="29"/>
      <c r="I26" s="9"/>
      <c r="J26" s="9"/>
      <c r="K26" s="9"/>
      <c r="L26" s="9"/>
      <c r="M26" s="9"/>
      <c r="N26" s="9"/>
    </row>
    <row r="27" spans="1:16" ht="15.75" customHeight="1" x14ac:dyDescent="0.3">
      <c r="A27" s="4" t="s">
        <v>39</v>
      </c>
      <c r="E27" s="3"/>
      <c r="G27" s="102" t="s">
        <v>25</v>
      </c>
      <c r="P27" s="9"/>
    </row>
    <row r="28" spans="1:16" ht="15.75" customHeight="1" x14ac:dyDescent="0.3">
      <c r="A28" s="4" t="s">
        <v>38</v>
      </c>
    </row>
    <row r="29" spans="1:16" ht="15.75" customHeight="1" x14ac:dyDescent="0.3"/>
    <row r="30" spans="1:16" ht="15.75" customHeight="1" x14ac:dyDescent="0.3"/>
    <row r="31" spans="1:16" ht="15.75" customHeight="1" x14ac:dyDescent="0.3"/>
    <row r="32" spans="1:1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94E16ABD-6F54-4FEB-955C-97399FFBDF6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rgb="FFC00000"/>
    <pageSetUpPr fitToPage="1"/>
  </sheetPr>
  <dimension ref="A1:AH66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42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A2" s="4"/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</row>
    <row r="3" spans="1:34" s="2" customFormat="1" ht="15.75" customHeight="1" x14ac:dyDescent="0.3">
      <c r="A3" s="1"/>
      <c r="B3" s="2" t="s">
        <v>0</v>
      </c>
      <c r="C3" s="115" t="s">
        <v>463</v>
      </c>
      <c r="D3" s="115"/>
      <c r="E3" s="115"/>
      <c r="K3" s="4"/>
      <c r="L3" s="4"/>
      <c r="M3" s="4"/>
      <c r="N3" s="4"/>
      <c r="O3" s="4"/>
      <c r="P3" s="4"/>
      <c r="Q3" s="4"/>
      <c r="R3" s="4"/>
      <c r="S3" s="4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181</v>
      </c>
      <c r="C5" s="106" t="s">
        <v>174</v>
      </c>
      <c r="D5" s="151"/>
      <c r="E5" s="151"/>
      <c r="F5" s="151">
        <f>SUM(D5:E5)</f>
        <v>0</v>
      </c>
      <c r="G5" s="16"/>
      <c r="H5" s="151"/>
      <c r="I5" s="54"/>
      <c r="K5" s="4"/>
    </row>
    <row r="6" spans="1:34" ht="15.75" customHeight="1" x14ac:dyDescent="0.3">
      <c r="A6" s="118">
        <v>2</v>
      </c>
      <c r="B6" s="117" t="s">
        <v>459</v>
      </c>
      <c r="C6" s="117" t="s">
        <v>218</v>
      </c>
      <c r="D6" s="152"/>
      <c r="E6" s="152"/>
      <c r="F6" s="152">
        <f t="shared" ref="F6:F13" si="0">SUM(D6:E6)</f>
        <v>0</v>
      </c>
      <c r="G6" s="7"/>
      <c r="H6" s="153"/>
      <c r="I6" s="119"/>
      <c r="K6" s="4"/>
    </row>
    <row r="7" spans="1:34" ht="15.75" customHeight="1" x14ac:dyDescent="0.3">
      <c r="A7" s="118">
        <v>3</v>
      </c>
      <c r="B7" s="117" t="s">
        <v>461</v>
      </c>
      <c r="C7" s="117" t="s">
        <v>187</v>
      </c>
      <c r="D7" s="152"/>
      <c r="E7" s="152"/>
      <c r="F7" s="152">
        <f t="shared" si="0"/>
        <v>0</v>
      </c>
      <c r="G7" s="7"/>
      <c r="H7" s="152"/>
      <c r="I7" s="19"/>
      <c r="J7" s="10"/>
      <c r="K7" s="4"/>
    </row>
    <row r="8" spans="1:34" ht="15.75" customHeight="1" x14ac:dyDescent="0.3">
      <c r="A8" s="118">
        <v>4</v>
      </c>
      <c r="B8" s="117" t="s">
        <v>458</v>
      </c>
      <c r="C8" s="117" t="s">
        <v>187</v>
      </c>
      <c r="D8" s="152"/>
      <c r="E8" s="152"/>
      <c r="F8" s="152">
        <f t="shared" si="0"/>
        <v>0</v>
      </c>
      <c r="G8" s="7"/>
      <c r="H8" s="152"/>
      <c r="I8" s="19"/>
    </row>
    <row r="9" spans="1:34" ht="15.75" customHeight="1" x14ac:dyDescent="0.3">
      <c r="A9" s="118">
        <v>5</v>
      </c>
      <c r="B9" s="117" t="s">
        <v>190</v>
      </c>
      <c r="C9" s="117" t="s">
        <v>191</v>
      </c>
      <c r="D9" s="152"/>
      <c r="E9" s="152"/>
      <c r="F9" s="152">
        <f t="shared" si="0"/>
        <v>0</v>
      </c>
      <c r="G9" s="7"/>
      <c r="H9" s="152"/>
      <c r="I9" s="19"/>
    </row>
    <row r="10" spans="1:34" x14ac:dyDescent="0.3">
      <c r="A10" s="118">
        <v>6</v>
      </c>
      <c r="B10" s="117" t="s">
        <v>460</v>
      </c>
      <c r="C10" s="117" t="s">
        <v>187</v>
      </c>
      <c r="D10" s="152"/>
      <c r="E10" s="152"/>
      <c r="F10" s="152">
        <f t="shared" si="0"/>
        <v>0</v>
      </c>
      <c r="G10" s="7"/>
      <c r="H10" s="152"/>
      <c r="I10" s="19"/>
    </row>
    <row r="11" spans="1:34" x14ac:dyDescent="0.3">
      <c r="A11" s="118">
        <v>7</v>
      </c>
      <c r="B11" s="117" t="s">
        <v>454</v>
      </c>
      <c r="C11" s="117" t="s">
        <v>93</v>
      </c>
      <c r="D11" s="152"/>
      <c r="E11" s="152"/>
      <c r="F11" s="152">
        <f t="shared" si="0"/>
        <v>0</v>
      </c>
      <c r="G11" s="7"/>
      <c r="H11" s="152"/>
      <c r="I11" s="19"/>
    </row>
    <row r="12" spans="1:34" x14ac:dyDescent="0.3">
      <c r="A12" s="118">
        <v>8</v>
      </c>
      <c r="B12" s="117" t="s">
        <v>455</v>
      </c>
      <c r="C12" s="117" t="s">
        <v>456</v>
      </c>
      <c r="D12" s="152"/>
      <c r="E12" s="152"/>
      <c r="F12" s="152">
        <f t="shared" si="0"/>
        <v>0</v>
      </c>
      <c r="G12" s="7"/>
      <c r="H12" s="152"/>
      <c r="I12" s="19"/>
    </row>
    <row r="13" spans="1:34" x14ac:dyDescent="0.3">
      <c r="A13" s="120">
        <v>9</v>
      </c>
      <c r="B13" s="121" t="s">
        <v>457</v>
      </c>
      <c r="C13" s="121" t="s">
        <v>462</v>
      </c>
      <c r="D13" s="154"/>
      <c r="E13" s="154"/>
      <c r="F13" s="154">
        <f t="shared" si="0"/>
        <v>0</v>
      </c>
      <c r="G13" s="21"/>
      <c r="H13" s="154"/>
      <c r="I13" s="22"/>
    </row>
    <row r="15" spans="1:34" x14ac:dyDescent="0.3">
      <c r="A15" s="1"/>
      <c r="B15" s="2" t="s">
        <v>74</v>
      </c>
      <c r="C15" s="115" t="s">
        <v>472</v>
      </c>
      <c r="D15" s="115"/>
      <c r="E15" s="115"/>
      <c r="F15" s="2"/>
      <c r="G15" s="2"/>
      <c r="H15" s="2"/>
      <c r="I15" s="2"/>
    </row>
    <row r="16" spans="1:34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</row>
    <row r="17" spans="1:9" x14ac:dyDescent="0.3">
      <c r="A17" s="122">
        <v>1</v>
      </c>
      <c r="B17" s="106" t="s">
        <v>321</v>
      </c>
      <c r="C17" s="106" t="s">
        <v>322</v>
      </c>
      <c r="D17" s="151"/>
      <c r="E17" s="151"/>
      <c r="F17" s="151">
        <f>SUM(D17:E17)</f>
        <v>0</v>
      </c>
      <c r="G17" s="16"/>
      <c r="H17" s="151"/>
      <c r="I17" s="54"/>
    </row>
    <row r="18" spans="1:9" x14ac:dyDescent="0.3">
      <c r="A18" s="118">
        <v>2</v>
      </c>
      <c r="B18" s="117" t="s">
        <v>92</v>
      </c>
      <c r="C18" s="117" t="s">
        <v>93</v>
      </c>
      <c r="D18" s="152"/>
      <c r="E18" s="152"/>
      <c r="F18" s="152">
        <f t="shared" ref="F18:F25" si="1">SUM(D18:E18)</f>
        <v>0</v>
      </c>
      <c r="G18" s="7"/>
      <c r="H18" s="152"/>
      <c r="I18" s="19"/>
    </row>
    <row r="19" spans="1:9" x14ac:dyDescent="0.3">
      <c r="A19" s="118">
        <v>3</v>
      </c>
      <c r="B19" s="117" t="s">
        <v>466</v>
      </c>
      <c r="C19" s="117" t="s">
        <v>467</v>
      </c>
      <c r="D19" s="152"/>
      <c r="E19" s="152"/>
      <c r="F19" s="152">
        <f t="shared" si="1"/>
        <v>0</v>
      </c>
      <c r="G19" s="7"/>
      <c r="H19" s="152"/>
      <c r="I19" s="19"/>
    </row>
    <row r="20" spans="1:9" x14ac:dyDescent="0.3">
      <c r="A20" s="118">
        <v>4</v>
      </c>
      <c r="B20" s="117" t="s">
        <v>470</v>
      </c>
      <c r="C20" s="117" t="s">
        <v>462</v>
      </c>
      <c r="D20" s="152"/>
      <c r="E20" s="152"/>
      <c r="F20" s="152">
        <f t="shared" si="1"/>
        <v>0</v>
      </c>
      <c r="G20" s="7"/>
      <c r="H20" s="152"/>
      <c r="I20" s="19"/>
    </row>
    <row r="21" spans="1:9" x14ac:dyDescent="0.3">
      <c r="A21" s="118">
        <v>5</v>
      </c>
      <c r="B21" s="117" t="s">
        <v>465</v>
      </c>
      <c r="C21" s="117" t="s">
        <v>102</v>
      </c>
      <c r="D21" s="152"/>
      <c r="E21" s="152"/>
      <c r="F21" s="152">
        <f t="shared" si="1"/>
        <v>0</v>
      </c>
      <c r="G21" s="7"/>
      <c r="H21" s="152"/>
      <c r="I21" s="19"/>
    </row>
    <row r="22" spans="1:9" x14ac:dyDescent="0.3">
      <c r="A22" s="118">
        <v>6</v>
      </c>
      <c r="B22" s="117" t="s">
        <v>468</v>
      </c>
      <c r="C22" s="117" t="s">
        <v>174</v>
      </c>
      <c r="D22" s="152"/>
      <c r="E22" s="152"/>
      <c r="F22" s="152">
        <f t="shared" si="1"/>
        <v>0</v>
      </c>
      <c r="G22" s="7"/>
      <c r="H22" s="152"/>
      <c r="I22" s="19"/>
    </row>
    <row r="23" spans="1:9" x14ac:dyDescent="0.3">
      <c r="A23" s="118">
        <v>7</v>
      </c>
      <c r="B23" s="117" t="s">
        <v>469</v>
      </c>
      <c r="C23" s="117" t="s">
        <v>174</v>
      </c>
      <c r="D23" s="152"/>
      <c r="E23" s="152"/>
      <c r="F23" s="152">
        <f t="shared" si="1"/>
        <v>0</v>
      </c>
      <c r="G23" s="7"/>
      <c r="H23" s="152"/>
      <c r="I23" s="19"/>
    </row>
    <row r="24" spans="1:9" x14ac:dyDescent="0.3">
      <c r="A24" s="118">
        <v>8</v>
      </c>
      <c r="B24" s="117" t="s">
        <v>471</v>
      </c>
      <c r="C24" s="117" t="s">
        <v>462</v>
      </c>
      <c r="D24" s="152"/>
      <c r="E24" s="152"/>
      <c r="F24" s="152">
        <f t="shared" si="1"/>
        <v>0</v>
      </c>
      <c r="G24" s="7"/>
      <c r="H24" s="152"/>
      <c r="I24" s="19"/>
    </row>
    <row r="25" spans="1:9" x14ac:dyDescent="0.3">
      <c r="A25" s="120">
        <v>9</v>
      </c>
      <c r="B25" s="121" t="s">
        <v>464</v>
      </c>
      <c r="C25" s="121" t="s">
        <v>462</v>
      </c>
      <c r="D25" s="154"/>
      <c r="E25" s="154"/>
      <c r="F25" s="154">
        <f t="shared" si="1"/>
        <v>0</v>
      </c>
      <c r="G25" s="21"/>
      <c r="H25" s="154"/>
      <c r="I25" s="22"/>
    </row>
    <row r="27" spans="1:9" x14ac:dyDescent="0.3">
      <c r="A27" s="1"/>
      <c r="B27" s="2" t="s">
        <v>91</v>
      </c>
      <c r="C27" s="115" t="s">
        <v>484</v>
      </c>
      <c r="D27" s="115"/>
      <c r="E27" s="115"/>
      <c r="F27" s="2"/>
      <c r="G27" s="2"/>
      <c r="H27" s="2"/>
      <c r="I27" s="2"/>
    </row>
    <row r="28" spans="1:9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</row>
    <row r="29" spans="1:9" x14ac:dyDescent="0.3">
      <c r="A29" s="122">
        <v>1</v>
      </c>
      <c r="B29" s="106" t="s">
        <v>476</v>
      </c>
      <c r="C29" s="106" t="s">
        <v>477</v>
      </c>
      <c r="D29" s="151"/>
      <c r="E29" s="151"/>
      <c r="F29" s="151">
        <f>SUM(D29:E29)</f>
        <v>0</v>
      </c>
      <c r="G29" s="16"/>
      <c r="H29" s="151"/>
      <c r="I29" s="54"/>
    </row>
    <row r="30" spans="1:9" x14ac:dyDescent="0.3">
      <c r="A30" s="118">
        <v>2</v>
      </c>
      <c r="B30" s="117" t="s">
        <v>481</v>
      </c>
      <c r="C30" s="117" t="s">
        <v>187</v>
      </c>
      <c r="D30" s="152"/>
      <c r="E30" s="152"/>
      <c r="F30" s="152">
        <f t="shared" ref="F30:F37" si="2">SUM(D30:E30)</f>
        <v>0</v>
      </c>
      <c r="G30" s="7"/>
      <c r="H30" s="152"/>
      <c r="I30" s="19"/>
    </row>
    <row r="31" spans="1:9" x14ac:dyDescent="0.3">
      <c r="A31" s="118">
        <v>3</v>
      </c>
      <c r="B31" s="117" t="s">
        <v>483</v>
      </c>
      <c r="C31" s="117" t="s">
        <v>477</v>
      </c>
      <c r="D31" s="152"/>
      <c r="E31" s="152"/>
      <c r="F31" s="152">
        <f t="shared" si="2"/>
        <v>0</v>
      </c>
      <c r="G31" s="7"/>
      <c r="H31" s="152"/>
      <c r="I31" s="19"/>
    </row>
    <row r="32" spans="1:9" x14ac:dyDescent="0.3">
      <c r="A32" s="118">
        <v>4</v>
      </c>
      <c r="B32" s="117" t="s">
        <v>474</v>
      </c>
      <c r="C32" s="117" t="s">
        <v>475</v>
      </c>
      <c r="D32" s="152"/>
      <c r="E32" s="152"/>
      <c r="F32" s="152">
        <f t="shared" si="2"/>
        <v>0</v>
      </c>
      <c r="G32" s="7"/>
      <c r="H32" s="152"/>
      <c r="I32" s="19"/>
    </row>
    <row r="33" spans="1:9" x14ac:dyDescent="0.3">
      <c r="A33" s="118">
        <v>5</v>
      </c>
      <c r="B33" s="117" t="s">
        <v>473</v>
      </c>
      <c r="C33" s="117" t="s">
        <v>430</v>
      </c>
      <c r="D33" s="152"/>
      <c r="E33" s="152"/>
      <c r="F33" s="152">
        <f t="shared" si="2"/>
        <v>0</v>
      </c>
      <c r="G33" s="7"/>
      <c r="H33" s="152"/>
      <c r="I33" s="19"/>
    </row>
    <row r="34" spans="1:9" x14ac:dyDescent="0.3">
      <c r="A34" s="118">
        <v>6</v>
      </c>
      <c r="B34" s="117" t="s">
        <v>482</v>
      </c>
      <c r="C34" s="117" t="s">
        <v>174</v>
      </c>
      <c r="D34" s="152"/>
      <c r="E34" s="152"/>
      <c r="F34" s="152">
        <f t="shared" si="2"/>
        <v>0</v>
      </c>
      <c r="G34" s="7"/>
      <c r="H34" s="152"/>
      <c r="I34" s="19"/>
    </row>
    <row r="35" spans="1:9" x14ac:dyDescent="0.3">
      <c r="A35" s="118">
        <v>7</v>
      </c>
      <c r="B35" s="117" t="s">
        <v>479</v>
      </c>
      <c r="C35" s="117" t="s">
        <v>102</v>
      </c>
      <c r="D35" s="152"/>
      <c r="E35" s="152"/>
      <c r="F35" s="152">
        <f t="shared" si="2"/>
        <v>0</v>
      </c>
      <c r="G35" s="7"/>
      <c r="H35" s="152"/>
      <c r="I35" s="19"/>
    </row>
    <row r="36" spans="1:9" x14ac:dyDescent="0.3">
      <c r="A36" s="118">
        <v>8</v>
      </c>
      <c r="B36" s="117" t="s">
        <v>478</v>
      </c>
      <c r="C36" s="117" t="s">
        <v>462</v>
      </c>
      <c r="D36" s="152"/>
      <c r="E36" s="152"/>
      <c r="F36" s="152">
        <f t="shared" si="2"/>
        <v>0</v>
      </c>
      <c r="G36" s="7"/>
      <c r="H36" s="152"/>
      <c r="I36" s="19"/>
    </row>
    <row r="37" spans="1:9" x14ac:dyDescent="0.3">
      <c r="A37" s="120">
        <v>9</v>
      </c>
      <c r="B37" s="121" t="s">
        <v>480</v>
      </c>
      <c r="C37" s="121" t="s">
        <v>477</v>
      </c>
      <c r="D37" s="154"/>
      <c r="E37" s="154"/>
      <c r="F37" s="154">
        <f t="shared" si="2"/>
        <v>0</v>
      </c>
      <c r="G37" s="21"/>
      <c r="H37" s="154"/>
      <c r="I37" s="22"/>
    </row>
    <row r="39" spans="1:9" x14ac:dyDescent="0.3">
      <c r="A39" s="1"/>
      <c r="B39" s="2" t="s">
        <v>106</v>
      </c>
      <c r="C39" s="115" t="s">
        <v>496</v>
      </c>
      <c r="D39" s="115"/>
      <c r="E39" s="115"/>
      <c r="F39" s="2"/>
      <c r="G39" s="2"/>
      <c r="H39" s="2"/>
      <c r="I39" s="2"/>
    </row>
    <row r="40" spans="1:9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</row>
    <row r="41" spans="1:9" x14ac:dyDescent="0.3">
      <c r="A41" s="122">
        <v>1</v>
      </c>
      <c r="B41" s="106" t="s">
        <v>490</v>
      </c>
      <c r="C41" s="106" t="s">
        <v>174</v>
      </c>
      <c r="D41" s="151"/>
      <c r="E41" s="151"/>
      <c r="F41" s="151">
        <f>SUM(D41:E41)</f>
        <v>0</v>
      </c>
      <c r="G41" s="16"/>
      <c r="H41" s="151"/>
      <c r="I41" s="54"/>
    </row>
    <row r="42" spans="1:9" x14ac:dyDescent="0.3">
      <c r="A42" s="118">
        <v>2</v>
      </c>
      <c r="B42" s="117" t="s">
        <v>493</v>
      </c>
      <c r="C42" s="117" t="s">
        <v>462</v>
      </c>
      <c r="D42" s="152"/>
      <c r="E42" s="152"/>
      <c r="F42" s="152">
        <f t="shared" ref="F42:F49" si="3">SUM(D42:E42)</f>
        <v>0</v>
      </c>
      <c r="G42" s="7"/>
      <c r="H42" s="152"/>
      <c r="I42" s="19"/>
    </row>
    <row r="43" spans="1:9" x14ac:dyDescent="0.3">
      <c r="A43" s="118">
        <v>3</v>
      </c>
      <c r="B43" s="117" t="s">
        <v>487</v>
      </c>
      <c r="C43" s="117" t="s">
        <v>488</v>
      </c>
      <c r="D43" s="152"/>
      <c r="E43" s="152"/>
      <c r="F43" s="152">
        <f t="shared" si="3"/>
        <v>0</v>
      </c>
      <c r="G43" s="7"/>
      <c r="H43" s="152"/>
      <c r="I43" s="19"/>
    </row>
    <row r="44" spans="1:9" x14ac:dyDescent="0.3">
      <c r="A44" s="118">
        <v>4</v>
      </c>
      <c r="B44" s="117" t="s">
        <v>495</v>
      </c>
      <c r="C44" s="117" t="s">
        <v>488</v>
      </c>
      <c r="D44" s="152"/>
      <c r="E44" s="152"/>
      <c r="F44" s="152">
        <f t="shared" si="3"/>
        <v>0</v>
      </c>
      <c r="G44" s="7"/>
      <c r="H44" s="152"/>
      <c r="I44" s="19"/>
    </row>
    <row r="45" spans="1:9" x14ac:dyDescent="0.3">
      <c r="A45" s="118">
        <v>5</v>
      </c>
      <c r="B45" s="117" t="s">
        <v>489</v>
      </c>
      <c r="C45" s="117" t="s">
        <v>174</v>
      </c>
      <c r="D45" s="152"/>
      <c r="E45" s="152"/>
      <c r="F45" s="152">
        <f t="shared" si="3"/>
        <v>0</v>
      </c>
      <c r="G45" s="7"/>
      <c r="H45" s="152"/>
      <c r="I45" s="19"/>
    </row>
    <row r="46" spans="1:9" x14ac:dyDescent="0.3">
      <c r="A46" s="118">
        <v>6</v>
      </c>
      <c r="B46" s="117" t="s">
        <v>485</v>
      </c>
      <c r="C46" s="117" t="s">
        <v>486</v>
      </c>
      <c r="D46" s="152"/>
      <c r="E46" s="152"/>
      <c r="F46" s="152">
        <f t="shared" si="3"/>
        <v>0</v>
      </c>
      <c r="G46" s="7"/>
      <c r="H46" s="152"/>
      <c r="I46" s="19"/>
    </row>
    <row r="47" spans="1:9" x14ac:dyDescent="0.3">
      <c r="A47" s="118">
        <v>7</v>
      </c>
      <c r="B47" s="117" t="s">
        <v>492</v>
      </c>
      <c r="C47" s="117" t="s">
        <v>462</v>
      </c>
      <c r="D47" s="152"/>
      <c r="E47" s="152"/>
      <c r="F47" s="152">
        <f t="shared" si="3"/>
        <v>0</v>
      </c>
      <c r="G47" s="7"/>
      <c r="H47" s="152"/>
      <c r="I47" s="19"/>
    </row>
    <row r="48" spans="1:9" x14ac:dyDescent="0.3">
      <c r="A48" s="118">
        <v>8</v>
      </c>
      <c r="B48" s="117" t="s">
        <v>491</v>
      </c>
      <c r="C48" s="117" t="s">
        <v>488</v>
      </c>
      <c r="D48" s="152"/>
      <c r="E48" s="152"/>
      <c r="F48" s="152">
        <f t="shared" si="3"/>
        <v>0</v>
      </c>
      <c r="G48" s="7"/>
      <c r="H48" s="152"/>
      <c r="I48" s="19"/>
    </row>
    <row r="49" spans="1:9" x14ac:dyDescent="0.3">
      <c r="A49" s="120">
        <v>9</v>
      </c>
      <c r="B49" s="121" t="s">
        <v>494</v>
      </c>
      <c r="C49" s="121" t="s">
        <v>174</v>
      </c>
      <c r="D49" s="154"/>
      <c r="E49" s="154"/>
      <c r="F49" s="154">
        <f t="shared" si="3"/>
        <v>0</v>
      </c>
      <c r="G49" s="21"/>
      <c r="H49" s="154"/>
      <c r="I49" s="22"/>
    </row>
    <row r="51" spans="1:9" x14ac:dyDescent="0.3">
      <c r="A51" s="1"/>
      <c r="B51" s="2" t="s">
        <v>119</v>
      </c>
      <c r="C51" s="115" t="s">
        <v>507</v>
      </c>
      <c r="D51" s="115"/>
      <c r="E51" s="115"/>
      <c r="F51" s="2"/>
      <c r="G51" s="2"/>
      <c r="H51" s="2"/>
      <c r="I51" s="2"/>
    </row>
    <row r="52" spans="1:9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</row>
    <row r="53" spans="1:9" x14ac:dyDescent="0.3">
      <c r="A53" s="122">
        <v>1</v>
      </c>
      <c r="B53" s="106" t="s">
        <v>502</v>
      </c>
      <c r="C53" s="106" t="s">
        <v>467</v>
      </c>
      <c r="D53" s="151"/>
      <c r="E53" s="151"/>
      <c r="F53" s="151">
        <f>SUM(D53:E53)</f>
        <v>0</v>
      </c>
      <c r="G53" s="16"/>
      <c r="H53" s="151"/>
      <c r="I53" s="54"/>
    </row>
    <row r="54" spans="1:9" x14ac:dyDescent="0.3">
      <c r="A54" s="118">
        <v>2</v>
      </c>
      <c r="B54" s="117" t="s">
        <v>504</v>
      </c>
      <c r="C54" s="117" t="s">
        <v>187</v>
      </c>
      <c r="D54" s="152"/>
      <c r="E54" s="152"/>
      <c r="F54" s="152">
        <f t="shared" ref="F54:F61" si="4">SUM(D54:E54)</f>
        <v>0</v>
      </c>
      <c r="G54" s="7"/>
      <c r="H54" s="152"/>
      <c r="I54" s="19"/>
    </row>
    <row r="55" spans="1:9" x14ac:dyDescent="0.3">
      <c r="A55" s="118">
        <v>3</v>
      </c>
      <c r="B55" s="117" t="s">
        <v>497</v>
      </c>
      <c r="C55" s="117" t="s">
        <v>488</v>
      </c>
      <c r="D55" s="152"/>
      <c r="E55" s="152"/>
      <c r="F55" s="152">
        <f t="shared" si="4"/>
        <v>0</v>
      </c>
      <c r="G55" s="7"/>
      <c r="H55" s="152"/>
      <c r="I55" s="19"/>
    </row>
    <row r="56" spans="1:9" x14ac:dyDescent="0.3">
      <c r="A56" s="118">
        <v>4</v>
      </c>
      <c r="B56" s="117" t="s">
        <v>503</v>
      </c>
      <c r="C56" s="117" t="s">
        <v>486</v>
      </c>
      <c r="D56" s="152"/>
      <c r="E56" s="152"/>
      <c r="F56" s="152">
        <f t="shared" si="4"/>
        <v>0</v>
      </c>
      <c r="G56" s="7"/>
      <c r="H56" s="152"/>
      <c r="I56" s="19"/>
    </row>
    <row r="57" spans="1:9" x14ac:dyDescent="0.3">
      <c r="A57" s="118">
        <v>5</v>
      </c>
      <c r="B57" s="117" t="s">
        <v>500</v>
      </c>
      <c r="C57" s="117" t="s">
        <v>499</v>
      </c>
      <c r="D57" s="152"/>
      <c r="E57" s="152"/>
      <c r="F57" s="152">
        <f t="shared" si="4"/>
        <v>0</v>
      </c>
      <c r="G57" s="7"/>
      <c r="H57" s="152"/>
      <c r="I57" s="19"/>
    </row>
    <row r="58" spans="1:9" x14ac:dyDescent="0.3">
      <c r="A58" s="118">
        <v>6</v>
      </c>
      <c r="B58" s="117" t="s">
        <v>506</v>
      </c>
      <c r="C58" s="117" t="s">
        <v>134</v>
      </c>
      <c r="D58" s="152"/>
      <c r="E58" s="152"/>
      <c r="F58" s="152">
        <f t="shared" si="4"/>
        <v>0</v>
      </c>
      <c r="G58" s="7"/>
      <c r="H58" s="152"/>
      <c r="I58" s="19"/>
    </row>
    <row r="59" spans="1:9" x14ac:dyDescent="0.3">
      <c r="A59" s="118">
        <v>7</v>
      </c>
      <c r="B59" s="117" t="s">
        <v>505</v>
      </c>
      <c r="C59" s="117" t="s">
        <v>486</v>
      </c>
      <c r="D59" s="152"/>
      <c r="E59" s="152"/>
      <c r="F59" s="152">
        <f t="shared" si="4"/>
        <v>0</v>
      </c>
      <c r="G59" s="7"/>
      <c r="H59" s="152"/>
      <c r="I59" s="19"/>
    </row>
    <row r="60" spans="1:9" x14ac:dyDescent="0.3">
      <c r="A60" s="118">
        <v>8</v>
      </c>
      <c r="B60" s="117" t="s">
        <v>501</v>
      </c>
      <c r="C60" s="117" t="s">
        <v>187</v>
      </c>
      <c r="D60" s="152"/>
      <c r="E60" s="152"/>
      <c r="F60" s="152">
        <f t="shared" si="4"/>
        <v>0</v>
      </c>
      <c r="G60" s="7"/>
      <c r="H60" s="152"/>
      <c r="I60" s="19"/>
    </row>
    <row r="61" spans="1:9" x14ac:dyDescent="0.3">
      <c r="A61" s="120">
        <v>9</v>
      </c>
      <c r="B61" s="121" t="s">
        <v>498</v>
      </c>
      <c r="C61" s="121" t="s">
        <v>499</v>
      </c>
      <c r="D61" s="154"/>
      <c r="E61" s="154"/>
      <c r="F61" s="154">
        <f t="shared" si="4"/>
        <v>0</v>
      </c>
      <c r="G61" s="21"/>
      <c r="H61" s="154"/>
      <c r="I61" s="22"/>
    </row>
    <row r="63" spans="1:9" x14ac:dyDescent="0.3">
      <c r="B63" s="4" t="s">
        <v>508</v>
      </c>
    </row>
    <row r="65" spans="2:5" x14ac:dyDescent="0.3">
      <c r="B65" s="4" t="s">
        <v>37</v>
      </c>
      <c r="E65" s="101" t="s">
        <v>25</v>
      </c>
    </row>
    <row r="66" spans="2:5" x14ac:dyDescent="0.3">
      <c r="B66" s="4" t="s">
        <v>38</v>
      </c>
    </row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FECBBF5E-1D1A-4B56-958B-6C8BAEFF510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ED0C8-494C-4E16-8FFC-207E1FACBEBE}">
  <sheetPr>
    <tabColor rgb="FFC00000"/>
    <pageSetUpPr fitToPage="1"/>
  </sheetPr>
  <dimension ref="A1:AH71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42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A2" s="4"/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132</v>
      </c>
      <c r="C3" s="115" t="s">
        <v>520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509</v>
      </c>
      <c r="C5" s="106" t="s">
        <v>430</v>
      </c>
      <c r="D5" s="151"/>
      <c r="E5" s="151"/>
      <c r="F5" s="151">
        <f>SUM(D5:E5)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517</v>
      </c>
      <c r="C6" s="129" t="s">
        <v>462</v>
      </c>
      <c r="D6" s="155"/>
      <c r="E6" s="155"/>
      <c r="F6" s="152">
        <f t="shared" ref="F6:F13" si="0">SUM(D6:E6)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512</v>
      </c>
      <c r="C7" s="129" t="s">
        <v>513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514</v>
      </c>
      <c r="C8" s="129" t="s">
        <v>102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516</v>
      </c>
      <c r="C9" s="129" t="s">
        <v>174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x14ac:dyDescent="0.3">
      <c r="A10" s="131">
        <v>6</v>
      </c>
      <c r="B10" s="129" t="s">
        <v>511</v>
      </c>
      <c r="C10" s="129" t="s">
        <v>488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x14ac:dyDescent="0.3">
      <c r="A11" s="118">
        <v>7</v>
      </c>
      <c r="B11" s="129" t="s">
        <v>515</v>
      </c>
      <c r="C11" s="129" t="s">
        <v>335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x14ac:dyDescent="0.3">
      <c r="A12" s="131">
        <v>8</v>
      </c>
      <c r="B12" s="129" t="s">
        <v>518</v>
      </c>
      <c r="C12" s="129" t="s">
        <v>519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x14ac:dyDescent="0.3">
      <c r="A13" s="120">
        <v>9</v>
      </c>
      <c r="B13" s="133" t="s">
        <v>510</v>
      </c>
      <c r="C13" s="133" t="s">
        <v>335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x14ac:dyDescent="0.3">
      <c r="A15" s="1"/>
      <c r="B15" s="2" t="s">
        <v>144</v>
      </c>
      <c r="C15" s="115" t="s">
        <v>530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x14ac:dyDescent="0.3">
      <c r="A17" s="122">
        <v>1</v>
      </c>
      <c r="B17" s="106" t="s">
        <v>523</v>
      </c>
      <c r="C17" s="106" t="s">
        <v>462</v>
      </c>
      <c r="D17" s="151"/>
      <c r="E17" s="151"/>
      <c r="F17" s="151">
        <f>SUM(D17:E17)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x14ac:dyDescent="0.3">
      <c r="A18" s="131">
        <v>2</v>
      </c>
      <c r="B18" s="129" t="s">
        <v>521</v>
      </c>
      <c r="C18" s="129" t="s">
        <v>218</v>
      </c>
      <c r="D18" s="155"/>
      <c r="E18" s="155"/>
      <c r="F18" s="152">
        <f t="shared" ref="F18:F25" si="1">SUM(D18:E18)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x14ac:dyDescent="0.3">
      <c r="A19" s="118">
        <v>3</v>
      </c>
      <c r="B19" s="129" t="s">
        <v>529</v>
      </c>
      <c r="C19" s="129" t="s">
        <v>335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x14ac:dyDescent="0.3">
      <c r="A20" s="131">
        <v>4</v>
      </c>
      <c r="B20" s="129" t="s">
        <v>527</v>
      </c>
      <c r="C20" s="129" t="s">
        <v>102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x14ac:dyDescent="0.3">
      <c r="A21" s="118">
        <v>5</v>
      </c>
      <c r="B21" s="129" t="s">
        <v>524</v>
      </c>
      <c r="C21" s="129" t="s">
        <v>486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x14ac:dyDescent="0.3">
      <c r="A22" s="131">
        <v>6</v>
      </c>
      <c r="B22" s="129" t="s">
        <v>522</v>
      </c>
      <c r="C22" s="129" t="s">
        <v>467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x14ac:dyDescent="0.3">
      <c r="A23" s="118">
        <v>7</v>
      </c>
      <c r="B23" s="129" t="s">
        <v>526</v>
      </c>
      <c r="C23" s="129" t="s">
        <v>467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x14ac:dyDescent="0.3">
      <c r="A24" s="131">
        <v>8</v>
      </c>
      <c r="B24" s="129" t="s">
        <v>525</v>
      </c>
      <c r="C24" s="129" t="s">
        <v>475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x14ac:dyDescent="0.3">
      <c r="A25" s="120">
        <v>9</v>
      </c>
      <c r="B25" s="133" t="s">
        <v>528</v>
      </c>
      <c r="C25" s="133" t="s">
        <v>93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x14ac:dyDescent="0.3">
      <c r="A27" s="1"/>
      <c r="B27" s="2" t="s">
        <v>158</v>
      </c>
      <c r="C27" s="115" t="s">
        <v>540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x14ac:dyDescent="0.3">
      <c r="A29" s="122">
        <v>1</v>
      </c>
      <c r="B29" s="106" t="s">
        <v>350</v>
      </c>
      <c r="C29" s="106" t="s">
        <v>322</v>
      </c>
      <c r="D29" s="151"/>
      <c r="E29" s="151"/>
      <c r="F29" s="151">
        <f>SUM(D29:E29)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x14ac:dyDescent="0.3">
      <c r="A30" s="131">
        <v>2</v>
      </c>
      <c r="B30" s="129" t="s">
        <v>532</v>
      </c>
      <c r="C30" s="129" t="s">
        <v>477</v>
      </c>
      <c r="D30" s="155"/>
      <c r="E30" s="155"/>
      <c r="F30" s="152">
        <f t="shared" ref="F30:F37" si="2">SUM(D30:E30)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x14ac:dyDescent="0.3">
      <c r="A31" s="118">
        <v>3</v>
      </c>
      <c r="B31" s="129" t="s">
        <v>535</v>
      </c>
      <c r="C31" s="129" t="s">
        <v>499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x14ac:dyDescent="0.3">
      <c r="A32" s="131">
        <v>4</v>
      </c>
      <c r="B32" s="129" t="s">
        <v>536</v>
      </c>
      <c r="C32" s="129" t="s">
        <v>93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x14ac:dyDescent="0.3">
      <c r="A33" s="118">
        <v>5</v>
      </c>
      <c r="B33" s="129" t="s">
        <v>534</v>
      </c>
      <c r="C33" s="129" t="s">
        <v>462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x14ac:dyDescent="0.3">
      <c r="A34" s="131">
        <v>6</v>
      </c>
      <c r="B34" s="129" t="s">
        <v>531</v>
      </c>
      <c r="C34" s="129" t="s">
        <v>486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x14ac:dyDescent="0.3">
      <c r="A35" s="118">
        <v>7</v>
      </c>
      <c r="B35" s="129" t="s">
        <v>539</v>
      </c>
      <c r="C35" s="129" t="s">
        <v>335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x14ac:dyDescent="0.3">
      <c r="A36" s="131">
        <v>8</v>
      </c>
      <c r="B36" s="129" t="s">
        <v>537</v>
      </c>
      <c r="C36" s="129" t="s">
        <v>538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x14ac:dyDescent="0.3">
      <c r="A37" s="120">
        <v>9</v>
      </c>
      <c r="B37" s="133" t="s">
        <v>533</v>
      </c>
      <c r="C37" s="133" t="s">
        <v>253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x14ac:dyDescent="0.3">
      <c r="A39" s="1"/>
      <c r="B39" s="2" t="s">
        <v>170</v>
      </c>
      <c r="C39" s="115" t="s">
        <v>549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x14ac:dyDescent="0.3">
      <c r="A41" s="122">
        <v>1</v>
      </c>
      <c r="B41" s="106" t="s">
        <v>544</v>
      </c>
      <c r="C41" s="106" t="s">
        <v>513</v>
      </c>
      <c r="D41" s="151"/>
      <c r="E41" s="151"/>
      <c r="F41" s="151">
        <f>SUM(D41:E41)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x14ac:dyDescent="0.3">
      <c r="A42" s="131">
        <v>2</v>
      </c>
      <c r="B42" s="129" t="s">
        <v>487</v>
      </c>
      <c r="C42" s="129" t="s">
        <v>218</v>
      </c>
      <c r="D42" s="155"/>
      <c r="E42" s="155"/>
      <c r="F42" s="152">
        <f t="shared" ref="F42:F49" si="3">SUM(D42:E42)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x14ac:dyDescent="0.3">
      <c r="A43" s="118">
        <v>3</v>
      </c>
      <c r="B43" s="129" t="s">
        <v>541</v>
      </c>
      <c r="C43" s="129" t="s">
        <v>519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x14ac:dyDescent="0.3">
      <c r="A44" s="131">
        <v>4</v>
      </c>
      <c r="B44" s="129" t="s">
        <v>543</v>
      </c>
      <c r="C44" s="129" t="s">
        <v>538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x14ac:dyDescent="0.3">
      <c r="A45" s="118">
        <v>5</v>
      </c>
      <c r="B45" s="129" t="s">
        <v>548</v>
      </c>
      <c r="C45" s="129" t="s">
        <v>519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x14ac:dyDescent="0.3">
      <c r="A46" s="131">
        <v>6</v>
      </c>
      <c r="B46" s="129" t="s">
        <v>545</v>
      </c>
      <c r="C46" s="129" t="s">
        <v>187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x14ac:dyDescent="0.3">
      <c r="A47" s="118">
        <v>7</v>
      </c>
      <c r="B47" s="129" t="s">
        <v>547</v>
      </c>
      <c r="C47" s="129" t="s">
        <v>174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x14ac:dyDescent="0.3">
      <c r="A48" s="131">
        <v>8</v>
      </c>
      <c r="B48" s="129" t="s">
        <v>546</v>
      </c>
      <c r="C48" s="129" t="s">
        <v>467</v>
      </c>
      <c r="D48" s="155"/>
      <c r="E48" s="155"/>
      <c r="F48" s="152">
        <f t="shared" si="3"/>
        <v>0</v>
      </c>
      <c r="G48" s="130"/>
      <c r="H48" s="155"/>
      <c r="I48" s="132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x14ac:dyDescent="0.3">
      <c r="A49" s="120">
        <v>9</v>
      </c>
      <c r="B49" s="133" t="s">
        <v>542</v>
      </c>
      <c r="C49" s="133" t="s">
        <v>477</v>
      </c>
      <c r="D49" s="156"/>
      <c r="E49" s="156"/>
      <c r="F49" s="154">
        <f t="shared" si="3"/>
        <v>0</v>
      </c>
      <c r="G49" s="134"/>
      <c r="H49" s="156"/>
      <c r="I49" s="135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x14ac:dyDescent="0.3">
      <c r="A51" s="1"/>
      <c r="B51" s="2" t="s">
        <v>183</v>
      </c>
      <c r="C51" s="115" t="s">
        <v>558</v>
      </c>
      <c r="D51" s="115"/>
      <c r="E51" s="115"/>
      <c r="F51" s="2"/>
      <c r="G51" s="2"/>
      <c r="H51" s="2"/>
      <c r="I51" s="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22">
        <v>1</v>
      </c>
      <c r="B53" s="106" t="s">
        <v>552</v>
      </c>
      <c r="C53" s="106" t="s">
        <v>218</v>
      </c>
      <c r="D53" s="151"/>
      <c r="E53" s="151"/>
      <c r="F53" s="151">
        <f>SUM(D53:E53)</f>
        <v>0</v>
      </c>
      <c r="G53" s="16"/>
      <c r="H53" s="151"/>
      <c r="I53" s="54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31">
        <v>2</v>
      </c>
      <c r="B54" s="129" t="s">
        <v>557</v>
      </c>
      <c r="C54" s="129" t="s">
        <v>486</v>
      </c>
      <c r="D54" s="155"/>
      <c r="E54" s="155"/>
      <c r="F54" s="152">
        <f t="shared" ref="F54:F61" si="4">SUM(D54:E54)</f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18">
        <v>3</v>
      </c>
      <c r="B55" s="129" t="s">
        <v>551</v>
      </c>
      <c r="C55" s="129" t="s">
        <v>174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31">
        <v>4</v>
      </c>
      <c r="B56" s="129" t="s">
        <v>555</v>
      </c>
      <c r="C56" s="129" t="s">
        <v>218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18">
        <v>5</v>
      </c>
      <c r="B57" s="129" t="s">
        <v>556</v>
      </c>
      <c r="C57" s="129" t="s">
        <v>102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31">
        <v>6</v>
      </c>
      <c r="B58" s="129" t="s">
        <v>553</v>
      </c>
      <c r="C58" s="129" t="s">
        <v>335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18">
        <v>7</v>
      </c>
      <c r="B59" s="129" t="s">
        <v>550</v>
      </c>
      <c r="C59" s="129" t="s">
        <v>253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31">
        <v>8</v>
      </c>
      <c r="B60" s="129" t="s">
        <v>554</v>
      </c>
      <c r="C60" s="129" t="s">
        <v>477</v>
      </c>
      <c r="D60" s="155"/>
      <c r="E60" s="155"/>
      <c r="F60" s="152">
        <f t="shared" si="4"/>
        <v>0</v>
      </c>
      <c r="G60" s="130"/>
      <c r="H60" s="155"/>
      <c r="I60" s="132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0">
        <v>9</v>
      </c>
      <c r="B61" s="133" t="s">
        <v>275</v>
      </c>
      <c r="C61" s="133" t="s">
        <v>218</v>
      </c>
      <c r="D61" s="156"/>
      <c r="E61" s="156"/>
      <c r="F61" s="154">
        <f t="shared" si="4"/>
        <v>0</v>
      </c>
      <c r="G61" s="134"/>
      <c r="H61" s="156"/>
      <c r="I61" s="135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 t="s">
        <v>508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4" t="s">
        <v>37</v>
      </c>
      <c r="E65" s="101" t="s">
        <v>25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4" t="s">
        <v>38</v>
      </c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908487A2-17A7-4690-A3E2-6E8A64A94123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DD006-2D18-433C-8E5E-88B5A5BDD6BB}">
  <sheetPr>
    <tabColor rgb="FFC00000"/>
    <pageSetUpPr fitToPage="1"/>
  </sheetPr>
  <dimension ref="A1:AH71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42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A2" s="4"/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197</v>
      </c>
      <c r="C3" s="115" t="s">
        <v>569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568</v>
      </c>
      <c r="C5" s="106" t="s">
        <v>513</v>
      </c>
      <c r="D5" s="151"/>
      <c r="E5" s="151"/>
      <c r="F5" s="151">
        <f>SUM(D5:E5)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559</v>
      </c>
      <c r="C6" s="129" t="s">
        <v>335</v>
      </c>
      <c r="D6" s="155"/>
      <c r="E6" s="155"/>
      <c r="F6" s="152">
        <f t="shared" ref="F6:F13" si="0">SUM(D6:E6)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566</v>
      </c>
      <c r="C7" s="129" t="s">
        <v>218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563</v>
      </c>
      <c r="C8" s="129" t="s">
        <v>218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560</v>
      </c>
      <c r="C9" s="129" t="s">
        <v>561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x14ac:dyDescent="0.3">
      <c r="A10" s="131">
        <v>6</v>
      </c>
      <c r="B10" s="129" t="s">
        <v>562</v>
      </c>
      <c r="C10" s="129" t="s">
        <v>513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x14ac:dyDescent="0.3">
      <c r="A11" s="118">
        <v>7</v>
      </c>
      <c r="B11" s="129" t="s">
        <v>567</v>
      </c>
      <c r="C11" s="129" t="s">
        <v>218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x14ac:dyDescent="0.3">
      <c r="A12" s="131">
        <v>8</v>
      </c>
      <c r="B12" s="129" t="s">
        <v>565</v>
      </c>
      <c r="C12" s="129" t="s">
        <v>462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x14ac:dyDescent="0.3">
      <c r="A13" s="120">
        <v>9</v>
      </c>
      <c r="B13" s="133" t="s">
        <v>564</v>
      </c>
      <c r="C13" s="133" t="s">
        <v>218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x14ac:dyDescent="0.3">
      <c r="A15" s="1"/>
      <c r="B15" s="2" t="s">
        <v>209</v>
      </c>
      <c r="C15" s="115" t="s">
        <v>579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x14ac:dyDescent="0.3">
      <c r="A17" s="122">
        <v>1</v>
      </c>
      <c r="B17" s="106" t="s">
        <v>577</v>
      </c>
      <c r="C17" s="106" t="s">
        <v>477</v>
      </c>
      <c r="D17" s="151"/>
      <c r="E17" s="151"/>
      <c r="F17" s="151">
        <f>SUM(D17:E17)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x14ac:dyDescent="0.3">
      <c r="A18" s="131">
        <v>2</v>
      </c>
      <c r="B18" s="129" t="s">
        <v>575</v>
      </c>
      <c r="C18" s="129" t="s">
        <v>477</v>
      </c>
      <c r="D18" s="155"/>
      <c r="E18" s="155"/>
      <c r="F18" s="152">
        <f t="shared" ref="F18:F25" si="1">SUM(D18:E18)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x14ac:dyDescent="0.3">
      <c r="A19" s="118">
        <v>3</v>
      </c>
      <c r="B19" s="129" t="s">
        <v>570</v>
      </c>
      <c r="C19" s="129" t="s">
        <v>174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x14ac:dyDescent="0.3">
      <c r="A20" s="131">
        <v>4</v>
      </c>
      <c r="B20" s="129" t="s">
        <v>574</v>
      </c>
      <c r="C20" s="129" t="s">
        <v>467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x14ac:dyDescent="0.3">
      <c r="A21" s="118">
        <v>5</v>
      </c>
      <c r="B21" s="129" t="s">
        <v>578</v>
      </c>
      <c r="C21" s="129" t="s">
        <v>477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x14ac:dyDescent="0.3">
      <c r="A22" s="131">
        <v>6</v>
      </c>
      <c r="B22" s="129" t="s">
        <v>573</v>
      </c>
      <c r="C22" s="129" t="s">
        <v>519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x14ac:dyDescent="0.3">
      <c r="A23" s="118">
        <v>7</v>
      </c>
      <c r="B23" s="129" t="s">
        <v>571</v>
      </c>
      <c r="C23" s="129" t="s">
        <v>253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x14ac:dyDescent="0.3">
      <c r="A24" s="131">
        <v>8</v>
      </c>
      <c r="B24" s="129" t="s">
        <v>576</v>
      </c>
      <c r="C24" s="129" t="s">
        <v>499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x14ac:dyDescent="0.3">
      <c r="A25" s="120">
        <v>9</v>
      </c>
      <c r="B25" s="133" t="s">
        <v>572</v>
      </c>
      <c r="C25" s="133" t="s">
        <v>187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x14ac:dyDescent="0.3">
      <c r="A27" s="1"/>
      <c r="B27" s="2" t="s">
        <v>221</v>
      </c>
      <c r="C27" s="115" t="s">
        <v>589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x14ac:dyDescent="0.3">
      <c r="A29" s="122">
        <v>1</v>
      </c>
      <c r="B29" s="106" t="s">
        <v>582</v>
      </c>
      <c r="C29" s="106" t="s">
        <v>462</v>
      </c>
      <c r="D29" s="151"/>
      <c r="E29" s="151"/>
      <c r="F29" s="151">
        <f>SUM(D29:E29)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x14ac:dyDescent="0.3">
      <c r="A30" s="131">
        <v>2</v>
      </c>
      <c r="B30" s="129" t="s">
        <v>585</v>
      </c>
      <c r="C30" s="129" t="s">
        <v>218</v>
      </c>
      <c r="D30" s="155"/>
      <c r="E30" s="155"/>
      <c r="F30" s="152">
        <f t="shared" ref="F30:F37" si="2">SUM(D30:E30)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x14ac:dyDescent="0.3">
      <c r="A31" s="118">
        <v>3</v>
      </c>
      <c r="B31" s="129" t="s">
        <v>587</v>
      </c>
      <c r="C31" s="129" t="s">
        <v>218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x14ac:dyDescent="0.3">
      <c r="A32" s="131">
        <v>4</v>
      </c>
      <c r="B32" s="129" t="s">
        <v>580</v>
      </c>
      <c r="C32" s="129" t="s">
        <v>486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x14ac:dyDescent="0.3">
      <c r="A33" s="118">
        <v>5</v>
      </c>
      <c r="B33" s="129" t="s">
        <v>586</v>
      </c>
      <c r="C33" s="129" t="s">
        <v>486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x14ac:dyDescent="0.3">
      <c r="A34" s="131">
        <v>6</v>
      </c>
      <c r="B34" s="129" t="s">
        <v>588</v>
      </c>
      <c r="C34" s="129" t="s">
        <v>477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x14ac:dyDescent="0.3">
      <c r="A35" s="118">
        <v>7</v>
      </c>
      <c r="B35" s="129" t="s">
        <v>581</v>
      </c>
      <c r="C35" s="129" t="s">
        <v>218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x14ac:dyDescent="0.3">
      <c r="A36" s="131">
        <v>8</v>
      </c>
      <c r="B36" s="129" t="s">
        <v>584</v>
      </c>
      <c r="C36" s="129" t="s">
        <v>218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x14ac:dyDescent="0.3">
      <c r="A37" s="120">
        <v>9</v>
      </c>
      <c r="B37" s="133" t="s">
        <v>583</v>
      </c>
      <c r="C37" s="133" t="s">
        <v>499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x14ac:dyDescent="0.3">
      <c r="A39" s="1"/>
      <c r="B39" s="2" t="s">
        <v>232</v>
      </c>
      <c r="C39" s="115" t="s">
        <v>598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x14ac:dyDescent="0.3">
      <c r="A41" s="122">
        <v>1</v>
      </c>
      <c r="B41" s="106" t="s">
        <v>591</v>
      </c>
      <c r="C41" s="106" t="s">
        <v>102</v>
      </c>
      <c r="D41" s="151"/>
      <c r="E41" s="151"/>
      <c r="F41" s="151">
        <f>SUM(D41:E41)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x14ac:dyDescent="0.3">
      <c r="A42" s="131">
        <v>2</v>
      </c>
      <c r="B42" s="129" t="s">
        <v>597</v>
      </c>
      <c r="C42" s="129" t="s">
        <v>218</v>
      </c>
      <c r="D42" s="155"/>
      <c r="E42" s="155"/>
      <c r="F42" s="152">
        <f t="shared" ref="F42:F48" si="3">SUM(D42:E42)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x14ac:dyDescent="0.3">
      <c r="A43" s="118">
        <v>3</v>
      </c>
      <c r="B43" s="129" t="s">
        <v>596</v>
      </c>
      <c r="C43" s="129" t="s">
        <v>218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x14ac:dyDescent="0.3">
      <c r="A44" s="131">
        <v>4</v>
      </c>
      <c r="B44" s="129" t="s">
        <v>594</v>
      </c>
      <c r="C44" s="129" t="s">
        <v>218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x14ac:dyDescent="0.3">
      <c r="A45" s="118">
        <v>5</v>
      </c>
      <c r="B45" s="129" t="s">
        <v>590</v>
      </c>
      <c r="C45" s="129" t="s">
        <v>218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x14ac:dyDescent="0.3">
      <c r="A46" s="131">
        <v>6</v>
      </c>
      <c r="B46" s="129" t="s">
        <v>592</v>
      </c>
      <c r="C46" s="129" t="s">
        <v>218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x14ac:dyDescent="0.3">
      <c r="A47" s="118">
        <v>7</v>
      </c>
      <c r="B47" s="129" t="s">
        <v>595</v>
      </c>
      <c r="C47" s="129" t="s">
        <v>218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x14ac:dyDescent="0.3">
      <c r="A48" s="136">
        <v>8</v>
      </c>
      <c r="B48" s="133" t="s">
        <v>593</v>
      </c>
      <c r="C48" s="133" t="s">
        <v>218</v>
      </c>
      <c r="D48" s="156"/>
      <c r="E48" s="156"/>
      <c r="F48" s="154">
        <f t="shared" si="3"/>
        <v>0</v>
      </c>
      <c r="G48" s="134"/>
      <c r="H48" s="156"/>
      <c r="I48" s="135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x14ac:dyDescent="0.3">
      <c r="A50" s="128"/>
      <c r="B50" s="128" t="s">
        <v>508</v>
      </c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x14ac:dyDescent="0.3">
      <c r="A52" s="128"/>
      <c r="B52" s="4" t="s">
        <v>37</v>
      </c>
      <c r="E52" s="101" t="s">
        <v>25</v>
      </c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28"/>
      <c r="B53" s="4" t="s">
        <v>38</v>
      </c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</sheetData>
  <sortState xmlns:xlrd2="http://schemas.microsoft.com/office/spreadsheetml/2017/richdata2" ref="V41:W48">
    <sortCondition ref="V41"/>
  </sortState>
  <mergeCells count="1">
    <mergeCell ref="D2:I2"/>
  </mergeCells>
  <hyperlinks>
    <hyperlink ref="B2" location="'Index'!A3" tooltip="Go to the Index sheet" display="á" xr:uid="{D77A5D29-0B34-4634-A758-C83C9BCCCED3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2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C9290-F544-493E-A26A-DD2B268AA70C}">
  <sheetPr>
    <tabColor rgb="FFC00000"/>
    <pageSetUpPr fitToPage="1"/>
  </sheetPr>
  <dimension ref="A1:AH71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42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A2" s="4"/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599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"!$B$53")&lt;&gt;"",INDIRECT("'"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"!$B$53"),"")</f>
        <v>D. Cameron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"!$C$53")&lt;&gt;"",INDIRECT("'"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"!$C$53"),"")</f>
        <v>Perth</v>
      </c>
      <c r="D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"!$D$53")&lt;&gt;"",INDIRECT("'"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"!$D$53"),"")</f>
        <v/>
      </c>
      <c r="E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"!$E$53")&lt;&gt;"",INDIRECT("'"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"!$E$53"),"")</f>
        <v/>
      </c>
      <c r="F5" s="151">
        <f ca="1">SUM(D5:E5)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"!$B$32")&lt;&gt;"",INDIRECT("'"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"!$B$32"),"")</f>
        <v>A. Cook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"!$C$32")&lt;&gt;"",INDIRECT("'"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"!$C$32"),"")</f>
        <v>Felton</v>
      </c>
      <c r="D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"!$D$32")&lt;&gt;"",INDIRECT("'"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"!$D$32"),"")</f>
        <v/>
      </c>
      <c r="E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"!$E$32")&lt;&gt;"",INDIRECT("'"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"!$E$32"),"")</f>
        <v/>
      </c>
      <c r="F6" s="152">
        <f t="shared" ref="F6:F12" ca="1" si="0">SUM(D6:E6)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"!$B$56")&lt;&gt;"",INDIRECT("'"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"!$B$56"),"")</f>
        <v>M. Harlow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"!$C$56")&lt;&gt;"",INDIRECT("'"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"!$C$56"),"")</f>
        <v>Derby</v>
      </c>
      <c r="D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"!$D$56")&lt;&gt;"",INDIRECT("'"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"!$D$56"),"")</f>
        <v/>
      </c>
      <c r="E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"!$E$56")&lt;&gt;"",INDIRECT("'"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"!$E$56"),"")</f>
        <v/>
      </c>
      <c r="F7" s="152">
        <f t="shared" ca="1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"!$B$19"),"")</f>
        <v>J. Menzies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"!$C$19"),"")</f>
        <v>Perth</v>
      </c>
      <c r="D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"!$D$19"),"")</f>
        <v/>
      </c>
      <c r="E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"!$E$19"),"")</f>
        <v/>
      </c>
      <c r="F8" s="152">
        <f t="shared" ca="1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"!$B$46")&lt;&gt;"",INDIRECT("'"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"!$B$46"),"")</f>
        <v>K. Mepham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"!$C$46")&lt;&gt;"",INDIRECT("'"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"!$C$46"),"")</f>
        <v>Derby</v>
      </c>
      <c r="D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"!$D$46")&lt;&gt;"",INDIRECT("'"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"!$D$46"),"")</f>
        <v/>
      </c>
      <c r="E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"!$E$46")&lt;&gt;"",INDIRECT("'"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"!$E$46"),"")</f>
        <v/>
      </c>
      <c r="F9" s="152">
        <f t="shared" ca="1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"!$B$20"),"")</f>
        <v>N. Pilling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"!$C$20"),"")</f>
        <v>Sunderland</v>
      </c>
      <c r="D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"!$D$20"),"")</f>
        <v/>
      </c>
      <c r="E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"!$E$20"),"")</f>
        <v/>
      </c>
      <c r="F10" s="152">
        <f t="shared" ca="1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"!$B$9"),"")</f>
        <v>D. C. J. Poxon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"!$C$9"),"")</f>
        <v>Leicester</v>
      </c>
      <c r="D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"!$D$9"),"")</f>
        <v/>
      </c>
      <c r="E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"!$E$9")&lt;&gt;"",INDIRECT("'"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"!$E$9"),"")</f>
        <v/>
      </c>
      <c r="F11" s="152">
        <f t="shared" ca="1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"!$B$12"),"")</f>
        <v>D. Wells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"!$C$12"),"")</f>
        <v>Morecambe</v>
      </c>
      <c r="D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"!$D$12"),"")</f>
        <v/>
      </c>
      <c r="E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"!$E$12"),"")</f>
        <v/>
      </c>
      <c r="F12" s="154">
        <f t="shared" ca="1" si="0"/>
        <v>0</v>
      </c>
      <c r="G12" s="134"/>
      <c r="H12" s="156"/>
      <c r="I12" s="13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x14ac:dyDescent="0.3">
      <c r="A14" s="1"/>
      <c r="B14" s="2" t="s">
        <v>74</v>
      </c>
      <c r="C14" s="115" t="s">
        <v>600</v>
      </c>
      <c r="D14" s="115"/>
      <c r="E14" s="115"/>
      <c r="F14" s="2"/>
      <c r="G14" s="2"/>
      <c r="H14" s="2"/>
      <c r="I14" s="2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x14ac:dyDescent="0.3">
      <c r="A15" s="124">
        <v>2</v>
      </c>
      <c r="B15" s="125" t="s">
        <v>1</v>
      </c>
      <c r="C15" s="149" t="s">
        <v>2</v>
      </c>
      <c r="D15" s="12"/>
      <c r="E15" s="47"/>
      <c r="F15" s="48" t="s">
        <v>3</v>
      </c>
      <c r="G15" s="48" t="s">
        <v>4</v>
      </c>
      <c r="H15" s="48" t="s">
        <v>5</v>
      </c>
      <c r="I15" s="49" t="s">
        <v>6</v>
      </c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x14ac:dyDescent="0.3">
      <c r="A16" s="122">
        <v>1</v>
      </c>
      <c r="B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"!$B$17"),"")</f>
        <v>S. Anderson</v>
      </c>
      <c r="C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"!$C$17"),"")</f>
        <v>Sunderland</v>
      </c>
      <c r="D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"!$D$17"),"")</f>
        <v/>
      </c>
      <c r="E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"!$E$17"),"")</f>
        <v/>
      </c>
      <c r="F16" s="151">
        <f ca="1">SUM(D16:E16)</f>
        <v>0</v>
      </c>
      <c r="G16" s="16"/>
      <c r="H16" s="151"/>
      <c r="I16" s="54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x14ac:dyDescent="0.3">
      <c r="A17" s="131">
        <v>2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"!$B$6")&lt;&gt;"",INDIRECT("'"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"!$B$6"),"")</f>
        <v>D. Brown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"!$C$6")&lt;&gt;"",INDIRECT("'"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"!$C$6"),"")</f>
        <v>Sunderland</v>
      </c>
      <c r="D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"!$D$6")&lt;&gt;"",INDIRECT("'"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"!$D$6"),"")</f>
        <v/>
      </c>
      <c r="E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"!$E$6")&lt;&gt;"",INDIRECT("'"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"!$E$6"),"")</f>
        <v/>
      </c>
      <c r="F17" s="152">
        <f t="shared" ref="F17:F23" ca="1" si="1">SUM(D17:E17)</f>
        <v>0</v>
      </c>
      <c r="G17" s="130"/>
      <c r="H17" s="155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x14ac:dyDescent="0.3">
      <c r="A18" s="118">
        <v>3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"!$B$34"),"")</f>
        <v>A. Higgins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"!$C$34"),"")</f>
        <v>Derby</v>
      </c>
      <c r="D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"!$D$34"),"")</f>
        <v/>
      </c>
      <c r="E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"!$E$34")&lt;&gt;"",INDIRECT("'"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"!$E$34"),"")</f>
        <v/>
      </c>
      <c r="F18" s="152">
        <f t="shared" ca="1" si="1"/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x14ac:dyDescent="0.3">
      <c r="A19" s="131">
        <v>4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"!$B$58"),"")</f>
        <v>D. Love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"!$C$58"),"")</f>
        <v>Penarth</v>
      </c>
      <c r="D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"!$D$58"),"")</f>
        <v/>
      </c>
      <c r="E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1"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50m 1" &amp; "'" &amp; "!$E$58"),"")</f>
        <v/>
      </c>
      <c r="F19" s="152">
        <f t="shared" ca="1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x14ac:dyDescent="0.3">
      <c r="A20" s="118">
        <v>5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"!$B$22"),"")</f>
        <v>A. P. McCormack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"!$C$22"),"")</f>
        <v>Perth</v>
      </c>
      <c r="D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"!$D$22"),"")</f>
        <v/>
      </c>
      <c r="E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"!$E$22"),"")</f>
        <v/>
      </c>
      <c r="F20" s="152">
        <f t="shared" ca="1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x14ac:dyDescent="0.3">
      <c r="A21" s="131">
        <v>6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"!$B$23"),"")</f>
        <v>N. McCormack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"!$C$23"),"")</f>
        <v>Perth</v>
      </c>
      <c r="D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"!$D$23"),"")</f>
        <v/>
      </c>
      <c r="E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"!$E$23"),"")</f>
        <v/>
      </c>
      <c r="F21" s="152">
        <f t="shared" ca="1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x14ac:dyDescent="0.3">
      <c r="A22" s="118">
        <v>7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"!$B$24"),"")</f>
        <v>L. Rackley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"!$C$24"),"")</f>
        <v>Felton</v>
      </c>
      <c r="D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"!$D$24"),"")</f>
        <v/>
      </c>
      <c r="E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"!$E$24"),"")</f>
        <v/>
      </c>
      <c r="F22" s="152">
        <f t="shared" ca="1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x14ac:dyDescent="0.3">
      <c r="A23" s="136">
        <v>8</v>
      </c>
      <c r="B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"!$B$48")&lt;&gt;"",INDIRECT("'"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"!$B$48"),"")</f>
        <v>A. Strachan</v>
      </c>
      <c r="C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"!$C$48")&lt;&gt;"",INDIRECT("'"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"!$C$48"),"")</f>
        <v>Perth</v>
      </c>
      <c r="D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"!$D$48")&lt;&gt;"",INDIRECT("'"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"!$D$48"),"")</f>
        <v/>
      </c>
      <c r="E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"!$E$48")&lt;&gt;"",INDIRECT("'"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"!$E$48"),"")</f>
        <v/>
      </c>
      <c r="F23" s="154">
        <f t="shared" ca="1" si="1"/>
        <v>0</v>
      </c>
      <c r="G23" s="134"/>
      <c r="H23" s="156"/>
      <c r="I23" s="13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x14ac:dyDescent="0.3">
      <c r="A25" s="1"/>
      <c r="B25" s="2" t="s">
        <v>91</v>
      </c>
      <c r="C25" s="115" t="s">
        <v>601</v>
      </c>
      <c r="D25" s="115"/>
      <c r="E25" s="115"/>
      <c r="F25" s="2"/>
      <c r="G25" s="2"/>
      <c r="H25" s="2"/>
      <c r="I25" s="2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x14ac:dyDescent="0.3">
      <c r="A26" s="124">
        <v>2</v>
      </c>
      <c r="B26" s="125" t="s">
        <v>1</v>
      </c>
      <c r="C26" s="149" t="s">
        <v>2</v>
      </c>
      <c r="D26" s="12"/>
      <c r="E26" s="47"/>
      <c r="F26" s="48" t="s">
        <v>3</v>
      </c>
      <c r="G26" s="48" t="s">
        <v>4</v>
      </c>
      <c r="H26" s="48" t="s">
        <v>5</v>
      </c>
      <c r="I26" s="49" t="s">
        <v>6</v>
      </c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x14ac:dyDescent="0.3">
      <c r="A27" s="122">
        <v>1</v>
      </c>
      <c r="B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"!$B$29"),"")</f>
        <v>I. Bradley</v>
      </c>
      <c r="C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"!$C$29"),"")</f>
        <v>Sunderland</v>
      </c>
      <c r="D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"!$D$29"),"")</f>
        <v/>
      </c>
      <c r="E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"!$E$29")&lt;&gt;"",INDIRECT("'"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"!$E$29"),"")</f>
        <v/>
      </c>
      <c r="F27" s="151">
        <f ca="1">SUM(D27:E27)</f>
        <v>0</v>
      </c>
      <c r="G27" s="16"/>
      <c r="H27" s="151"/>
      <c r="I27" s="54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x14ac:dyDescent="0.3">
      <c r="A28" s="131">
        <v>2</v>
      </c>
      <c r="B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"!$B$20"),"")</f>
        <v>R. Fawcett</v>
      </c>
      <c r="C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"!$C$20"),"")</f>
        <v>Perth</v>
      </c>
      <c r="D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"!$D$20"),"")</f>
        <v/>
      </c>
      <c r="E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"!$E$20"),"")</f>
        <v/>
      </c>
      <c r="F28" s="152">
        <f t="shared" ref="F28:F33" ca="1" si="2">SUM(D28:E28)</f>
        <v>0</v>
      </c>
      <c r="G28" s="130"/>
      <c r="H28" s="155"/>
      <c r="I28" s="132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x14ac:dyDescent="0.3">
      <c r="A29" s="118">
        <v>3</v>
      </c>
      <c r="B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"!$B$9")&lt;&gt;"",INDIRECT("'"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"!$B$9"),"")</f>
        <v>A. Germain</v>
      </c>
      <c r="C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"!$C$9")&lt;&gt;"",INDIRECT("'"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"!$C$9"),"")</f>
        <v>Llantrisant &amp; Cardiff</v>
      </c>
      <c r="D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"!$D$9")&lt;&gt;"",INDIRECT("'"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"!$D$9"),"")</f>
        <v/>
      </c>
      <c r="E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"!$E$9")&lt;&gt;"",INDIRECT("'"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"!$E$9"),"")</f>
        <v/>
      </c>
      <c r="F29" s="152">
        <f t="shared" ca="1" si="2"/>
        <v>0</v>
      </c>
      <c r="G29" s="130"/>
      <c r="H29" s="155"/>
      <c r="I29" s="132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x14ac:dyDescent="0.3">
      <c r="A30" s="131">
        <v>4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"!$B$10"),"")</f>
        <v>M. Griffiths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"!$C$10"),"")</f>
        <v>Callander</v>
      </c>
      <c r="D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"!$D$10"),"")</f>
        <v/>
      </c>
      <c r="E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"!$E$10")&lt;&gt;"",INDIRECT("'"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"!$E$10"),"")</f>
        <v/>
      </c>
      <c r="F30" s="152">
        <f t="shared" ca="1" si="2"/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x14ac:dyDescent="0.3">
      <c r="A31" s="118">
        <v>5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"!$B$54"),"")</f>
        <v>D. Harlow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"!$C$54"),"")</f>
        <v>Derby</v>
      </c>
      <c r="D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"!$D$54"),"")</f>
        <v/>
      </c>
      <c r="E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2" &amp; "'" &amp; "!$E$54")&lt;&gt;"",INDIRECT("'" &amp; LEFT(CELL("filename",$A$1),FIND("[",CELL("filename",$A$1)) -1) &amp; "[" &amp; MID(CELL("filename",$A$1),FIND("[",CELL("filename",$A$1))+1,FIND("]",CELL("filename",$A$1))-FIND("[",CELL("filename",$A$1))-1) &amp; "]" &amp; "Bench 50m 2" &amp; "'" &amp; "!$E$54"),"")</f>
        <v/>
      </c>
      <c r="F31" s="152">
        <f t="shared" ca="1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x14ac:dyDescent="0.3">
      <c r="A32" s="131">
        <v>6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"!$B$32")&lt;&gt;"",INDIRECT("'"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"!$B$32"),"")</f>
        <v>J. Jablonski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"!$C$32")&lt;&gt;"",INDIRECT("'"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"!$C$32"),"")</f>
        <v>Derby</v>
      </c>
      <c r="D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"!$D$32")&lt;&gt;"",INDIRECT("'"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"!$D$32"),"")</f>
        <v/>
      </c>
      <c r="E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"!$E$32")&lt;&gt;"",INDIRECT("'"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"!$E$32"),"")</f>
        <v/>
      </c>
      <c r="F32" s="152">
        <f t="shared" ca="1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x14ac:dyDescent="0.3">
      <c r="A33" s="120">
        <v>7</v>
      </c>
      <c r="B3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"!$B$12"),"")</f>
        <v>W. H. Robson</v>
      </c>
      <c r="C3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"!$C$12"),"")</f>
        <v>Sunderland</v>
      </c>
      <c r="D3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"!$D$12"),"")</f>
        <v/>
      </c>
      <c r="E3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50m 3"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"Bench 50m 3" &amp; "'" &amp; "!$E$12"),"")</f>
        <v/>
      </c>
      <c r="F33" s="154">
        <f t="shared" ca="1" si="2"/>
        <v>0</v>
      </c>
      <c r="G33" s="134"/>
      <c r="H33" s="156"/>
      <c r="I33" s="135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x14ac:dyDescent="0.3">
      <c r="A35" s="128"/>
      <c r="B35" s="128" t="s">
        <v>508</v>
      </c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x14ac:dyDescent="0.3">
      <c r="A37" s="128"/>
      <c r="B37" s="4" t="s">
        <v>37</v>
      </c>
      <c r="E37" s="101" t="s">
        <v>25</v>
      </c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x14ac:dyDescent="0.3">
      <c r="A38" s="128"/>
      <c r="B38" s="4" t="s">
        <v>38</v>
      </c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</sheetData>
  <sheetProtection sheet="1" objects="1" scenarios="1" selectLockedCells="1"/>
  <sortState xmlns:xlrd2="http://schemas.microsoft.com/office/spreadsheetml/2017/richdata2" ref="V27:W33">
    <sortCondition ref="V27"/>
  </sortState>
  <mergeCells count="1">
    <mergeCell ref="D2:I2"/>
  </mergeCells>
  <hyperlinks>
    <hyperlink ref="B2" location="'Index'!A3" tooltip="Go to the Index sheet" display="á" xr:uid="{94D0AC75-8821-4657-A766-F85E07ACEFE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">
    <tabColor rgb="FFC00000"/>
    <pageSetUpPr fitToPage="1"/>
  </sheetPr>
  <dimension ref="A1:AH111"/>
  <sheetViews>
    <sheetView showGridLines="0" zoomScaleNormal="100" zoomScalePageLayoutView="15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3" width="5" style="4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10" width="5" style="4" customWidth="1"/>
    <col min="11" max="12" width="7.7109375" style="4" customWidth="1"/>
    <col min="13" max="13" width="9.7109375" style="4" customWidth="1"/>
    <col min="14" max="14" width="5" style="4" customWidth="1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41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602</v>
      </c>
      <c r="B4" s="12"/>
      <c r="C4" s="139">
        <v>587</v>
      </c>
      <c r="D4" s="12"/>
      <c r="E4" s="71" t="s">
        <v>6</v>
      </c>
      <c r="F4" s="78">
        <f>SUM(F5:F7)</f>
        <v>0</v>
      </c>
      <c r="G4" s="3" t="s">
        <v>295</v>
      </c>
      <c r="H4" s="23" t="s">
        <v>607</v>
      </c>
      <c r="I4" s="23"/>
      <c r="J4" s="159">
        <v>590</v>
      </c>
      <c r="K4" s="23"/>
      <c r="L4" s="23"/>
      <c r="N4" s="23"/>
    </row>
    <row r="5" spans="1:34" ht="15.75" customHeight="1" x14ac:dyDescent="0.3">
      <c r="A5" s="82" t="s">
        <v>487</v>
      </c>
      <c r="B5" s="31"/>
      <c r="C5" s="32"/>
      <c r="D5" s="83"/>
      <c r="E5" s="83"/>
      <c r="F5" s="84">
        <f>SUM(D5:E5)</f>
        <v>0</v>
      </c>
      <c r="H5" s="23"/>
      <c r="I5" s="23"/>
      <c r="J5" s="23"/>
      <c r="K5" s="23"/>
      <c r="L5" s="23"/>
      <c r="M5" s="23"/>
      <c r="N5" s="23"/>
    </row>
    <row r="6" spans="1:34" ht="15.75" customHeight="1" x14ac:dyDescent="0.3">
      <c r="A6" s="33" t="s">
        <v>497</v>
      </c>
      <c r="B6" s="26"/>
      <c r="C6" s="5"/>
      <c r="D6" s="75"/>
      <c r="E6" s="75"/>
      <c r="F6" s="79">
        <f>SUM(D6:E6)</f>
        <v>0</v>
      </c>
      <c r="H6" s="23"/>
      <c r="I6" s="23"/>
      <c r="J6" s="23"/>
      <c r="K6" s="23"/>
      <c r="L6" s="23"/>
      <c r="M6" s="23"/>
      <c r="N6" s="23"/>
    </row>
    <row r="7" spans="1:34" ht="15.75" customHeight="1" x14ac:dyDescent="0.3">
      <c r="A7" s="34" t="s">
        <v>495</v>
      </c>
      <c r="B7" s="27"/>
      <c r="C7" s="28"/>
      <c r="D7" s="85"/>
      <c r="E7" s="85"/>
      <c r="F7" s="86">
        <f>SUM(D7:E7)</f>
        <v>0</v>
      </c>
      <c r="H7" s="23"/>
      <c r="I7" s="23"/>
      <c r="J7" s="23"/>
      <c r="K7" s="23"/>
      <c r="L7" s="23"/>
      <c r="M7" s="23"/>
      <c r="N7" s="23"/>
    </row>
    <row r="8" spans="1:34" ht="15.75" customHeight="1" x14ac:dyDescent="0.3">
      <c r="E8" s="4"/>
      <c r="H8" s="23"/>
      <c r="I8" s="23"/>
      <c r="J8" s="23"/>
      <c r="K8" s="23"/>
      <c r="L8" s="23"/>
      <c r="M8" s="23"/>
      <c r="N8" s="23"/>
      <c r="O8" s="23"/>
    </row>
    <row r="9" spans="1:34" ht="15.75" customHeight="1" x14ac:dyDescent="0.3">
      <c r="A9" s="11" t="s">
        <v>603</v>
      </c>
      <c r="B9" s="12"/>
      <c r="C9" s="139">
        <v>595</v>
      </c>
      <c r="D9" s="12"/>
      <c r="E9" s="71" t="s">
        <v>6</v>
      </c>
      <c r="F9" s="78">
        <f>SUM(F10:F12)</f>
        <v>0</v>
      </c>
      <c r="G9" s="161" t="s">
        <v>295</v>
      </c>
      <c r="H9" s="11" t="s">
        <v>606</v>
      </c>
      <c r="I9" s="12"/>
      <c r="J9" s="139">
        <v>590</v>
      </c>
      <c r="K9" s="12"/>
      <c r="L9" s="71" t="s">
        <v>6</v>
      </c>
      <c r="M9" s="78">
        <f>SUM(M10:M12)</f>
        <v>0</v>
      </c>
      <c r="N9" s="23"/>
    </row>
    <row r="10" spans="1:34" ht="15.75" customHeight="1" x14ac:dyDescent="0.3">
      <c r="A10" s="82" t="s">
        <v>181</v>
      </c>
      <c r="B10" s="31"/>
      <c r="C10" s="32"/>
      <c r="D10" s="83"/>
      <c r="E10" s="83"/>
      <c r="F10" s="84">
        <f>SUM(D10:E10)</f>
        <v>0</v>
      </c>
      <c r="G10" s="161"/>
      <c r="H10" s="82" t="s">
        <v>492</v>
      </c>
      <c r="I10" s="31"/>
      <c r="J10" s="32"/>
      <c r="K10" s="83"/>
      <c r="L10" s="83"/>
      <c r="M10" s="84">
        <f>SUM(K10:L10)</f>
        <v>0</v>
      </c>
      <c r="N10" s="23"/>
      <c r="AA10"/>
      <c r="AB10"/>
      <c r="AC10"/>
      <c r="AD10"/>
      <c r="AE10"/>
      <c r="AF10"/>
    </row>
    <row r="11" spans="1:34" ht="15.75" customHeight="1" x14ac:dyDescent="0.3">
      <c r="A11" s="33" t="s">
        <v>468</v>
      </c>
      <c r="B11" s="26"/>
      <c r="C11" s="5"/>
      <c r="D11" s="75"/>
      <c r="E11" s="75"/>
      <c r="F11" s="79">
        <f>SUM(D11:E11)</f>
        <v>0</v>
      </c>
      <c r="G11" s="161"/>
      <c r="H11" s="33" t="s">
        <v>478</v>
      </c>
      <c r="I11" s="26"/>
      <c r="J11" s="5"/>
      <c r="K11" s="75"/>
      <c r="L11" s="75"/>
      <c r="M11" s="79">
        <f>SUM(K11:L11)</f>
        <v>0</v>
      </c>
      <c r="N11" s="23"/>
      <c r="AA11"/>
      <c r="AB11"/>
      <c r="AC11"/>
      <c r="AD11"/>
      <c r="AE11"/>
      <c r="AF11"/>
    </row>
    <row r="12" spans="1:34" ht="15.75" customHeight="1" x14ac:dyDescent="0.3">
      <c r="A12" s="34" t="s">
        <v>469</v>
      </c>
      <c r="B12" s="27"/>
      <c r="C12" s="28"/>
      <c r="D12" s="85"/>
      <c r="E12" s="85"/>
      <c r="F12" s="86">
        <f>SUM(D12:E12)</f>
        <v>0</v>
      </c>
      <c r="G12" s="161"/>
      <c r="H12" s="34" t="s">
        <v>471</v>
      </c>
      <c r="I12" s="27"/>
      <c r="J12" s="28"/>
      <c r="K12" s="85"/>
      <c r="L12" s="85"/>
      <c r="M12" s="86">
        <f>SUM(K12:L12)</f>
        <v>0</v>
      </c>
      <c r="N12" s="23"/>
      <c r="AA12"/>
      <c r="AB12"/>
      <c r="AC12"/>
      <c r="AD12"/>
      <c r="AE12"/>
      <c r="AF12"/>
    </row>
    <row r="13" spans="1:34" ht="15.75" customHeight="1" x14ac:dyDescent="0.3">
      <c r="A13" s="23"/>
      <c r="B13" s="23"/>
      <c r="C13" s="23"/>
      <c r="D13" s="23"/>
      <c r="E13" s="23"/>
      <c r="F13" s="23"/>
      <c r="G13" s="161"/>
      <c r="H13" s="23"/>
      <c r="I13" s="23"/>
      <c r="J13" s="23"/>
      <c r="K13" s="23"/>
      <c r="L13" s="23"/>
      <c r="M13" s="23"/>
      <c r="N13" s="23"/>
      <c r="AA13"/>
      <c r="AB13"/>
      <c r="AC13"/>
      <c r="AD13"/>
      <c r="AE13"/>
      <c r="AF13"/>
    </row>
    <row r="14" spans="1:34" ht="15.75" customHeight="1" x14ac:dyDescent="0.3">
      <c r="A14" s="11" t="s">
        <v>604</v>
      </c>
      <c r="B14" s="12"/>
      <c r="C14" s="139">
        <v>589</v>
      </c>
      <c r="D14" s="12"/>
      <c r="E14" s="71" t="s">
        <v>6</v>
      </c>
      <c r="F14" s="78">
        <f>SUM(F15:F17)</f>
        <v>0</v>
      </c>
      <c r="G14" s="161" t="s">
        <v>295</v>
      </c>
      <c r="H14" s="11" t="s">
        <v>605</v>
      </c>
      <c r="I14" s="12"/>
      <c r="J14" s="139">
        <v>595</v>
      </c>
      <c r="K14" s="12"/>
      <c r="L14" s="71" t="s">
        <v>6</v>
      </c>
      <c r="M14" s="78">
        <f>SUM(M15:M17)</f>
        <v>0</v>
      </c>
      <c r="N14" s="23"/>
    </row>
    <row r="15" spans="1:34" ht="15.75" customHeight="1" x14ac:dyDescent="0.3">
      <c r="A15" s="82" t="s">
        <v>490</v>
      </c>
      <c r="B15" s="31"/>
      <c r="C15" s="32"/>
      <c r="D15" s="83"/>
      <c r="E15" s="83"/>
      <c r="F15" s="84">
        <f>SUM(D15:E15)</f>
        <v>0</v>
      </c>
      <c r="G15" s="161"/>
      <c r="H15" s="82" t="s">
        <v>470</v>
      </c>
      <c r="I15" s="31"/>
      <c r="J15" s="32"/>
      <c r="K15" s="83"/>
      <c r="L15" s="83"/>
      <c r="M15" s="84">
        <f>SUM(K15:L15)</f>
        <v>0</v>
      </c>
      <c r="N15" s="23"/>
    </row>
    <row r="16" spans="1:34" ht="15.75" customHeight="1" x14ac:dyDescent="0.3">
      <c r="A16" s="33" t="s">
        <v>489</v>
      </c>
      <c r="B16" s="26"/>
      <c r="C16" s="5"/>
      <c r="D16" s="75"/>
      <c r="E16" s="75"/>
      <c r="F16" s="79">
        <f>SUM(D16:E16)</f>
        <v>0</v>
      </c>
      <c r="G16" s="161"/>
      <c r="H16" s="33" t="s">
        <v>457</v>
      </c>
      <c r="I16" s="26"/>
      <c r="J16" s="5"/>
      <c r="K16" s="75"/>
      <c r="L16" s="75"/>
      <c r="M16" s="79">
        <f>SUM(K16:L16)</f>
        <v>0</v>
      </c>
      <c r="N16" s="23"/>
    </row>
    <row r="17" spans="1:20" ht="15.75" customHeight="1" x14ac:dyDescent="0.3">
      <c r="A17" s="34" t="s">
        <v>482</v>
      </c>
      <c r="B17" s="27"/>
      <c r="C17" s="28"/>
      <c r="D17" s="85"/>
      <c r="E17" s="85"/>
      <c r="F17" s="86">
        <f>SUM(D17:E17)</f>
        <v>0</v>
      </c>
      <c r="G17" s="161"/>
      <c r="H17" s="34" t="s">
        <v>464</v>
      </c>
      <c r="I17" s="27"/>
      <c r="J17" s="28"/>
      <c r="K17" s="85"/>
      <c r="L17" s="85"/>
      <c r="M17" s="86">
        <f>SUM(K17:L17)</f>
        <v>0</v>
      </c>
      <c r="N17" s="23"/>
    </row>
    <row r="18" spans="1:20" ht="15.75" customHeight="1" x14ac:dyDescent="0.3">
      <c r="H18" s="23"/>
      <c r="I18" s="23"/>
      <c r="J18" s="23"/>
      <c r="K18" s="23"/>
      <c r="L18" s="23"/>
      <c r="M18" s="23"/>
      <c r="N18" s="23"/>
    </row>
    <row r="19" spans="1:20" ht="15.75" customHeight="1" x14ac:dyDescent="0.3">
      <c r="E19" s="4"/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608</v>
      </c>
      <c r="E20" s="4"/>
      <c r="H20" s="15" t="s">
        <v>602</v>
      </c>
      <c r="I20" s="46"/>
      <c r="J20" s="46"/>
      <c r="K20" s="46"/>
      <c r="L20" s="46"/>
      <c r="M20" s="158"/>
      <c r="N20" s="54"/>
    </row>
    <row r="21" spans="1:20" ht="15.75" customHeight="1" x14ac:dyDescent="0.3">
      <c r="E21" s="4"/>
      <c r="H21" s="157" t="s">
        <v>603</v>
      </c>
      <c r="I21" s="7"/>
      <c r="J21" s="7"/>
      <c r="K21" s="7"/>
      <c r="L21" s="7"/>
      <c r="M21" s="7"/>
      <c r="N21" s="19"/>
    </row>
    <row r="22" spans="1:20" ht="15.75" customHeight="1" x14ac:dyDescent="0.3">
      <c r="E22" s="4"/>
      <c r="H22" s="18" t="s">
        <v>604</v>
      </c>
      <c r="I22" s="7"/>
      <c r="J22" s="7"/>
      <c r="K22" s="7"/>
      <c r="L22" s="7"/>
      <c r="M22" s="7"/>
      <c r="N22" s="19"/>
    </row>
    <row r="23" spans="1:20" ht="15.75" customHeight="1" x14ac:dyDescent="0.3">
      <c r="H23" s="138" t="s">
        <v>605</v>
      </c>
      <c r="I23" s="7"/>
      <c r="J23" s="7"/>
      <c r="K23" s="7"/>
      <c r="L23" s="7"/>
      <c r="M23" s="7"/>
      <c r="N23" s="19"/>
    </row>
    <row r="24" spans="1:20" ht="15.75" customHeight="1" x14ac:dyDescent="0.3">
      <c r="H24" s="157" t="s">
        <v>606</v>
      </c>
      <c r="I24" s="7"/>
      <c r="J24" s="7"/>
      <c r="K24" s="7"/>
      <c r="L24" s="7"/>
      <c r="M24" s="7"/>
      <c r="N24" s="19"/>
    </row>
    <row r="25" spans="1:20" ht="15.75" customHeight="1" x14ac:dyDescent="0.3">
      <c r="H25" s="20" t="s">
        <v>607</v>
      </c>
      <c r="I25" s="21"/>
      <c r="J25" s="21"/>
      <c r="K25" s="21"/>
      <c r="L25" s="21"/>
      <c r="M25" s="21"/>
      <c r="N25" s="22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1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1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609</v>
      </c>
      <c r="B30" s="12"/>
      <c r="C30" s="139">
        <v>583</v>
      </c>
      <c r="D30" s="12"/>
      <c r="E30" s="71" t="s">
        <v>6</v>
      </c>
      <c r="F30" s="78">
        <f>SUM(F31:F33)</f>
        <v>0</v>
      </c>
      <c r="G30" s="147" t="s">
        <v>295</v>
      </c>
      <c r="H30" s="128" t="s">
        <v>614</v>
      </c>
      <c r="I30" s="128"/>
      <c r="J30" s="160">
        <v>580</v>
      </c>
      <c r="K30" s="128"/>
      <c r="L30" s="128"/>
      <c r="M30" s="128"/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82" t="s">
        <v>535</v>
      </c>
      <c r="B31" s="31"/>
      <c r="C31" s="32"/>
      <c r="D31" s="83"/>
      <c r="E31" s="83"/>
      <c r="F31" s="84">
        <f>SUM(D31:E31)</f>
        <v>0</v>
      </c>
      <c r="G31" s="147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500</v>
      </c>
      <c r="B32" s="26"/>
      <c r="C32" s="5"/>
      <c r="D32" s="75"/>
      <c r="E32" s="75"/>
      <c r="F32" s="79">
        <f>SUM(D32:E32)</f>
        <v>0</v>
      </c>
      <c r="G32" s="147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498</v>
      </c>
      <c r="B33" s="27"/>
      <c r="C33" s="28"/>
      <c r="D33" s="85"/>
      <c r="E33" s="85"/>
      <c r="F33" s="86">
        <f>SUM(D33:E33)</f>
        <v>0</v>
      </c>
      <c r="G33" s="147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610</v>
      </c>
      <c r="B35" s="12"/>
      <c r="C35" s="139">
        <v>585</v>
      </c>
      <c r="D35" s="12"/>
      <c r="E35" s="71" t="s">
        <v>6</v>
      </c>
      <c r="F35" s="78">
        <f>SUM(F36:F38)</f>
        <v>0</v>
      </c>
      <c r="G35" s="147" t="s">
        <v>295</v>
      </c>
      <c r="H35" s="11" t="s">
        <v>613</v>
      </c>
      <c r="I35" s="12"/>
      <c r="J35" s="139">
        <v>584</v>
      </c>
      <c r="K35" s="12"/>
      <c r="L35" s="71" t="s">
        <v>6</v>
      </c>
      <c r="M35" s="78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82" t="s">
        <v>521</v>
      </c>
      <c r="B36" s="31"/>
      <c r="C36" s="32"/>
      <c r="D36" s="83"/>
      <c r="E36" s="83"/>
      <c r="F36" s="84">
        <f>SUM(D36:E36)</f>
        <v>0</v>
      </c>
      <c r="G36" s="147"/>
      <c r="H36" s="82" t="s">
        <v>523</v>
      </c>
      <c r="I36" s="31"/>
      <c r="J36" s="32"/>
      <c r="K36" s="83"/>
      <c r="L36" s="83"/>
      <c r="M36" s="84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487</v>
      </c>
      <c r="B37" s="26"/>
      <c r="C37" s="5"/>
      <c r="D37" s="75"/>
      <c r="E37" s="75"/>
      <c r="F37" s="79">
        <f>SUM(D37:E37)</f>
        <v>0</v>
      </c>
      <c r="G37" s="147"/>
      <c r="H37" s="33" t="s">
        <v>517</v>
      </c>
      <c r="I37" s="26"/>
      <c r="J37" s="5"/>
      <c r="K37" s="75"/>
      <c r="L37" s="75"/>
      <c r="M37" s="79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459</v>
      </c>
      <c r="B38" s="27"/>
      <c r="C38" s="28"/>
      <c r="D38" s="85"/>
      <c r="E38" s="85"/>
      <c r="F38" s="86">
        <f>SUM(D38:E38)</f>
        <v>0</v>
      </c>
      <c r="G38" s="147"/>
      <c r="H38" s="34" t="s">
        <v>493</v>
      </c>
      <c r="I38" s="27"/>
      <c r="J38" s="28"/>
      <c r="K38" s="85"/>
      <c r="L38" s="85"/>
      <c r="M38" s="86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611</v>
      </c>
      <c r="B40" s="12"/>
      <c r="C40" s="139">
        <v>575</v>
      </c>
      <c r="D40" s="12"/>
      <c r="E40" s="71" t="s">
        <v>6</v>
      </c>
      <c r="F40" s="78">
        <f>SUM(F41:F43)</f>
        <v>0</v>
      </c>
      <c r="G40" s="147" t="s">
        <v>295</v>
      </c>
      <c r="H40" s="11" t="s">
        <v>612</v>
      </c>
      <c r="I40" s="12"/>
      <c r="J40" s="139">
        <v>581</v>
      </c>
      <c r="K40" s="12"/>
      <c r="L40" s="71" t="s">
        <v>6</v>
      </c>
      <c r="M40" s="78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82" t="s">
        <v>574</v>
      </c>
      <c r="B41" s="31"/>
      <c r="C41" s="32"/>
      <c r="D41" s="83"/>
      <c r="E41" s="83"/>
      <c r="F41" s="84">
        <f>SUM(D41:E41)</f>
        <v>0</v>
      </c>
      <c r="G41" s="147"/>
      <c r="H41" s="82" t="s">
        <v>516</v>
      </c>
      <c r="I41" s="31"/>
      <c r="J41" s="32"/>
      <c r="K41" s="83"/>
      <c r="L41" s="83"/>
      <c r="M41" s="84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522</v>
      </c>
      <c r="B42" s="26"/>
      <c r="C42" s="5"/>
      <c r="D42" s="75"/>
      <c r="E42" s="75"/>
      <c r="F42" s="79">
        <f>SUM(D42:E42)</f>
        <v>0</v>
      </c>
      <c r="G42" s="147"/>
      <c r="H42" s="33" t="s">
        <v>547</v>
      </c>
      <c r="I42" s="26"/>
      <c r="J42" s="5"/>
      <c r="K42" s="75"/>
      <c r="L42" s="75"/>
      <c r="M42" s="79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526</v>
      </c>
      <c r="B43" s="27"/>
      <c r="C43" s="28"/>
      <c r="D43" s="85"/>
      <c r="E43" s="85"/>
      <c r="F43" s="86">
        <f>SUM(D43:E43)</f>
        <v>0</v>
      </c>
      <c r="G43" s="147"/>
      <c r="H43" s="34" t="s">
        <v>494</v>
      </c>
      <c r="I43" s="27"/>
      <c r="J43" s="28"/>
      <c r="K43" s="85"/>
      <c r="L43" s="85"/>
      <c r="M43" s="86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E45" s="4"/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615</v>
      </c>
      <c r="E46" s="4"/>
      <c r="H46" s="144" t="s">
        <v>609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E47" s="4"/>
      <c r="H47" s="142" t="s">
        <v>610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E48" s="4"/>
      <c r="H48" s="142" t="s">
        <v>611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612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613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614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>
      <c r="A52" s="23"/>
      <c r="B52" s="23"/>
      <c r="C52" s="23"/>
      <c r="D52" s="23"/>
      <c r="E52" s="23"/>
      <c r="F52" s="23"/>
      <c r="G52" s="161"/>
      <c r="H52" s="23"/>
      <c r="I52" s="23"/>
      <c r="J52" s="23"/>
      <c r="K52" s="23"/>
      <c r="L52" s="23"/>
      <c r="M52" s="23"/>
      <c r="N52" s="23"/>
    </row>
    <row r="53" spans="1:16" ht="15.75" customHeight="1" x14ac:dyDescent="0.3">
      <c r="A53" s="23" t="s">
        <v>508</v>
      </c>
      <c r="B53" s="23"/>
      <c r="C53" s="23"/>
      <c r="D53" s="23"/>
      <c r="E53" s="23"/>
      <c r="F53" s="23"/>
      <c r="G53" s="161"/>
      <c r="H53" s="23"/>
      <c r="I53" s="23"/>
      <c r="J53" s="23"/>
      <c r="K53" s="23"/>
      <c r="L53" s="23"/>
      <c r="M53" s="23"/>
      <c r="N53" s="23"/>
    </row>
    <row r="54" spans="1:16" ht="15.75" customHeight="1" x14ac:dyDescent="0.3">
      <c r="A54" s="23"/>
      <c r="B54" s="23"/>
      <c r="C54" s="23"/>
      <c r="D54" s="23"/>
      <c r="E54" s="23"/>
      <c r="F54" s="23"/>
      <c r="G54" s="161"/>
      <c r="H54" s="23"/>
      <c r="I54" s="23"/>
      <c r="J54" s="23"/>
      <c r="K54" s="23"/>
      <c r="L54" s="23"/>
      <c r="M54" s="23"/>
      <c r="N54" s="23"/>
    </row>
    <row r="55" spans="1:16" ht="15.75" customHeight="1" x14ac:dyDescent="0.3">
      <c r="A55" s="4" t="s">
        <v>39</v>
      </c>
      <c r="E55" s="102" t="s">
        <v>25</v>
      </c>
      <c r="G55" s="4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4" t="s">
        <v>38</v>
      </c>
      <c r="E56" s="4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  <row r="110" spans="1:14" ht="15.75" customHeight="1" x14ac:dyDescent="0.3">
      <c r="A110" s="23"/>
      <c r="B110" s="23"/>
      <c r="C110" s="23"/>
      <c r="D110" s="23"/>
      <c r="E110" s="23"/>
      <c r="F110" s="23"/>
      <c r="G110" s="161"/>
      <c r="H110" s="23"/>
      <c r="I110" s="23"/>
      <c r="J110" s="23"/>
      <c r="K110" s="23"/>
      <c r="L110" s="23"/>
      <c r="M110" s="23"/>
      <c r="N110" s="23"/>
    </row>
    <row r="111" spans="1:14" ht="15.75" customHeight="1" x14ac:dyDescent="0.3">
      <c r="A111" s="23"/>
      <c r="B111" s="23"/>
      <c r="C111" s="23"/>
      <c r="D111" s="23"/>
      <c r="E111" s="23"/>
      <c r="F111" s="23"/>
      <c r="G111" s="161"/>
      <c r="H111" s="23"/>
      <c r="I111" s="23"/>
      <c r="J111" s="23"/>
      <c r="K111" s="23"/>
      <c r="L111" s="23"/>
      <c r="M111" s="23"/>
      <c r="N111" s="23"/>
    </row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03966779-BFAC-4137-AE66-3A046F49234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15A4E-ABCF-4FDA-916D-79E1CA0C17C3}">
  <sheetPr>
    <tabColor rgb="FFC00000"/>
    <pageSetUpPr fitToPage="1"/>
  </sheetPr>
  <dimension ref="A1:AH109"/>
  <sheetViews>
    <sheetView showGridLines="0" zoomScaleNormal="100" zoomScalePageLayoutView="15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3" width="5" style="4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10" width="5" style="4" customWidth="1"/>
    <col min="11" max="12" width="7.7109375" style="4" customWidth="1"/>
    <col min="13" max="13" width="9.7109375" style="4" customWidth="1"/>
    <col min="14" max="14" width="5" style="4" customWidth="1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41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23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  <c r="AH2" s="23"/>
    </row>
    <row r="3" spans="1:34" s="2" customFormat="1" ht="15.75" customHeight="1" x14ac:dyDescent="0.3">
      <c r="A3" s="2" t="s">
        <v>91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616</v>
      </c>
      <c r="B4" s="12"/>
      <c r="C4" s="139">
        <v>573</v>
      </c>
      <c r="D4" s="12"/>
      <c r="E4" s="71" t="s">
        <v>6</v>
      </c>
      <c r="F4" s="78">
        <f>SUM(F5:F7)</f>
        <v>0</v>
      </c>
      <c r="G4" s="147" t="s">
        <v>295</v>
      </c>
      <c r="H4" s="128" t="s">
        <v>621</v>
      </c>
      <c r="I4" s="128"/>
      <c r="J4" s="160">
        <v>555</v>
      </c>
      <c r="K4" s="128"/>
      <c r="L4" s="128"/>
      <c r="M4" s="128"/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82" t="s">
        <v>550</v>
      </c>
      <c r="B5" s="31"/>
      <c r="C5" s="32"/>
      <c r="D5" s="83"/>
      <c r="E5" s="83"/>
      <c r="F5" s="84">
        <f>SUM(D5:E5)</f>
        <v>0</v>
      </c>
      <c r="G5" s="147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33" t="s">
        <v>571</v>
      </c>
      <c r="B6" s="26"/>
      <c r="C6" s="5"/>
      <c r="D6" s="75"/>
      <c r="E6" s="75"/>
      <c r="F6" s="79">
        <f>SUM(D6:E6)</f>
        <v>0</v>
      </c>
      <c r="G6" s="147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34" t="s">
        <v>533</v>
      </c>
      <c r="B7" s="27"/>
      <c r="C7" s="28"/>
      <c r="D7" s="85"/>
      <c r="E7" s="85"/>
      <c r="F7" s="86">
        <f>SUM(D7:E7)</f>
        <v>0</v>
      </c>
      <c r="G7" s="147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617</v>
      </c>
      <c r="B9" s="12"/>
      <c r="C9" s="139">
        <v>574</v>
      </c>
      <c r="D9" s="12"/>
      <c r="E9" s="71" t="s">
        <v>6</v>
      </c>
      <c r="F9" s="78">
        <f>SUM(F10:F12)</f>
        <v>0</v>
      </c>
      <c r="G9" s="147" t="s">
        <v>295</v>
      </c>
      <c r="H9" s="11" t="s">
        <v>620</v>
      </c>
      <c r="I9" s="12"/>
      <c r="J9" s="139">
        <v>542</v>
      </c>
      <c r="K9" s="12"/>
      <c r="L9" s="71" t="s">
        <v>6</v>
      </c>
      <c r="M9" s="78">
        <f>SUM(M10:M12)</f>
        <v>0</v>
      </c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82" t="s">
        <v>552</v>
      </c>
      <c r="B10" s="31"/>
      <c r="C10" s="32"/>
      <c r="D10" s="83"/>
      <c r="E10" s="83"/>
      <c r="F10" s="84">
        <f>SUM(D10:E10)</f>
        <v>0</v>
      </c>
      <c r="G10" s="147"/>
      <c r="H10" s="82" t="s">
        <v>585</v>
      </c>
      <c r="I10" s="31"/>
      <c r="J10" s="32"/>
      <c r="K10" s="83"/>
      <c r="L10" s="83"/>
      <c r="M10" s="84">
        <f>SUM(K10:L10)</f>
        <v>0</v>
      </c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33" t="s">
        <v>555</v>
      </c>
      <c r="B11" s="26"/>
      <c r="C11" s="5"/>
      <c r="D11" s="75"/>
      <c r="E11" s="75"/>
      <c r="F11" s="79">
        <f>SUM(D11:E11)</f>
        <v>0</v>
      </c>
      <c r="G11" s="147"/>
      <c r="H11" s="33" t="s">
        <v>587</v>
      </c>
      <c r="I11" s="26"/>
      <c r="J11" s="5"/>
      <c r="K11" s="75"/>
      <c r="L11" s="75"/>
      <c r="M11" s="79">
        <f>SUM(K11:L11)</f>
        <v>0</v>
      </c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34" t="s">
        <v>275</v>
      </c>
      <c r="B12" s="27"/>
      <c r="C12" s="28"/>
      <c r="D12" s="85"/>
      <c r="E12" s="85"/>
      <c r="F12" s="86">
        <f>SUM(D12:E12)</f>
        <v>0</v>
      </c>
      <c r="G12" s="147"/>
      <c r="H12" s="34" t="s">
        <v>590</v>
      </c>
      <c r="I12" s="27"/>
      <c r="J12" s="28"/>
      <c r="K12" s="85"/>
      <c r="L12" s="85"/>
      <c r="M12" s="86">
        <f>SUM(K12:L12)</f>
        <v>0</v>
      </c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618</v>
      </c>
      <c r="B14" s="12"/>
      <c r="C14" s="139">
        <v>568</v>
      </c>
      <c r="D14" s="12"/>
      <c r="E14" s="71" t="s">
        <v>6</v>
      </c>
      <c r="F14" s="78">
        <f>SUM(F15:F17)</f>
        <v>0</v>
      </c>
      <c r="G14" s="147" t="s">
        <v>295</v>
      </c>
      <c r="H14" s="11" t="s">
        <v>619</v>
      </c>
      <c r="I14" s="12"/>
      <c r="J14" s="139">
        <v>558</v>
      </c>
      <c r="K14" s="12"/>
      <c r="L14" s="71" t="s">
        <v>6</v>
      </c>
      <c r="M14" s="78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82" t="s">
        <v>566</v>
      </c>
      <c r="B15" s="31"/>
      <c r="C15" s="32"/>
      <c r="D15" s="83"/>
      <c r="E15" s="83"/>
      <c r="F15" s="84">
        <f>SUM(D15:E15)</f>
        <v>0</v>
      </c>
      <c r="G15" s="147"/>
      <c r="H15" s="82" t="s">
        <v>567</v>
      </c>
      <c r="I15" s="31"/>
      <c r="J15" s="32"/>
      <c r="K15" s="83"/>
      <c r="L15" s="83"/>
      <c r="M15" s="84">
        <f>SUM(K15:L15)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33" t="s">
        <v>563</v>
      </c>
      <c r="B16" s="26"/>
      <c r="C16" s="5"/>
      <c r="D16" s="75"/>
      <c r="E16" s="75"/>
      <c r="F16" s="79">
        <f>SUM(D16:E16)</f>
        <v>0</v>
      </c>
      <c r="G16" s="147"/>
      <c r="H16" s="33" t="s">
        <v>581</v>
      </c>
      <c r="I16" s="26"/>
      <c r="J16" s="5"/>
      <c r="K16" s="75"/>
      <c r="L16" s="75"/>
      <c r="M16" s="79">
        <f>SUM(K16:L16)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34" t="s">
        <v>564</v>
      </c>
      <c r="B17" s="27"/>
      <c r="C17" s="28"/>
      <c r="D17" s="85"/>
      <c r="E17" s="85"/>
      <c r="F17" s="86">
        <f>SUM(D17:E17)</f>
        <v>0</v>
      </c>
      <c r="G17" s="147"/>
      <c r="H17" s="34" t="s">
        <v>584</v>
      </c>
      <c r="I17" s="27"/>
      <c r="J17" s="28"/>
      <c r="K17" s="85"/>
      <c r="L17" s="85"/>
      <c r="M17" s="86">
        <f>SUM(K17:L17)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E19" s="4"/>
      <c r="H19" s="73" t="s">
        <v>91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115" t="s">
        <v>622</v>
      </c>
      <c r="E20" s="4"/>
      <c r="H20" s="144" t="s">
        <v>616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B21" s="115"/>
      <c r="E21" s="4"/>
      <c r="H21" s="142" t="s">
        <v>617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E22" s="4"/>
      <c r="H22" s="142" t="s">
        <v>618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619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620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621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/>
    <row r="27" spans="1:20" ht="15.75" customHeight="1" x14ac:dyDescent="0.3">
      <c r="A27" s="4" t="s">
        <v>508</v>
      </c>
    </row>
    <row r="28" spans="1:20" ht="15.75" customHeight="1" x14ac:dyDescent="0.3">
      <c r="A28"/>
      <c r="B28"/>
      <c r="C28"/>
      <c r="D28"/>
      <c r="E28"/>
      <c r="F28"/>
      <c r="G28" s="148"/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 s="4" t="s">
        <v>39</v>
      </c>
      <c r="E29" s="102" t="s">
        <v>25</v>
      </c>
      <c r="G29" s="4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 s="4" t="s">
        <v>38</v>
      </c>
      <c r="E30" s="4"/>
      <c r="H30"/>
      <c r="I30"/>
      <c r="J30"/>
      <c r="K30"/>
      <c r="L30"/>
      <c r="M30"/>
      <c r="N30"/>
      <c r="O30"/>
      <c r="P30"/>
      <c r="Q30" s="128"/>
      <c r="R30" s="128"/>
      <c r="S30" s="128"/>
      <c r="T30" s="128"/>
    </row>
    <row r="31" spans="1:20" ht="15.75" customHeight="1" x14ac:dyDescent="0.3">
      <c r="A31"/>
      <c r="B31"/>
      <c r="C31"/>
      <c r="D31"/>
      <c r="E31"/>
      <c r="F31"/>
      <c r="G31" s="148"/>
      <c r="H31"/>
      <c r="I31"/>
      <c r="J31"/>
      <c r="K31"/>
      <c r="L31"/>
      <c r="M31"/>
      <c r="N31"/>
      <c r="O31"/>
      <c r="P31"/>
      <c r="Q31" s="128"/>
      <c r="R31" s="128"/>
      <c r="S31" s="128"/>
      <c r="T31" s="128"/>
    </row>
    <row r="32" spans="1:20" ht="15.75" customHeight="1" x14ac:dyDescent="0.3">
      <c r="A32"/>
      <c r="B32"/>
      <c r="C32"/>
      <c r="D32"/>
      <c r="E32"/>
      <c r="F32"/>
      <c r="G32" s="148"/>
      <c r="H32"/>
      <c r="I32"/>
      <c r="J32"/>
      <c r="K32"/>
      <c r="L32"/>
      <c r="M32"/>
      <c r="N32"/>
      <c r="O32"/>
      <c r="P32"/>
      <c r="Q32" s="128"/>
      <c r="R32" s="128"/>
      <c r="S32" s="128"/>
      <c r="T32" s="128"/>
    </row>
    <row r="33" spans="1:20" ht="15.75" customHeight="1" x14ac:dyDescent="0.3">
      <c r="A33"/>
      <c r="B33"/>
      <c r="C33"/>
      <c r="D33"/>
      <c r="E33"/>
      <c r="F33"/>
      <c r="G33" s="148"/>
      <c r="H33"/>
      <c r="I33"/>
      <c r="J33"/>
      <c r="K33"/>
      <c r="L33"/>
      <c r="M33"/>
      <c r="N33"/>
      <c r="O33"/>
      <c r="P33"/>
      <c r="Q33" s="128"/>
      <c r="R33" s="128"/>
      <c r="S33" s="128"/>
      <c r="T33" s="128"/>
    </row>
    <row r="34" spans="1:20" ht="15.75" customHeight="1" x14ac:dyDescent="0.3">
      <c r="A34"/>
      <c r="B34"/>
      <c r="C34"/>
      <c r="D34"/>
      <c r="E34"/>
      <c r="F34"/>
      <c r="G34" s="148"/>
      <c r="H34"/>
      <c r="I34"/>
      <c r="J34"/>
      <c r="K34"/>
      <c r="L34"/>
      <c r="M34"/>
      <c r="N34"/>
      <c r="O34"/>
      <c r="P34"/>
      <c r="Q34" s="128"/>
      <c r="R34" s="128"/>
      <c r="S34" s="128"/>
      <c r="T34" s="128"/>
    </row>
    <row r="35" spans="1:20" ht="15.75" customHeight="1" x14ac:dyDescent="0.3">
      <c r="A35"/>
      <c r="B35"/>
      <c r="C35"/>
      <c r="D35"/>
      <c r="E35"/>
      <c r="F35"/>
      <c r="G35" s="148"/>
      <c r="H35"/>
      <c r="I35"/>
      <c r="J35"/>
      <c r="K35"/>
      <c r="L35"/>
      <c r="M35"/>
      <c r="N35"/>
      <c r="O35"/>
      <c r="P35"/>
      <c r="Q35" s="128"/>
      <c r="R35" s="128"/>
      <c r="S35" s="128"/>
      <c r="T35" s="128"/>
    </row>
    <row r="36" spans="1:20" ht="15.75" customHeight="1" x14ac:dyDescent="0.3">
      <c r="A36"/>
      <c r="B36"/>
      <c r="C36"/>
      <c r="D36"/>
      <c r="E36"/>
      <c r="F36"/>
      <c r="G36" s="148"/>
      <c r="H36"/>
      <c r="I36"/>
      <c r="J36"/>
      <c r="K36"/>
      <c r="L36"/>
      <c r="M36"/>
      <c r="N36"/>
      <c r="O36"/>
      <c r="P36"/>
      <c r="Q36" s="128"/>
      <c r="R36" s="128"/>
      <c r="S36" s="128"/>
      <c r="T36" s="128"/>
    </row>
    <row r="37" spans="1:20" ht="15.75" customHeight="1" x14ac:dyDescent="0.3">
      <c r="A37"/>
      <c r="B37"/>
      <c r="C37"/>
      <c r="D37"/>
      <c r="E37"/>
      <c r="F37"/>
      <c r="G37" s="148"/>
      <c r="H37"/>
      <c r="I37"/>
      <c r="J37"/>
      <c r="K37"/>
      <c r="L37"/>
      <c r="M37"/>
      <c r="N37"/>
      <c r="O37"/>
      <c r="P37"/>
      <c r="Q37" s="128"/>
      <c r="R37" s="128"/>
      <c r="S37" s="128"/>
      <c r="T37" s="128"/>
    </row>
    <row r="38" spans="1:20" ht="15.75" customHeight="1" x14ac:dyDescent="0.3">
      <c r="A38"/>
      <c r="B38"/>
      <c r="C38"/>
      <c r="D38"/>
      <c r="E38"/>
      <c r="F38"/>
      <c r="G38" s="148"/>
      <c r="H38"/>
      <c r="I38"/>
      <c r="J38"/>
      <c r="K38"/>
      <c r="L38"/>
      <c r="M38"/>
      <c r="N38"/>
      <c r="O38"/>
      <c r="P38"/>
      <c r="Q38" s="128"/>
      <c r="R38" s="128"/>
      <c r="S38" s="128"/>
      <c r="T38" s="128"/>
    </row>
    <row r="39" spans="1:20" ht="15.75" customHeight="1" x14ac:dyDescent="0.3">
      <c r="A39"/>
      <c r="B39"/>
      <c r="C39"/>
      <c r="D39"/>
      <c r="E39"/>
      <c r="F39"/>
      <c r="G39" s="148"/>
      <c r="H39"/>
      <c r="I39"/>
      <c r="J39"/>
      <c r="K39"/>
      <c r="L39"/>
      <c r="M39"/>
      <c r="N39"/>
      <c r="O39"/>
      <c r="P39"/>
      <c r="Q39" s="128"/>
      <c r="R39" s="128"/>
      <c r="S39" s="128"/>
      <c r="T39" s="128"/>
    </row>
    <row r="40" spans="1:20" ht="15.75" customHeight="1" x14ac:dyDescent="0.3">
      <c r="A40"/>
      <c r="B40"/>
      <c r="C40"/>
      <c r="D40"/>
      <c r="E40"/>
      <c r="F40"/>
      <c r="G40" s="148"/>
      <c r="H40"/>
      <c r="I40"/>
      <c r="J40"/>
      <c r="K40"/>
      <c r="L40"/>
      <c r="M40"/>
      <c r="N40"/>
      <c r="O40"/>
      <c r="P40"/>
      <c r="Q40" s="128"/>
      <c r="R40" s="128"/>
      <c r="S40" s="128"/>
      <c r="T40" s="128"/>
    </row>
    <row r="41" spans="1:20" ht="15.75" customHeight="1" x14ac:dyDescent="0.3">
      <c r="A41"/>
      <c r="B41"/>
      <c r="C41"/>
      <c r="D41"/>
      <c r="E41"/>
      <c r="F41"/>
      <c r="G41" s="148"/>
      <c r="H41"/>
      <c r="I41"/>
      <c r="J41"/>
      <c r="K41"/>
      <c r="L41"/>
      <c r="M41"/>
      <c r="N41"/>
      <c r="O41"/>
      <c r="P41"/>
      <c r="Q41" s="128"/>
      <c r="R41" s="128"/>
      <c r="S41" s="128"/>
      <c r="T41" s="128"/>
    </row>
    <row r="42" spans="1:20" ht="15.75" customHeight="1" x14ac:dyDescent="0.3">
      <c r="A42"/>
      <c r="B42"/>
      <c r="C42"/>
      <c r="D42"/>
      <c r="E42"/>
      <c r="F42"/>
      <c r="G42" s="148"/>
      <c r="H42"/>
      <c r="I42"/>
      <c r="J42"/>
      <c r="K42"/>
      <c r="L42"/>
      <c r="M42"/>
      <c r="N42"/>
      <c r="O42"/>
      <c r="P42"/>
      <c r="Q42" s="128"/>
      <c r="R42" s="128"/>
      <c r="S42" s="128"/>
      <c r="T42" s="128"/>
    </row>
    <row r="43" spans="1:20" ht="15.75" customHeight="1" x14ac:dyDescent="0.3">
      <c r="A43"/>
      <c r="B43"/>
      <c r="C43"/>
      <c r="D43"/>
      <c r="E43"/>
      <c r="F43"/>
      <c r="G43" s="148"/>
      <c r="H43"/>
      <c r="I43"/>
      <c r="J43"/>
      <c r="K43"/>
      <c r="L43"/>
      <c r="M43"/>
      <c r="N43"/>
      <c r="O43"/>
      <c r="P43"/>
      <c r="Q43" s="128"/>
      <c r="R43" s="128"/>
      <c r="S43" s="128"/>
      <c r="T43" s="128"/>
    </row>
    <row r="44" spans="1:20" ht="15.75" customHeight="1" x14ac:dyDescent="0.3">
      <c r="A44"/>
      <c r="B44"/>
      <c r="C44"/>
      <c r="D44"/>
      <c r="E44"/>
      <c r="F44"/>
      <c r="G44" s="148"/>
      <c r="H44"/>
      <c r="I44"/>
      <c r="J44"/>
      <c r="K44"/>
      <c r="L44"/>
      <c r="M44"/>
      <c r="N44"/>
      <c r="O44"/>
      <c r="P44"/>
      <c r="Q44" s="128"/>
      <c r="R44" s="128"/>
      <c r="S44" s="128"/>
      <c r="T44" s="128"/>
    </row>
    <row r="45" spans="1:20" ht="15.75" customHeight="1" x14ac:dyDescent="0.3">
      <c r="A45"/>
      <c r="B45"/>
      <c r="C45"/>
      <c r="D45"/>
      <c r="E45"/>
      <c r="F45"/>
      <c r="G45" s="148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148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148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148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148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148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148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148"/>
      <c r="H52"/>
      <c r="I52"/>
      <c r="J52"/>
      <c r="K52"/>
      <c r="L52"/>
      <c r="M52"/>
      <c r="N52"/>
      <c r="O52"/>
      <c r="P52"/>
    </row>
    <row r="53" spans="1:16" ht="15.75" customHeight="1" x14ac:dyDescent="0.3">
      <c r="E53" s="4"/>
      <c r="I53" s="23"/>
      <c r="J53" s="23"/>
      <c r="K53" s="23"/>
      <c r="L53" s="23"/>
      <c r="M53" s="23"/>
      <c r="N53" s="23"/>
    </row>
    <row r="54" spans="1:16" ht="15.75" customHeight="1" x14ac:dyDescent="0.3">
      <c r="E54" s="4"/>
      <c r="I54" s="23"/>
      <c r="J54" s="23"/>
      <c r="K54" s="23"/>
      <c r="L54" s="23"/>
      <c r="M54" s="23"/>
      <c r="N54" s="23"/>
    </row>
    <row r="55" spans="1:16" ht="15.75" customHeight="1" x14ac:dyDescent="0.3">
      <c r="A55" s="23"/>
      <c r="B55" s="23"/>
      <c r="C55" s="23"/>
      <c r="D55" s="23"/>
      <c r="E55" s="23"/>
      <c r="F55" s="23"/>
      <c r="G55" s="161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23"/>
      <c r="B56" s="23"/>
      <c r="C56" s="23"/>
      <c r="D56" s="23"/>
      <c r="E56" s="23"/>
      <c r="F56" s="23"/>
      <c r="G56" s="161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3D5A3157-B00F-45AF-ABBC-6CFD4AF4AA3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AEA7-7278-4398-9FDD-AEE3104A46D5}">
  <sheetPr codeName="Sheet29">
    <tabColor rgb="FFC00000"/>
    <pageSetUpPr fitToPage="1"/>
  </sheetPr>
  <dimension ref="A1:AH67"/>
  <sheetViews>
    <sheetView showGridLines="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43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A2" s="127"/>
      <c r="B2" s="204" t="s">
        <v>1518</v>
      </c>
      <c r="C2" s="110"/>
      <c r="D2" s="212" t="s">
        <v>196</v>
      </c>
      <c r="E2" s="212"/>
      <c r="F2" s="212"/>
      <c r="G2" s="212"/>
      <c r="H2" s="212"/>
      <c r="I2" s="212"/>
    </row>
    <row r="3" spans="1:34" s="2" customFormat="1" ht="15.75" customHeight="1" x14ac:dyDescent="0.3">
      <c r="A3" s="1"/>
      <c r="B3" s="2" t="s">
        <v>0</v>
      </c>
      <c r="C3" s="115" t="s">
        <v>624</v>
      </c>
      <c r="D3" s="115"/>
      <c r="E3" s="115"/>
      <c r="K3" s="4"/>
      <c r="L3" s="4"/>
      <c r="M3" s="4"/>
      <c r="N3" s="4"/>
      <c r="O3" s="4"/>
      <c r="P3" s="4"/>
      <c r="Q3" s="4"/>
      <c r="R3" s="4"/>
      <c r="S3" s="4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495</v>
      </c>
      <c r="C5" s="106" t="s">
        <v>488</v>
      </c>
      <c r="D5" s="151"/>
      <c r="E5" s="151"/>
      <c r="F5" s="151">
        <f>SUM(D5:E5)</f>
        <v>0</v>
      </c>
      <c r="G5" s="16"/>
      <c r="H5" s="151"/>
      <c r="I5" s="54"/>
      <c r="K5" s="4"/>
    </row>
    <row r="6" spans="1:34" ht="15.75" customHeight="1" x14ac:dyDescent="0.3">
      <c r="A6" s="118">
        <v>2</v>
      </c>
      <c r="B6" s="117" t="s">
        <v>623</v>
      </c>
      <c r="C6" s="117" t="s">
        <v>218</v>
      </c>
      <c r="D6" s="152"/>
      <c r="E6" s="152"/>
      <c r="F6" s="152">
        <f t="shared" ref="F6:F13" si="0">SUM(D6:E6)</f>
        <v>0</v>
      </c>
      <c r="G6" s="7"/>
      <c r="H6" s="153"/>
      <c r="I6" s="119"/>
      <c r="K6" s="4"/>
    </row>
    <row r="7" spans="1:34" ht="15.75" customHeight="1" x14ac:dyDescent="0.3">
      <c r="A7" s="118">
        <v>3</v>
      </c>
      <c r="B7" s="117" t="s">
        <v>482</v>
      </c>
      <c r="C7" s="117" t="s">
        <v>174</v>
      </c>
      <c r="D7" s="152"/>
      <c r="E7" s="152"/>
      <c r="F7" s="152">
        <f t="shared" si="0"/>
        <v>0</v>
      </c>
      <c r="G7" s="7"/>
      <c r="H7" s="152"/>
      <c r="I7" s="19"/>
      <c r="J7" s="10"/>
      <c r="K7" s="4"/>
    </row>
    <row r="8" spans="1:34" ht="15.75" customHeight="1" x14ac:dyDescent="0.3">
      <c r="A8" s="118">
        <v>4</v>
      </c>
      <c r="B8" s="117" t="s">
        <v>190</v>
      </c>
      <c r="C8" s="117" t="s">
        <v>191</v>
      </c>
      <c r="D8" s="152"/>
      <c r="E8" s="152"/>
      <c r="F8" s="152">
        <f t="shared" si="0"/>
        <v>0</v>
      </c>
      <c r="G8" s="7"/>
      <c r="H8" s="152"/>
      <c r="I8" s="19"/>
    </row>
    <row r="9" spans="1:34" ht="15.75" customHeight="1" x14ac:dyDescent="0.3">
      <c r="A9" s="118">
        <v>5</v>
      </c>
      <c r="B9" s="117" t="s">
        <v>547</v>
      </c>
      <c r="C9" s="117" t="s">
        <v>174</v>
      </c>
      <c r="D9" s="152"/>
      <c r="E9" s="152"/>
      <c r="F9" s="152">
        <f t="shared" si="0"/>
        <v>0</v>
      </c>
      <c r="G9" s="7"/>
      <c r="H9" s="152"/>
      <c r="I9" s="19"/>
    </row>
    <row r="10" spans="1:34" x14ac:dyDescent="0.3">
      <c r="A10" s="118">
        <v>6</v>
      </c>
      <c r="B10" s="117" t="s">
        <v>468</v>
      </c>
      <c r="C10" s="117" t="s">
        <v>174</v>
      </c>
      <c r="D10" s="152"/>
      <c r="E10" s="152"/>
      <c r="F10" s="152">
        <f t="shared" si="0"/>
        <v>0</v>
      </c>
      <c r="G10" s="7"/>
      <c r="H10" s="152"/>
      <c r="I10" s="19"/>
    </row>
    <row r="11" spans="1:34" x14ac:dyDescent="0.3">
      <c r="A11" s="118">
        <v>7</v>
      </c>
      <c r="B11" s="117" t="s">
        <v>471</v>
      </c>
      <c r="C11" s="117" t="s">
        <v>462</v>
      </c>
      <c r="D11" s="152"/>
      <c r="E11" s="152"/>
      <c r="F11" s="152">
        <f t="shared" si="0"/>
        <v>0</v>
      </c>
      <c r="G11" s="7"/>
      <c r="H11" s="152"/>
      <c r="I11" s="19"/>
    </row>
    <row r="12" spans="1:34" x14ac:dyDescent="0.3">
      <c r="A12" s="118">
        <v>8</v>
      </c>
      <c r="B12" s="117" t="s">
        <v>457</v>
      </c>
      <c r="C12" s="117" t="s">
        <v>462</v>
      </c>
      <c r="D12" s="152"/>
      <c r="E12" s="152"/>
      <c r="F12" s="152">
        <f t="shared" si="0"/>
        <v>0</v>
      </c>
      <c r="G12" s="7"/>
      <c r="H12" s="152"/>
      <c r="I12" s="19"/>
    </row>
    <row r="13" spans="1:34" x14ac:dyDescent="0.3">
      <c r="A13" s="120">
        <v>9</v>
      </c>
      <c r="B13" s="121" t="s">
        <v>464</v>
      </c>
      <c r="C13" s="121" t="s">
        <v>462</v>
      </c>
      <c r="D13" s="154"/>
      <c r="E13" s="154"/>
      <c r="F13" s="154">
        <f t="shared" si="0"/>
        <v>0</v>
      </c>
      <c r="G13" s="21"/>
      <c r="H13" s="154"/>
      <c r="I13" s="22"/>
    </row>
    <row r="15" spans="1:34" x14ac:dyDescent="0.3">
      <c r="A15" s="1"/>
      <c r="B15" s="2" t="s">
        <v>74</v>
      </c>
      <c r="C15" s="115" t="s">
        <v>630</v>
      </c>
      <c r="D15" s="115"/>
      <c r="E15" s="115"/>
      <c r="F15" s="2"/>
      <c r="G15" s="2"/>
      <c r="H15" s="2"/>
      <c r="I15" s="2"/>
    </row>
    <row r="16" spans="1:34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</row>
    <row r="17" spans="1:9" x14ac:dyDescent="0.3">
      <c r="A17" s="122">
        <v>1</v>
      </c>
      <c r="B17" s="106" t="s">
        <v>523</v>
      </c>
      <c r="C17" s="106" t="s">
        <v>462</v>
      </c>
      <c r="D17" s="151"/>
      <c r="E17" s="151"/>
      <c r="F17" s="151">
        <f>SUM(D17:E17)</f>
        <v>0</v>
      </c>
      <c r="G17" s="16"/>
      <c r="H17" s="151"/>
      <c r="I17" s="54"/>
    </row>
    <row r="18" spans="1:9" x14ac:dyDescent="0.3">
      <c r="A18" s="118">
        <v>2</v>
      </c>
      <c r="B18" s="117" t="s">
        <v>483</v>
      </c>
      <c r="C18" s="117" t="s">
        <v>477</v>
      </c>
      <c r="D18" s="152"/>
      <c r="E18" s="152"/>
      <c r="F18" s="152">
        <f t="shared" ref="F18:F25" si="1">SUM(D18:E18)</f>
        <v>0</v>
      </c>
      <c r="G18" s="7"/>
      <c r="H18" s="152"/>
      <c r="I18" s="19"/>
    </row>
    <row r="19" spans="1:9" x14ac:dyDescent="0.3">
      <c r="A19" s="118">
        <v>3</v>
      </c>
      <c r="B19" s="117" t="s">
        <v>181</v>
      </c>
      <c r="C19" s="117" t="s">
        <v>174</v>
      </c>
      <c r="D19" s="152"/>
      <c r="E19" s="152"/>
      <c r="F19" s="152">
        <f t="shared" si="1"/>
        <v>0</v>
      </c>
      <c r="G19" s="7"/>
      <c r="H19" s="152"/>
      <c r="I19" s="19"/>
    </row>
    <row r="20" spans="1:9" x14ac:dyDescent="0.3">
      <c r="A20" s="118">
        <v>4</v>
      </c>
      <c r="B20" s="117" t="s">
        <v>489</v>
      </c>
      <c r="C20" s="117" t="s">
        <v>174</v>
      </c>
      <c r="D20" s="152"/>
      <c r="E20" s="152"/>
      <c r="F20" s="152">
        <f t="shared" si="1"/>
        <v>0</v>
      </c>
      <c r="G20" s="7"/>
      <c r="H20" s="152"/>
      <c r="I20" s="19"/>
    </row>
    <row r="21" spans="1:9" x14ac:dyDescent="0.3">
      <c r="A21" s="118">
        <v>5</v>
      </c>
      <c r="B21" s="117" t="s">
        <v>628</v>
      </c>
      <c r="C21" s="117" t="s">
        <v>64</v>
      </c>
      <c r="D21" s="152"/>
      <c r="E21" s="152"/>
      <c r="F21" s="152">
        <f t="shared" si="1"/>
        <v>0</v>
      </c>
      <c r="G21" s="7"/>
      <c r="H21" s="152"/>
      <c r="I21" s="19"/>
    </row>
    <row r="22" spans="1:9" x14ac:dyDescent="0.3">
      <c r="A22" s="118">
        <v>6</v>
      </c>
      <c r="B22" s="117" t="s">
        <v>629</v>
      </c>
      <c r="C22" s="117" t="s">
        <v>477</v>
      </c>
      <c r="D22" s="152"/>
      <c r="E22" s="152"/>
      <c r="F22" s="152">
        <f t="shared" si="1"/>
        <v>0</v>
      </c>
      <c r="G22" s="7"/>
      <c r="H22" s="152"/>
      <c r="I22" s="19"/>
    </row>
    <row r="23" spans="1:9" x14ac:dyDescent="0.3">
      <c r="A23" s="118">
        <v>7</v>
      </c>
      <c r="B23" s="117" t="s">
        <v>625</v>
      </c>
      <c r="C23" s="117" t="s">
        <v>475</v>
      </c>
      <c r="D23" s="152"/>
      <c r="E23" s="152"/>
      <c r="F23" s="152">
        <f t="shared" si="1"/>
        <v>0</v>
      </c>
      <c r="G23" s="7"/>
      <c r="H23" s="152"/>
      <c r="I23" s="19"/>
    </row>
    <row r="24" spans="1:9" x14ac:dyDescent="0.3">
      <c r="A24" s="118">
        <v>8</v>
      </c>
      <c r="B24" s="117" t="s">
        <v>542</v>
      </c>
      <c r="C24" s="117" t="s">
        <v>626</v>
      </c>
      <c r="D24" s="152"/>
      <c r="E24" s="152"/>
      <c r="F24" s="152">
        <f t="shared" si="1"/>
        <v>0</v>
      </c>
      <c r="G24" s="7"/>
      <c r="H24" s="152"/>
      <c r="I24" s="19"/>
    </row>
    <row r="25" spans="1:9" x14ac:dyDescent="0.3">
      <c r="A25" s="120">
        <v>9</v>
      </c>
      <c r="B25" s="121" t="s">
        <v>627</v>
      </c>
      <c r="C25" s="121" t="s">
        <v>218</v>
      </c>
      <c r="D25" s="154"/>
      <c r="E25" s="154"/>
      <c r="F25" s="154">
        <f t="shared" si="1"/>
        <v>0</v>
      </c>
      <c r="G25" s="21"/>
      <c r="H25" s="154"/>
      <c r="I25" s="22"/>
    </row>
    <row r="27" spans="1:9" x14ac:dyDescent="0.3">
      <c r="A27" s="1"/>
      <c r="B27" s="2" t="s">
        <v>91</v>
      </c>
      <c r="C27" s="115" t="s">
        <v>632</v>
      </c>
      <c r="D27" s="115"/>
      <c r="E27" s="115"/>
      <c r="F27" s="2"/>
      <c r="G27" s="2"/>
      <c r="H27" s="2"/>
      <c r="I27" s="2"/>
    </row>
    <row r="28" spans="1:9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</row>
    <row r="29" spans="1:9" x14ac:dyDescent="0.3">
      <c r="A29" s="122">
        <v>1</v>
      </c>
      <c r="B29" s="106" t="s">
        <v>476</v>
      </c>
      <c r="C29" s="106" t="s">
        <v>477</v>
      </c>
      <c r="D29" s="151"/>
      <c r="E29" s="151"/>
      <c r="F29" s="151">
        <f>SUM(D29:E29)</f>
        <v>0</v>
      </c>
      <c r="G29" s="16"/>
      <c r="H29" s="151"/>
      <c r="I29" s="54"/>
    </row>
    <row r="30" spans="1:9" x14ac:dyDescent="0.3">
      <c r="A30" s="118">
        <v>2</v>
      </c>
      <c r="B30" s="117" t="s">
        <v>481</v>
      </c>
      <c r="C30" s="117" t="s">
        <v>187</v>
      </c>
      <c r="D30" s="152"/>
      <c r="E30" s="152"/>
      <c r="F30" s="152">
        <f t="shared" ref="F30:F38" si="2">SUM(D30:E30)</f>
        <v>0</v>
      </c>
      <c r="G30" s="7"/>
      <c r="H30" s="152"/>
      <c r="I30" s="19"/>
    </row>
    <row r="31" spans="1:9" x14ac:dyDescent="0.3">
      <c r="A31" s="118">
        <v>3</v>
      </c>
      <c r="B31" s="117" t="s">
        <v>532</v>
      </c>
      <c r="C31" s="117" t="s">
        <v>477</v>
      </c>
      <c r="D31" s="152"/>
      <c r="E31" s="152"/>
      <c r="F31" s="152">
        <f t="shared" si="2"/>
        <v>0</v>
      </c>
      <c r="G31" s="7"/>
      <c r="H31" s="152"/>
      <c r="I31" s="19"/>
    </row>
    <row r="32" spans="1:9" x14ac:dyDescent="0.3">
      <c r="A32" s="118">
        <v>4</v>
      </c>
      <c r="B32" s="117" t="s">
        <v>631</v>
      </c>
      <c r="C32" s="117" t="s">
        <v>626</v>
      </c>
      <c r="D32" s="152"/>
      <c r="E32" s="152"/>
      <c r="F32" s="152">
        <f t="shared" si="2"/>
        <v>0</v>
      </c>
      <c r="G32" s="7"/>
      <c r="H32" s="152"/>
      <c r="I32" s="19"/>
    </row>
    <row r="33" spans="1:9" x14ac:dyDescent="0.3">
      <c r="A33" s="118">
        <v>5</v>
      </c>
      <c r="B33" s="117" t="s">
        <v>497</v>
      </c>
      <c r="C33" s="117" t="s">
        <v>488</v>
      </c>
      <c r="D33" s="152"/>
      <c r="E33" s="152"/>
      <c r="F33" s="152">
        <f t="shared" si="2"/>
        <v>0</v>
      </c>
      <c r="G33" s="7"/>
      <c r="H33" s="152"/>
      <c r="I33" s="19"/>
    </row>
    <row r="34" spans="1:9" x14ac:dyDescent="0.3">
      <c r="A34" s="118">
        <v>6</v>
      </c>
      <c r="B34" s="117" t="s">
        <v>506</v>
      </c>
      <c r="C34" s="117" t="s">
        <v>134</v>
      </c>
      <c r="D34" s="152"/>
      <c r="E34" s="152"/>
      <c r="F34" s="152">
        <f t="shared" si="2"/>
        <v>0</v>
      </c>
      <c r="G34" s="7"/>
      <c r="H34" s="152"/>
      <c r="I34" s="19"/>
    </row>
    <row r="35" spans="1:9" x14ac:dyDescent="0.3">
      <c r="A35" s="118">
        <v>7</v>
      </c>
      <c r="B35" s="117" t="s">
        <v>470</v>
      </c>
      <c r="C35" s="117" t="s">
        <v>462</v>
      </c>
      <c r="D35" s="152"/>
      <c r="E35" s="152"/>
      <c r="F35" s="152">
        <f t="shared" si="2"/>
        <v>0</v>
      </c>
      <c r="G35" s="7"/>
      <c r="H35" s="152"/>
      <c r="I35" s="19"/>
    </row>
    <row r="36" spans="1:9" x14ac:dyDescent="0.3">
      <c r="A36" s="118">
        <v>8</v>
      </c>
      <c r="B36" s="117" t="s">
        <v>436</v>
      </c>
      <c r="C36" s="117" t="s">
        <v>102</v>
      </c>
      <c r="D36" s="152"/>
      <c r="E36" s="152"/>
      <c r="F36" s="152">
        <f t="shared" si="2"/>
        <v>0</v>
      </c>
      <c r="G36" s="7"/>
      <c r="H36" s="152"/>
      <c r="I36" s="19"/>
    </row>
    <row r="37" spans="1:9" x14ac:dyDescent="0.3">
      <c r="A37" s="118">
        <v>9</v>
      </c>
      <c r="B37" s="117" t="s">
        <v>454</v>
      </c>
      <c r="C37" s="117" t="s">
        <v>93</v>
      </c>
      <c r="D37" s="152"/>
      <c r="E37" s="152"/>
      <c r="F37" s="152">
        <f t="shared" si="2"/>
        <v>0</v>
      </c>
      <c r="G37" s="7"/>
      <c r="H37" s="152"/>
      <c r="I37" s="19"/>
    </row>
    <row r="38" spans="1:9" x14ac:dyDescent="0.3">
      <c r="A38" s="120">
        <v>10</v>
      </c>
      <c r="B38" s="121" t="s">
        <v>455</v>
      </c>
      <c r="C38" s="121" t="s">
        <v>456</v>
      </c>
      <c r="D38" s="154"/>
      <c r="E38" s="154"/>
      <c r="F38" s="154">
        <f t="shared" si="2"/>
        <v>0</v>
      </c>
      <c r="G38" s="21"/>
      <c r="H38" s="154"/>
      <c r="I38" s="22"/>
    </row>
    <row r="40" spans="1:9" x14ac:dyDescent="0.3">
      <c r="A40" s="1"/>
      <c r="B40" s="2" t="s">
        <v>106</v>
      </c>
      <c r="C40" s="115" t="s">
        <v>636</v>
      </c>
      <c r="D40" s="115"/>
      <c r="E40" s="115"/>
      <c r="F40" s="2"/>
      <c r="G40" s="2"/>
      <c r="H40" s="2"/>
      <c r="I40" s="2"/>
    </row>
    <row r="41" spans="1:9" x14ac:dyDescent="0.3">
      <c r="A41" s="124">
        <v>2</v>
      </c>
      <c r="B41" s="125" t="s">
        <v>1</v>
      </c>
      <c r="C41" s="149" t="s">
        <v>2</v>
      </c>
      <c r="D41" s="12"/>
      <c r="E41" s="47"/>
      <c r="F41" s="48" t="s">
        <v>3</v>
      </c>
      <c r="G41" s="48" t="s">
        <v>4</v>
      </c>
      <c r="H41" s="48" t="s">
        <v>5</v>
      </c>
      <c r="I41" s="49" t="s">
        <v>6</v>
      </c>
    </row>
    <row r="42" spans="1:9" x14ac:dyDescent="0.3">
      <c r="A42" s="122">
        <v>1</v>
      </c>
      <c r="B42" s="106" t="s">
        <v>509</v>
      </c>
      <c r="C42" s="106" t="s">
        <v>430</v>
      </c>
      <c r="D42" s="151"/>
      <c r="E42" s="151"/>
      <c r="F42" s="151">
        <f>SUM(D42:E42)</f>
        <v>0</v>
      </c>
      <c r="G42" s="16"/>
      <c r="H42" s="151"/>
      <c r="I42" s="54"/>
    </row>
    <row r="43" spans="1:9" x14ac:dyDescent="0.3">
      <c r="A43" s="118">
        <v>2</v>
      </c>
      <c r="B43" s="117" t="s">
        <v>517</v>
      </c>
      <c r="C43" s="117" t="s">
        <v>462</v>
      </c>
      <c r="D43" s="152"/>
      <c r="E43" s="152"/>
      <c r="F43" s="152">
        <f t="shared" ref="F43:F50" si="3">SUM(D43:E43)</f>
        <v>0</v>
      </c>
      <c r="G43" s="7"/>
      <c r="H43" s="152"/>
      <c r="I43" s="19"/>
    </row>
    <row r="44" spans="1:9" x14ac:dyDescent="0.3">
      <c r="A44" s="118">
        <v>3</v>
      </c>
      <c r="B44" s="117" t="s">
        <v>474</v>
      </c>
      <c r="C44" s="117" t="s">
        <v>475</v>
      </c>
      <c r="D44" s="152"/>
      <c r="E44" s="152"/>
      <c r="F44" s="152">
        <f t="shared" si="3"/>
        <v>0</v>
      </c>
      <c r="G44" s="7"/>
      <c r="H44" s="152"/>
      <c r="I44" s="19"/>
    </row>
    <row r="45" spans="1:9" x14ac:dyDescent="0.3">
      <c r="A45" s="118">
        <v>4</v>
      </c>
      <c r="B45" s="117" t="s">
        <v>487</v>
      </c>
      <c r="C45" s="117" t="s">
        <v>488</v>
      </c>
      <c r="D45" s="152"/>
      <c r="E45" s="152"/>
      <c r="F45" s="152">
        <f t="shared" si="3"/>
        <v>0</v>
      </c>
      <c r="G45" s="7"/>
      <c r="H45" s="152"/>
      <c r="I45" s="19"/>
    </row>
    <row r="46" spans="1:9" x14ac:dyDescent="0.3">
      <c r="A46" s="118">
        <v>5</v>
      </c>
      <c r="B46" s="117" t="s">
        <v>512</v>
      </c>
      <c r="C46" s="117" t="s">
        <v>513</v>
      </c>
      <c r="D46" s="152"/>
      <c r="E46" s="152"/>
      <c r="F46" s="152">
        <f t="shared" si="3"/>
        <v>0</v>
      </c>
      <c r="G46" s="7"/>
      <c r="H46" s="152"/>
      <c r="I46" s="19"/>
    </row>
    <row r="47" spans="1:9" x14ac:dyDescent="0.3">
      <c r="A47" s="118">
        <v>6</v>
      </c>
      <c r="B47" s="117" t="s">
        <v>458</v>
      </c>
      <c r="C47" s="117" t="s">
        <v>187</v>
      </c>
      <c r="D47" s="152"/>
      <c r="E47" s="152"/>
      <c r="F47" s="152">
        <f t="shared" si="3"/>
        <v>0</v>
      </c>
      <c r="G47" s="7"/>
      <c r="H47" s="152"/>
      <c r="I47" s="19"/>
    </row>
    <row r="48" spans="1:9" x14ac:dyDescent="0.3">
      <c r="A48" s="118">
        <v>7</v>
      </c>
      <c r="B48" s="117" t="s">
        <v>635</v>
      </c>
      <c r="C48" s="117" t="s">
        <v>626</v>
      </c>
      <c r="D48" s="152"/>
      <c r="E48" s="152"/>
      <c r="F48" s="152">
        <f t="shared" si="3"/>
        <v>0</v>
      </c>
      <c r="G48" s="7"/>
      <c r="H48" s="152"/>
      <c r="I48" s="19"/>
    </row>
    <row r="49" spans="1:9" x14ac:dyDescent="0.3">
      <c r="A49" s="118">
        <v>8</v>
      </c>
      <c r="B49" s="117" t="s">
        <v>634</v>
      </c>
      <c r="C49" s="117" t="s">
        <v>430</v>
      </c>
      <c r="D49" s="152"/>
      <c r="E49" s="152"/>
      <c r="F49" s="152">
        <f t="shared" si="3"/>
        <v>0</v>
      </c>
      <c r="G49" s="7"/>
      <c r="H49" s="152"/>
      <c r="I49" s="19"/>
    </row>
    <row r="50" spans="1:9" x14ac:dyDescent="0.3">
      <c r="A50" s="120">
        <v>9</v>
      </c>
      <c r="B50" s="121" t="s">
        <v>633</v>
      </c>
      <c r="C50" s="121" t="s">
        <v>218</v>
      </c>
      <c r="D50" s="154"/>
      <c r="E50" s="154"/>
      <c r="F50" s="154">
        <f t="shared" si="3"/>
        <v>0</v>
      </c>
      <c r="G50" s="21"/>
      <c r="H50" s="154"/>
      <c r="I50" s="22"/>
    </row>
    <row r="52" spans="1:9" x14ac:dyDescent="0.3">
      <c r="A52" s="1"/>
      <c r="B52" s="2" t="s">
        <v>119</v>
      </c>
      <c r="C52" s="115" t="s">
        <v>530</v>
      </c>
      <c r="D52" s="115"/>
      <c r="E52" s="115"/>
      <c r="F52" s="2"/>
      <c r="G52" s="2"/>
      <c r="H52" s="2"/>
      <c r="I52" s="2"/>
    </row>
    <row r="53" spans="1:9" x14ac:dyDescent="0.3">
      <c r="A53" s="124">
        <v>2</v>
      </c>
      <c r="B53" s="125" t="s">
        <v>1</v>
      </c>
      <c r="C53" s="149" t="s">
        <v>2</v>
      </c>
      <c r="D53" s="12"/>
      <c r="E53" s="47"/>
      <c r="F53" s="48" t="s">
        <v>3</v>
      </c>
      <c r="G53" s="48" t="s">
        <v>4</v>
      </c>
      <c r="H53" s="48" t="s">
        <v>5</v>
      </c>
      <c r="I53" s="49" t="s">
        <v>6</v>
      </c>
    </row>
    <row r="54" spans="1:9" x14ac:dyDescent="0.3">
      <c r="A54" s="122">
        <v>1</v>
      </c>
      <c r="B54" s="106" t="s">
        <v>638</v>
      </c>
      <c r="C54" s="106" t="s">
        <v>626</v>
      </c>
      <c r="D54" s="151"/>
      <c r="E54" s="151"/>
      <c r="F54" s="151">
        <f>SUM(D54:E54)</f>
        <v>0</v>
      </c>
      <c r="G54" s="16"/>
      <c r="H54" s="151"/>
      <c r="I54" s="54"/>
    </row>
    <row r="55" spans="1:9" x14ac:dyDescent="0.3">
      <c r="A55" s="118">
        <v>2</v>
      </c>
      <c r="B55" s="117" t="s">
        <v>577</v>
      </c>
      <c r="C55" s="117" t="s">
        <v>626</v>
      </c>
      <c r="D55" s="152"/>
      <c r="E55" s="152"/>
      <c r="F55" s="152">
        <f t="shared" ref="F55:F62" si="4">SUM(D55:E55)</f>
        <v>0</v>
      </c>
      <c r="G55" s="7"/>
      <c r="H55" s="152"/>
      <c r="I55" s="19"/>
    </row>
    <row r="56" spans="1:9" x14ac:dyDescent="0.3">
      <c r="A56" s="118">
        <v>3</v>
      </c>
      <c r="B56" s="117" t="s">
        <v>504</v>
      </c>
      <c r="C56" s="117" t="s">
        <v>187</v>
      </c>
      <c r="D56" s="152"/>
      <c r="E56" s="152"/>
      <c r="F56" s="152">
        <f t="shared" si="4"/>
        <v>0</v>
      </c>
      <c r="G56" s="7"/>
      <c r="H56" s="152"/>
      <c r="I56" s="19"/>
    </row>
    <row r="57" spans="1:9" x14ac:dyDescent="0.3">
      <c r="A57" s="118">
        <v>4</v>
      </c>
      <c r="B57" s="117" t="s">
        <v>637</v>
      </c>
      <c r="C57" s="117" t="s">
        <v>430</v>
      </c>
      <c r="D57" s="152"/>
      <c r="E57" s="152"/>
      <c r="F57" s="152">
        <f t="shared" si="4"/>
        <v>0</v>
      </c>
      <c r="G57" s="7"/>
      <c r="H57" s="152"/>
      <c r="I57" s="19"/>
    </row>
    <row r="58" spans="1:9" x14ac:dyDescent="0.3">
      <c r="A58" s="118">
        <v>5</v>
      </c>
      <c r="B58" s="117" t="s">
        <v>578</v>
      </c>
      <c r="C58" s="117" t="s">
        <v>477</v>
      </c>
      <c r="D58" s="152"/>
      <c r="E58" s="152"/>
      <c r="F58" s="152">
        <f t="shared" si="4"/>
        <v>0</v>
      </c>
      <c r="G58" s="7"/>
      <c r="H58" s="152"/>
      <c r="I58" s="19"/>
    </row>
    <row r="59" spans="1:9" x14ac:dyDescent="0.3">
      <c r="A59" s="118">
        <v>6</v>
      </c>
      <c r="B59" s="117" t="s">
        <v>500</v>
      </c>
      <c r="C59" s="117" t="s">
        <v>499</v>
      </c>
      <c r="D59" s="152"/>
      <c r="E59" s="152"/>
      <c r="F59" s="152">
        <f t="shared" si="4"/>
        <v>0</v>
      </c>
      <c r="G59" s="7"/>
      <c r="H59" s="152"/>
      <c r="I59" s="19"/>
    </row>
    <row r="60" spans="1:9" x14ac:dyDescent="0.3">
      <c r="A60" s="118">
        <v>7</v>
      </c>
      <c r="B60" s="117" t="s">
        <v>492</v>
      </c>
      <c r="C60" s="117" t="s">
        <v>462</v>
      </c>
      <c r="D60" s="152"/>
      <c r="E60" s="152"/>
      <c r="F60" s="152">
        <f t="shared" si="4"/>
        <v>0</v>
      </c>
      <c r="G60" s="7"/>
      <c r="H60" s="152"/>
      <c r="I60" s="19"/>
    </row>
    <row r="61" spans="1:9" x14ac:dyDescent="0.3">
      <c r="A61" s="118">
        <v>8</v>
      </c>
      <c r="B61" s="117" t="s">
        <v>491</v>
      </c>
      <c r="C61" s="117" t="s">
        <v>488</v>
      </c>
      <c r="D61" s="152"/>
      <c r="E61" s="152"/>
      <c r="F61" s="152">
        <f t="shared" si="4"/>
        <v>0</v>
      </c>
      <c r="G61" s="7"/>
      <c r="H61" s="152"/>
      <c r="I61" s="19"/>
    </row>
    <row r="62" spans="1:9" x14ac:dyDescent="0.3">
      <c r="A62" s="120">
        <v>9</v>
      </c>
      <c r="B62" s="121" t="s">
        <v>525</v>
      </c>
      <c r="C62" s="121" t="s">
        <v>475</v>
      </c>
      <c r="D62" s="154"/>
      <c r="E62" s="154"/>
      <c r="F62" s="154">
        <f t="shared" si="4"/>
        <v>0</v>
      </c>
      <c r="G62" s="21"/>
      <c r="H62" s="154"/>
      <c r="I62" s="22"/>
    </row>
    <row r="64" spans="1:9" x14ac:dyDescent="0.3">
      <c r="B64" s="4" t="s">
        <v>508</v>
      </c>
    </row>
    <row r="66" spans="2:5" x14ac:dyDescent="0.3">
      <c r="B66" s="4" t="s">
        <v>37</v>
      </c>
      <c r="E66" s="101" t="s">
        <v>25</v>
      </c>
    </row>
    <row r="67" spans="2:5" x14ac:dyDescent="0.3">
      <c r="B67" s="4" t="s">
        <v>38</v>
      </c>
    </row>
  </sheetData>
  <sortState xmlns:xlrd2="http://schemas.microsoft.com/office/spreadsheetml/2017/richdata2" ref="V54:W62">
    <sortCondition ref="V54"/>
  </sortState>
  <mergeCells count="1">
    <mergeCell ref="D2:I2"/>
  </mergeCells>
  <hyperlinks>
    <hyperlink ref="B2" location="'Index'!A3" tooltip="Go to the Index sheet" display="á" xr:uid="{E7039AFE-75B3-4F26-962A-92E9D8A52FC3}"/>
  </hyperlinks>
  <printOptions horizontalCentered="1"/>
  <pageMargins left="0.31496062992126" right="0.31496062992126" top="1.1023622047244099" bottom="0.59055118110236204" header="0.39370078740157499" footer="0.39370078740157499"/>
  <pageSetup paperSize="9" scale="7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E41DA-9CC7-4071-BA81-C3252259B1D4}">
  <sheetPr>
    <tabColor rgb="FFC00000"/>
    <pageSetUpPr fitToPage="1"/>
  </sheetPr>
  <dimension ref="A1:AH72"/>
  <sheetViews>
    <sheetView showGridLines="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43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A2" s="127"/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132</v>
      </c>
      <c r="C3" s="115" t="s">
        <v>642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534</v>
      </c>
      <c r="C5" s="106" t="s">
        <v>462</v>
      </c>
      <c r="D5" s="151"/>
      <c r="E5" s="151"/>
      <c r="F5" s="151">
        <f>SUM(D5:E5)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562</v>
      </c>
      <c r="C6" s="129" t="s">
        <v>513</v>
      </c>
      <c r="D6" s="155"/>
      <c r="E6" s="155"/>
      <c r="F6" s="152">
        <f t="shared" ref="F6:F13" si="0">SUM(D6:E6)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516</v>
      </c>
      <c r="C7" s="129" t="s">
        <v>174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640</v>
      </c>
      <c r="C8" s="129" t="s">
        <v>626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639</v>
      </c>
      <c r="C9" s="129" t="s">
        <v>626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x14ac:dyDescent="0.3">
      <c r="A10" s="131">
        <v>6</v>
      </c>
      <c r="B10" s="129" t="s">
        <v>478</v>
      </c>
      <c r="C10" s="129" t="s">
        <v>462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x14ac:dyDescent="0.3">
      <c r="A11" s="118">
        <v>7</v>
      </c>
      <c r="B11" s="129" t="s">
        <v>641</v>
      </c>
      <c r="C11" s="129" t="s">
        <v>626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x14ac:dyDescent="0.3">
      <c r="A12" s="131">
        <v>8</v>
      </c>
      <c r="B12" s="129" t="s">
        <v>498</v>
      </c>
      <c r="C12" s="129" t="s">
        <v>499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x14ac:dyDescent="0.3">
      <c r="A13" s="120">
        <v>9</v>
      </c>
      <c r="B13" s="133" t="s">
        <v>480</v>
      </c>
      <c r="C13" s="133" t="s">
        <v>626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x14ac:dyDescent="0.3">
      <c r="A15" s="1"/>
      <c r="B15" s="2" t="s">
        <v>144</v>
      </c>
      <c r="C15" s="115" t="s">
        <v>645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x14ac:dyDescent="0.3">
      <c r="A17" s="122">
        <v>1</v>
      </c>
      <c r="B17" s="106" t="s">
        <v>168</v>
      </c>
      <c r="C17" s="106" t="s">
        <v>486</v>
      </c>
      <c r="D17" s="151"/>
      <c r="E17" s="151"/>
      <c r="F17" s="151">
        <f>SUM(D17:E17)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x14ac:dyDescent="0.3">
      <c r="A18" s="131">
        <v>2</v>
      </c>
      <c r="B18" s="129" t="s">
        <v>544</v>
      </c>
      <c r="C18" s="129" t="s">
        <v>513</v>
      </c>
      <c r="D18" s="155"/>
      <c r="E18" s="155"/>
      <c r="F18" s="152">
        <f t="shared" ref="F18:F25" si="1">SUM(D18:E18)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x14ac:dyDescent="0.3">
      <c r="A19" s="118">
        <v>3</v>
      </c>
      <c r="B19" s="129" t="s">
        <v>490</v>
      </c>
      <c r="C19" s="129" t="s">
        <v>174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x14ac:dyDescent="0.3">
      <c r="A20" s="131">
        <v>4</v>
      </c>
      <c r="B20" s="129" t="s">
        <v>535</v>
      </c>
      <c r="C20" s="129" t="s">
        <v>499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x14ac:dyDescent="0.3">
      <c r="A21" s="118">
        <v>5</v>
      </c>
      <c r="B21" s="129" t="s">
        <v>459</v>
      </c>
      <c r="C21" s="129" t="s">
        <v>218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x14ac:dyDescent="0.3">
      <c r="A22" s="131">
        <v>6</v>
      </c>
      <c r="B22" s="129" t="s">
        <v>511</v>
      </c>
      <c r="C22" s="129" t="s">
        <v>488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x14ac:dyDescent="0.3">
      <c r="A23" s="118">
        <v>7</v>
      </c>
      <c r="B23" s="129" t="s">
        <v>644</v>
      </c>
      <c r="C23" s="129" t="s">
        <v>430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x14ac:dyDescent="0.3">
      <c r="A24" s="131">
        <v>8</v>
      </c>
      <c r="B24" s="129" t="s">
        <v>501</v>
      </c>
      <c r="C24" s="129" t="s">
        <v>187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x14ac:dyDescent="0.3">
      <c r="A25" s="120">
        <v>9</v>
      </c>
      <c r="B25" s="133" t="s">
        <v>643</v>
      </c>
      <c r="C25" s="133" t="s">
        <v>64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x14ac:dyDescent="0.3">
      <c r="A27" s="1"/>
      <c r="B27" s="2" t="s">
        <v>158</v>
      </c>
      <c r="C27" s="115" t="s">
        <v>652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x14ac:dyDescent="0.3">
      <c r="A29" s="122">
        <v>1</v>
      </c>
      <c r="B29" s="106" t="s">
        <v>568</v>
      </c>
      <c r="C29" s="106" t="s">
        <v>513</v>
      </c>
      <c r="D29" s="151"/>
      <c r="E29" s="151"/>
      <c r="F29" s="151">
        <f>SUM(D29:E29)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x14ac:dyDescent="0.3">
      <c r="A30" s="131">
        <v>2</v>
      </c>
      <c r="B30" s="129" t="s">
        <v>647</v>
      </c>
      <c r="C30" s="129" t="s">
        <v>477</v>
      </c>
      <c r="D30" s="155"/>
      <c r="E30" s="155"/>
      <c r="F30" s="152">
        <f t="shared" ref="F30:F37" si="2">SUM(D30:E30)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x14ac:dyDescent="0.3">
      <c r="A31" s="118">
        <v>3</v>
      </c>
      <c r="B31" s="129" t="s">
        <v>536</v>
      </c>
      <c r="C31" s="129" t="s">
        <v>93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x14ac:dyDescent="0.3">
      <c r="A32" s="131">
        <v>4</v>
      </c>
      <c r="B32" s="129" t="s">
        <v>649</v>
      </c>
      <c r="C32" s="129" t="s">
        <v>626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x14ac:dyDescent="0.3">
      <c r="A33" s="118">
        <v>5</v>
      </c>
      <c r="B33" s="129" t="s">
        <v>646</v>
      </c>
      <c r="C33" s="129" t="s">
        <v>462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x14ac:dyDescent="0.3">
      <c r="A34" s="131">
        <v>6</v>
      </c>
      <c r="B34" s="129" t="s">
        <v>648</v>
      </c>
      <c r="C34" s="129" t="s">
        <v>499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x14ac:dyDescent="0.3">
      <c r="A35" s="118">
        <v>7</v>
      </c>
      <c r="B35" s="129" t="s">
        <v>650</v>
      </c>
      <c r="C35" s="129" t="s">
        <v>626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x14ac:dyDescent="0.3">
      <c r="A36" s="131">
        <v>8</v>
      </c>
      <c r="B36" s="129" t="s">
        <v>565</v>
      </c>
      <c r="C36" s="129" t="s">
        <v>462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x14ac:dyDescent="0.3">
      <c r="A37" s="120">
        <v>9</v>
      </c>
      <c r="B37" s="133" t="s">
        <v>651</v>
      </c>
      <c r="C37" s="133" t="s">
        <v>477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x14ac:dyDescent="0.3">
      <c r="A39" s="1"/>
      <c r="B39" s="2" t="s">
        <v>170</v>
      </c>
      <c r="C39" s="115" t="s">
        <v>658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x14ac:dyDescent="0.3">
      <c r="A41" s="122">
        <v>1</v>
      </c>
      <c r="B41" s="106" t="s">
        <v>654</v>
      </c>
      <c r="C41" s="106" t="s">
        <v>626</v>
      </c>
      <c r="D41" s="151"/>
      <c r="E41" s="151"/>
      <c r="F41" s="151">
        <f>SUM(D41:E41)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x14ac:dyDescent="0.3">
      <c r="A42" s="131">
        <v>2</v>
      </c>
      <c r="B42" s="129" t="s">
        <v>657</v>
      </c>
      <c r="C42" s="129" t="s">
        <v>626</v>
      </c>
      <c r="D42" s="155"/>
      <c r="E42" s="155"/>
      <c r="F42" s="152">
        <f t="shared" ref="F42:F48" si="3">SUM(D42:E42)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x14ac:dyDescent="0.3">
      <c r="A43" s="118">
        <v>3</v>
      </c>
      <c r="B43" s="129" t="s">
        <v>653</v>
      </c>
      <c r="C43" s="129" t="s">
        <v>626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x14ac:dyDescent="0.3">
      <c r="A44" s="131">
        <v>4</v>
      </c>
      <c r="B44" s="129" t="s">
        <v>656</v>
      </c>
      <c r="C44" s="129" t="s">
        <v>626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x14ac:dyDescent="0.3">
      <c r="A45" s="118">
        <v>5</v>
      </c>
      <c r="B45" s="129" t="s">
        <v>655</v>
      </c>
      <c r="C45" s="129" t="s">
        <v>626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x14ac:dyDescent="0.3">
      <c r="A46" s="131">
        <v>6</v>
      </c>
      <c r="B46" s="129" t="s">
        <v>528</v>
      </c>
      <c r="C46" s="129" t="s">
        <v>93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x14ac:dyDescent="0.3">
      <c r="A47" s="118">
        <v>7</v>
      </c>
      <c r="B47" s="129" t="s">
        <v>576</v>
      </c>
      <c r="C47" s="129" t="s">
        <v>499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x14ac:dyDescent="0.3">
      <c r="A48" s="136">
        <v>8</v>
      </c>
      <c r="B48" s="133" t="s">
        <v>572</v>
      </c>
      <c r="C48" s="133" t="s">
        <v>187</v>
      </c>
      <c r="D48" s="156"/>
      <c r="E48" s="156"/>
      <c r="F48" s="154">
        <f t="shared" si="3"/>
        <v>0</v>
      </c>
      <c r="G48" s="134"/>
      <c r="H48" s="156"/>
      <c r="I48" s="135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x14ac:dyDescent="0.3">
      <c r="A50" s="1"/>
      <c r="B50" s="2" t="s">
        <v>183</v>
      </c>
      <c r="C50" s="115" t="s">
        <v>663</v>
      </c>
      <c r="D50" s="115"/>
      <c r="E50" s="115"/>
      <c r="F50" s="2"/>
      <c r="G50" s="2"/>
      <c r="H50" s="2"/>
      <c r="I50" s="2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x14ac:dyDescent="0.3">
      <c r="A51" s="124">
        <v>2</v>
      </c>
      <c r="B51" s="125" t="s">
        <v>1</v>
      </c>
      <c r="C51" s="149" t="s">
        <v>2</v>
      </c>
      <c r="D51" s="12"/>
      <c r="E51" s="47"/>
      <c r="F51" s="48" t="s">
        <v>3</v>
      </c>
      <c r="G51" s="48" t="s">
        <v>4</v>
      </c>
      <c r="H51" s="48" t="s">
        <v>5</v>
      </c>
      <c r="I51" s="49" t="s">
        <v>6</v>
      </c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x14ac:dyDescent="0.3">
      <c r="A52" s="122">
        <v>1</v>
      </c>
      <c r="B52" s="106" t="s">
        <v>660</v>
      </c>
      <c r="C52" s="106" t="s">
        <v>626</v>
      </c>
      <c r="D52" s="151"/>
      <c r="E52" s="151"/>
      <c r="F52" s="151">
        <f>SUM(D52:E52)</f>
        <v>0</v>
      </c>
      <c r="G52" s="16"/>
      <c r="H52" s="151"/>
      <c r="I52" s="54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31">
        <v>2</v>
      </c>
      <c r="B53" s="129" t="s">
        <v>662</v>
      </c>
      <c r="C53" s="129" t="s">
        <v>499</v>
      </c>
      <c r="D53" s="155"/>
      <c r="E53" s="155"/>
      <c r="F53" s="152">
        <f t="shared" ref="F53:F60" si="4">SUM(D53:E53)</f>
        <v>0</v>
      </c>
      <c r="G53" s="130"/>
      <c r="H53" s="155"/>
      <c r="I53" s="132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18">
        <v>3</v>
      </c>
      <c r="B54" s="129" t="s">
        <v>354</v>
      </c>
      <c r="C54" s="129" t="s">
        <v>626</v>
      </c>
      <c r="D54" s="155"/>
      <c r="E54" s="155"/>
      <c r="F54" s="152">
        <f t="shared" si="4"/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31">
        <v>4</v>
      </c>
      <c r="B55" s="129" t="s">
        <v>588</v>
      </c>
      <c r="C55" s="129" t="s">
        <v>477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18">
        <v>5</v>
      </c>
      <c r="B56" s="129" t="s">
        <v>661</v>
      </c>
      <c r="C56" s="129" t="s">
        <v>626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31">
        <v>6</v>
      </c>
      <c r="B57" s="129" t="s">
        <v>556</v>
      </c>
      <c r="C57" s="129" t="s">
        <v>102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18">
        <v>7</v>
      </c>
      <c r="B58" s="129" t="s">
        <v>659</v>
      </c>
      <c r="C58" s="129" t="s">
        <v>626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31">
        <v>8</v>
      </c>
      <c r="B59" s="129" t="s">
        <v>428</v>
      </c>
      <c r="C59" s="129" t="s">
        <v>477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0">
        <v>9</v>
      </c>
      <c r="B60" s="133" t="s">
        <v>564</v>
      </c>
      <c r="C60" s="133" t="s">
        <v>218</v>
      </c>
      <c r="D60" s="156"/>
      <c r="E60" s="156"/>
      <c r="F60" s="154">
        <f t="shared" si="4"/>
        <v>0</v>
      </c>
      <c r="G60" s="134"/>
      <c r="H60" s="156"/>
      <c r="I60" s="135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 t="s">
        <v>508</v>
      </c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4" t="s">
        <v>37</v>
      </c>
      <c r="E64" s="101" t="s">
        <v>25</v>
      </c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4" t="s">
        <v>38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x14ac:dyDescent="0.3">
      <c r="A72" s="128"/>
      <c r="B72" s="128"/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</row>
  </sheetData>
  <sortState xmlns:xlrd2="http://schemas.microsoft.com/office/spreadsheetml/2017/richdata2" ref="V52:W60">
    <sortCondition ref="V52"/>
  </sortState>
  <mergeCells count="1">
    <mergeCell ref="D2:I2"/>
  </mergeCells>
  <hyperlinks>
    <hyperlink ref="B2" location="'Index'!A3" tooltip="Go to the Index sheet" display="á" xr:uid="{236D080F-B16C-4696-840F-2DCDC638A56C}"/>
  </hyperlinks>
  <printOptions horizontalCentered="1"/>
  <pageMargins left="0.31496062992126" right="0.31496062992126" top="1.1023622047244099" bottom="0.59055118110236204" header="0.39370078740157499" footer="0.39370078740157499"/>
  <pageSetup paperSize="9" scale="75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9DC77-C2E8-476D-BB07-A5115B89FFB6}">
  <sheetPr>
    <tabColor theme="9"/>
    <pageSetUpPr fitToPage="1"/>
  </sheetPr>
  <dimension ref="A1:AH71"/>
  <sheetViews>
    <sheetView showGridLines="0" topLeftCell="A23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6" width="2.42578125" style="4" customWidth="1"/>
    <col min="17" max="24" width="4.140625" style="4" customWidth="1"/>
    <col min="25" max="16384" width="10.28515625" style="4"/>
  </cols>
  <sheetData>
    <row r="1" spans="1:34" s="93" customFormat="1" ht="18" x14ac:dyDescent="0.35">
      <c r="A1" s="1"/>
      <c r="B1" s="93" t="s">
        <v>22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s="93" customFormat="1" ht="20.100000000000001" customHeight="1" x14ac:dyDescent="0.35">
      <c r="A2" s="1"/>
      <c r="B2" s="204" t="s">
        <v>1518</v>
      </c>
      <c r="C2" s="127"/>
      <c r="D2" s="127"/>
      <c r="E2" s="127"/>
      <c r="F2" s="127"/>
      <c r="G2" s="127"/>
      <c r="H2" s="127"/>
      <c r="I2" s="127"/>
      <c r="J2" s="213" t="s">
        <v>196</v>
      </c>
      <c r="K2" s="213"/>
      <c r="L2" s="213"/>
      <c r="M2" s="213"/>
      <c r="N2" s="213"/>
      <c r="O2" s="213"/>
      <c r="P2" s="127"/>
      <c r="Q2" s="127"/>
      <c r="R2" s="127"/>
      <c r="S2" s="127"/>
      <c r="T2" s="127"/>
      <c r="U2" s="90"/>
      <c r="V2" s="90"/>
      <c r="W2" s="90"/>
      <c r="AG2" s="4"/>
      <c r="AH2" s="3"/>
    </row>
    <row r="3" spans="1:34" s="2" customFormat="1" ht="15.75" customHeight="1" x14ac:dyDescent="0.3">
      <c r="A3" s="1"/>
      <c r="B3" s="2" t="s">
        <v>197</v>
      </c>
      <c r="C3" s="115" t="s">
        <v>208</v>
      </c>
      <c r="D3" s="115"/>
      <c r="E3" s="115"/>
      <c r="H3" s="128"/>
      <c r="I3" s="1"/>
      <c r="J3" s="2" t="s">
        <v>209</v>
      </c>
      <c r="K3" s="115" t="s">
        <v>220</v>
      </c>
      <c r="L3" s="115"/>
      <c r="M3" s="115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4">
        <v>1</v>
      </c>
      <c r="J4" s="125" t="s">
        <v>1</v>
      </c>
      <c r="K4" s="125" t="s">
        <v>2</v>
      </c>
      <c r="L4" s="48" t="s">
        <v>3</v>
      </c>
      <c r="M4" s="48" t="s">
        <v>4</v>
      </c>
      <c r="N4" s="48" t="s">
        <v>5</v>
      </c>
      <c r="O4" s="49" t="s">
        <v>6</v>
      </c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23" t="s">
        <v>205</v>
      </c>
      <c r="C5" s="123" t="s">
        <v>200</v>
      </c>
      <c r="D5" s="16"/>
      <c r="E5" s="16"/>
      <c r="F5" s="46"/>
      <c r="G5" s="54"/>
      <c r="H5" s="128"/>
      <c r="I5" s="122">
        <v>1</v>
      </c>
      <c r="J5" s="123" t="s">
        <v>217</v>
      </c>
      <c r="K5" s="123" t="s">
        <v>218</v>
      </c>
      <c r="L5" s="16"/>
      <c r="M5" s="16"/>
      <c r="N5" s="46"/>
      <c r="O5" s="54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204</v>
      </c>
      <c r="C6" s="129" t="s">
        <v>115</v>
      </c>
      <c r="D6" s="130"/>
      <c r="E6" s="130"/>
      <c r="F6" s="130"/>
      <c r="G6" s="132"/>
      <c r="H6" s="128"/>
      <c r="I6" s="131">
        <v>2</v>
      </c>
      <c r="J6" s="129" t="s">
        <v>215</v>
      </c>
      <c r="K6" s="129" t="s">
        <v>115</v>
      </c>
      <c r="L6" s="130"/>
      <c r="M6" s="130"/>
      <c r="N6" s="130"/>
      <c r="O6" s="132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207</v>
      </c>
      <c r="C7" s="129" t="s">
        <v>64</v>
      </c>
      <c r="D7" s="130"/>
      <c r="E7" s="130"/>
      <c r="F7" s="130"/>
      <c r="G7" s="132"/>
      <c r="H7" s="128"/>
      <c r="I7" s="118">
        <v>3</v>
      </c>
      <c r="J7" s="129" t="s">
        <v>213</v>
      </c>
      <c r="K7" s="129" t="s">
        <v>82</v>
      </c>
      <c r="L7" s="130"/>
      <c r="M7" s="130"/>
      <c r="N7" s="130"/>
      <c r="O7" s="132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202</v>
      </c>
      <c r="C8" s="129" t="s">
        <v>147</v>
      </c>
      <c r="D8" s="130"/>
      <c r="E8" s="130"/>
      <c r="F8" s="130"/>
      <c r="G8" s="132"/>
      <c r="H8" s="128"/>
      <c r="I8" s="131">
        <v>4</v>
      </c>
      <c r="J8" s="129" t="s">
        <v>219</v>
      </c>
      <c r="K8" s="129" t="s">
        <v>70</v>
      </c>
      <c r="L8" s="130"/>
      <c r="M8" s="130"/>
      <c r="N8" s="130"/>
      <c r="O8" s="132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199</v>
      </c>
      <c r="C9" s="129" t="s">
        <v>200</v>
      </c>
      <c r="D9" s="130"/>
      <c r="E9" s="130"/>
      <c r="F9" s="130"/>
      <c r="G9" s="132"/>
      <c r="H9" s="128"/>
      <c r="I9" s="118">
        <v>5</v>
      </c>
      <c r="J9" s="129" t="s">
        <v>210</v>
      </c>
      <c r="K9" s="129" t="s">
        <v>200</v>
      </c>
      <c r="L9" s="130"/>
      <c r="M9" s="130"/>
      <c r="N9" s="130"/>
      <c r="O9" s="132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203</v>
      </c>
      <c r="C10" s="129" t="s">
        <v>152</v>
      </c>
      <c r="D10" s="130"/>
      <c r="E10" s="130"/>
      <c r="F10" s="130"/>
      <c r="G10" s="132"/>
      <c r="H10" s="128"/>
      <c r="I10" s="131">
        <v>6</v>
      </c>
      <c r="J10" s="129" t="s">
        <v>214</v>
      </c>
      <c r="K10" s="129" t="s">
        <v>70</v>
      </c>
      <c r="L10" s="130"/>
      <c r="M10" s="130"/>
      <c r="N10" s="130"/>
      <c r="O10" s="132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206</v>
      </c>
      <c r="C11" s="129" t="s">
        <v>82</v>
      </c>
      <c r="D11" s="130"/>
      <c r="E11" s="130"/>
      <c r="F11" s="130"/>
      <c r="G11" s="132"/>
      <c r="H11" s="128"/>
      <c r="I11" s="118">
        <v>7</v>
      </c>
      <c r="J11" s="129" t="s">
        <v>216</v>
      </c>
      <c r="K11" s="129" t="s">
        <v>130</v>
      </c>
      <c r="L11" s="130"/>
      <c r="M11" s="130"/>
      <c r="N11" s="130"/>
      <c r="O11" s="132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198</v>
      </c>
      <c r="C12" s="129" t="s">
        <v>130</v>
      </c>
      <c r="D12" s="130"/>
      <c r="E12" s="130"/>
      <c r="F12" s="130"/>
      <c r="G12" s="132"/>
      <c r="H12" s="128"/>
      <c r="I12" s="131">
        <v>8</v>
      </c>
      <c r="J12" s="129" t="s">
        <v>211</v>
      </c>
      <c r="K12" s="129" t="s">
        <v>180</v>
      </c>
      <c r="L12" s="130"/>
      <c r="M12" s="130"/>
      <c r="N12" s="130"/>
      <c r="O12" s="132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201</v>
      </c>
      <c r="C13" s="133" t="s">
        <v>70</v>
      </c>
      <c r="D13" s="134"/>
      <c r="E13" s="134"/>
      <c r="F13" s="134"/>
      <c r="G13" s="135"/>
      <c r="H13" s="128"/>
      <c r="I13" s="120">
        <v>9</v>
      </c>
      <c r="J13" s="133" t="s">
        <v>212</v>
      </c>
      <c r="K13" s="133" t="s">
        <v>115</v>
      </c>
      <c r="L13" s="134"/>
      <c r="M13" s="134"/>
      <c r="N13" s="134"/>
      <c r="O13" s="135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221</v>
      </c>
      <c r="C15" s="115" t="s">
        <v>231</v>
      </c>
      <c r="D15" s="115"/>
      <c r="E15" s="115"/>
      <c r="F15" s="2"/>
      <c r="G15" s="2"/>
      <c r="H15" s="128"/>
      <c r="I15" s="1"/>
      <c r="J15" s="2" t="s">
        <v>232</v>
      </c>
      <c r="K15" s="115" t="s">
        <v>243</v>
      </c>
      <c r="L15" s="115"/>
      <c r="M15" s="115"/>
      <c r="N15" s="2"/>
      <c r="O15" s="2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1</v>
      </c>
      <c r="B16" s="125" t="s">
        <v>1</v>
      </c>
      <c r="C16" s="125" t="s">
        <v>2</v>
      </c>
      <c r="D16" s="48" t="s">
        <v>3</v>
      </c>
      <c r="E16" s="48" t="s">
        <v>4</v>
      </c>
      <c r="F16" s="48" t="s">
        <v>5</v>
      </c>
      <c r="G16" s="49" t="s">
        <v>6</v>
      </c>
      <c r="H16" s="128"/>
      <c r="I16" s="124">
        <v>1</v>
      </c>
      <c r="J16" s="125" t="s">
        <v>1</v>
      </c>
      <c r="K16" s="125" t="s">
        <v>2</v>
      </c>
      <c r="L16" s="48" t="s">
        <v>3</v>
      </c>
      <c r="M16" s="48" t="s">
        <v>4</v>
      </c>
      <c r="N16" s="48" t="s">
        <v>5</v>
      </c>
      <c r="O16" s="49" t="s">
        <v>6</v>
      </c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23" t="s">
        <v>223</v>
      </c>
      <c r="C17" s="123" t="s">
        <v>59</v>
      </c>
      <c r="D17" s="16"/>
      <c r="E17" s="16"/>
      <c r="F17" s="46"/>
      <c r="G17" s="54"/>
      <c r="H17" s="128"/>
      <c r="I17" s="122">
        <v>1</v>
      </c>
      <c r="J17" s="123" t="s">
        <v>237</v>
      </c>
      <c r="K17" s="123" t="s">
        <v>98</v>
      </c>
      <c r="L17" s="16"/>
      <c r="M17" s="16"/>
      <c r="N17" s="46"/>
      <c r="O17" s="54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226</v>
      </c>
      <c r="C18" s="129" t="s">
        <v>180</v>
      </c>
      <c r="D18" s="130"/>
      <c r="E18" s="130"/>
      <c r="F18" s="130"/>
      <c r="G18" s="132"/>
      <c r="H18" s="128"/>
      <c r="I18" s="131">
        <v>2</v>
      </c>
      <c r="J18" s="129" t="s">
        <v>233</v>
      </c>
      <c r="K18" s="129" t="s">
        <v>76</v>
      </c>
      <c r="L18" s="130"/>
      <c r="M18" s="130"/>
      <c r="N18" s="130"/>
      <c r="O18" s="132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228</v>
      </c>
      <c r="C19" s="129" t="s">
        <v>98</v>
      </c>
      <c r="D19" s="130"/>
      <c r="E19" s="130"/>
      <c r="F19" s="130"/>
      <c r="G19" s="132"/>
      <c r="H19" s="128"/>
      <c r="I19" s="118">
        <v>3</v>
      </c>
      <c r="J19" s="129" t="s">
        <v>239</v>
      </c>
      <c r="K19" s="129" t="s">
        <v>76</v>
      </c>
      <c r="L19" s="130"/>
      <c r="M19" s="130"/>
      <c r="N19" s="130"/>
      <c r="O19" s="132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227</v>
      </c>
      <c r="C20" s="129" t="s">
        <v>166</v>
      </c>
      <c r="D20" s="130"/>
      <c r="E20" s="130"/>
      <c r="F20" s="130"/>
      <c r="G20" s="132"/>
      <c r="H20" s="128"/>
      <c r="I20" s="131">
        <v>4</v>
      </c>
      <c r="J20" s="129" t="s">
        <v>238</v>
      </c>
      <c r="K20" s="129" t="s">
        <v>115</v>
      </c>
      <c r="L20" s="130"/>
      <c r="M20" s="130"/>
      <c r="N20" s="130"/>
      <c r="O20" s="132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230</v>
      </c>
      <c r="C21" s="129" t="s">
        <v>70</v>
      </c>
      <c r="D21" s="130"/>
      <c r="E21" s="130"/>
      <c r="F21" s="130"/>
      <c r="G21" s="132"/>
      <c r="H21" s="128"/>
      <c r="I21" s="118">
        <v>5</v>
      </c>
      <c r="J21" s="129" t="s">
        <v>234</v>
      </c>
      <c r="K21" s="129" t="s">
        <v>70</v>
      </c>
      <c r="L21" s="130"/>
      <c r="M21" s="130"/>
      <c r="N21" s="130"/>
      <c r="O21" s="132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225</v>
      </c>
      <c r="C22" s="129" t="s">
        <v>115</v>
      </c>
      <c r="D22" s="130"/>
      <c r="E22" s="130"/>
      <c r="F22" s="130"/>
      <c r="G22" s="132"/>
      <c r="H22" s="128"/>
      <c r="I22" s="131">
        <v>6</v>
      </c>
      <c r="J22" s="129" t="s">
        <v>235</v>
      </c>
      <c r="K22" s="129" t="s">
        <v>166</v>
      </c>
      <c r="L22" s="130"/>
      <c r="M22" s="130"/>
      <c r="N22" s="130"/>
      <c r="O22" s="132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224</v>
      </c>
      <c r="C23" s="129" t="s">
        <v>115</v>
      </c>
      <c r="D23" s="130"/>
      <c r="E23" s="130"/>
      <c r="F23" s="130"/>
      <c r="G23" s="132"/>
      <c r="H23" s="128"/>
      <c r="I23" s="118">
        <v>7</v>
      </c>
      <c r="J23" s="129" t="s">
        <v>242</v>
      </c>
      <c r="K23" s="129" t="s">
        <v>72</v>
      </c>
      <c r="L23" s="130"/>
      <c r="M23" s="130"/>
      <c r="N23" s="130"/>
      <c r="O23" s="132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229</v>
      </c>
      <c r="C24" s="129" t="s">
        <v>59</v>
      </c>
      <c r="D24" s="130"/>
      <c r="E24" s="130"/>
      <c r="F24" s="130"/>
      <c r="G24" s="132"/>
      <c r="H24" s="128"/>
      <c r="I24" s="131">
        <v>8</v>
      </c>
      <c r="J24" s="129" t="s">
        <v>240</v>
      </c>
      <c r="K24" s="129" t="s">
        <v>241</v>
      </c>
      <c r="L24" s="130"/>
      <c r="M24" s="130"/>
      <c r="N24" s="130"/>
      <c r="O24" s="132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222</v>
      </c>
      <c r="C25" s="133" t="s">
        <v>180</v>
      </c>
      <c r="D25" s="134"/>
      <c r="E25" s="134"/>
      <c r="F25" s="134"/>
      <c r="G25" s="135"/>
      <c r="H25" s="128"/>
      <c r="I25" s="120">
        <v>9</v>
      </c>
      <c r="J25" s="133" t="s">
        <v>236</v>
      </c>
      <c r="K25" s="133" t="s">
        <v>68</v>
      </c>
      <c r="L25" s="134"/>
      <c r="M25" s="134"/>
      <c r="N25" s="134"/>
      <c r="O25" s="135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244</v>
      </c>
      <c r="C27" s="115" t="s">
        <v>257</v>
      </c>
      <c r="D27" s="115"/>
      <c r="E27" s="115"/>
      <c r="F27" s="2"/>
      <c r="G27" s="2"/>
      <c r="H27" s="128"/>
      <c r="I27" s="1"/>
      <c r="J27" s="2" t="s">
        <v>258</v>
      </c>
      <c r="K27" s="115" t="s">
        <v>268</v>
      </c>
      <c r="L27" s="115"/>
      <c r="M27" s="115"/>
      <c r="N27" s="2"/>
      <c r="O27" s="2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1</v>
      </c>
      <c r="B28" s="125" t="s">
        <v>1</v>
      </c>
      <c r="C28" s="125" t="s">
        <v>2</v>
      </c>
      <c r="D28" s="48" t="s">
        <v>3</v>
      </c>
      <c r="E28" s="48" t="s">
        <v>4</v>
      </c>
      <c r="F28" s="48" t="s">
        <v>5</v>
      </c>
      <c r="G28" s="49" t="s">
        <v>6</v>
      </c>
      <c r="H28" s="128"/>
      <c r="I28" s="124">
        <v>1</v>
      </c>
      <c r="J28" s="125" t="s">
        <v>1</v>
      </c>
      <c r="K28" s="125" t="s">
        <v>2</v>
      </c>
      <c r="L28" s="48" t="s">
        <v>3</v>
      </c>
      <c r="M28" s="48" t="s">
        <v>4</v>
      </c>
      <c r="N28" s="48" t="s">
        <v>5</v>
      </c>
      <c r="O28" s="49" t="s">
        <v>6</v>
      </c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23" t="s">
        <v>255</v>
      </c>
      <c r="C29" s="123" t="s">
        <v>256</v>
      </c>
      <c r="D29" s="16"/>
      <c r="E29" s="16"/>
      <c r="F29" s="46"/>
      <c r="G29" s="54"/>
      <c r="H29" s="128"/>
      <c r="I29" s="122">
        <v>1</v>
      </c>
      <c r="J29" s="123" t="s">
        <v>266</v>
      </c>
      <c r="K29" s="123" t="s">
        <v>68</v>
      </c>
      <c r="L29" s="16"/>
      <c r="M29" s="16"/>
      <c r="N29" s="46"/>
      <c r="O29" s="54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250</v>
      </c>
      <c r="C30" s="129" t="s">
        <v>59</v>
      </c>
      <c r="D30" s="130"/>
      <c r="E30" s="130"/>
      <c r="F30" s="130"/>
      <c r="G30" s="132"/>
      <c r="H30" s="128"/>
      <c r="I30" s="131">
        <v>2</v>
      </c>
      <c r="J30" s="129" t="s">
        <v>263</v>
      </c>
      <c r="K30" s="129" t="s">
        <v>147</v>
      </c>
      <c r="L30" s="130"/>
      <c r="M30" s="130"/>
      <c r="N30" s="130"/>
      <c r="O30" s="132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247</v>
      </c>
      <c r="C31" s="129" t="s">
        <v>248</v>
      </c>
      <c r="D31" s="130"/>
      <c r="E31" s="130"/>
      <c r="F31" s="130"/>
      <c r="G31" s="132"/>
      <c r="H31" s="128"/>
      <c r="I31" s="118">
        <v>3</v>
      </c>
      <c r="J31" s="129" t="s">
        <v>267</v>
      </c>
      <c r="K31" s="129" t="s">
        <v>115</v>
      </c>
      <c r="L31" s="130"/>
      <c r="M31" s="130"/>
      <c r="N31" s="130"/>
      <c r="O31" s="132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246</v>
      </c>
      <c r="C32" s="129" t="s">
        <v>98</v>
      </c>
      <c r="D32" s="130"/>
      <c r="E32" s="130"/>
      <c r="F32" s="130"/>
      <c r="G32" s="132"/>
      <c r="H32" s="128"/>
      <c r="I32" s="131">
        <v>4</v>
      </c>
      <c r="J32" s="129" t="s">
        <v>261</v>
      </c>
      <c r="K32" s="129" t="s">
        <v>152</v>
      </c>
      <c r="L32" s="130"/>
      <c r="M32" s="130"/>
      <c r="N32" s="130"/>
      <c r="O32" s="132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245</v>
      </c>
      <c r="C33" s="129" t="s">
        <v>130</v>
      </c>
      <c r="D33" s="130"/>
      <c r="E33" s="130"/>
      <c r="F33" s="130"/>
      <c r="G33" s="132"/>
      <c r="H33" s="128"/>
      <c r="I33" s="118">
        <v>5</v>
      </c>
      <c r="J33" s="129" t="s">
        <v>262</v>
      </c>
      <c r="K33" s="129" t="s">
        <v>70</v>
      </c>
      <c r="L33" s="130"/>
      <c r="M33" s="130"/>
      <c r="N33" s="130"/>
      <c r="O33" s="132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252</v>
      </c>
      <c r="C34" s="129" t="s">
        <v>253</v>
      </c>
      <c r="D34" s="130"/>
      <c r="E34" s="130"/>
      <c r="F34" s="130"/>
      <c r="G34" s="132"/>
      <c r="H34" s="128"/>
      <c r="I34" s="131">
        <v>6</v>
      </c>
      <c r="J34" s="129" t="s">
        <v>264</v>
      </c>
      <c r="K34" s="129" t="s">
        <v>248</v>
      </c>
      <c r="L34" s="130"/>
      <c r="M34" s="130"/>
      <c r="N34" s="130"/>
      <c r="O34" s="132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254</v>
      </c>
      <c r="C35" s="129" t="s">
        <v>70</v>
      </c>
      <c r="D35" s="130"/>
      <c r="E35" s="130"/>
      <c r="F35" s="130"/>
      <c r="G35" s="132"/>
      <c r="H35" s="128"/>
      <c r="I35" s="118">
        <v>7</v>
      </c>
      <c r="J35" s="129" t="s">
        <v>260</v>
      </c>
      <c r="K35" s="129" t="s">
        <v>115</v>
      </c>
      <c r="L35" s="130"/>
      <c r="M35" s="130"/>
      <c r="N35" s="130"/>
      <c r="O35" s="132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251</v>
      </c>
      <c r="C36" s="129" t="s">
        <v>115</v>
      </c>
      <c r="D36" s="130"/>
      <c r="E36" s="130"/>
      <c r="F36" s="130"/>
      <c r="G36" s="132"/>
      <c r="H36" s="128"/>
      <c r="I36" s="131">
        <v>8</v>
      </c>
      <c r="J36" s="129" t="s">
        <v>265</v>
      </c>
      <c r="K36" s="129" t="s">
        <v>59</v>
      </c>
      <c r="L36" s="130"/>
      <c r="M36" s="130"/>
      <c r="N36" s="130"/>
      <c r="O36" s="132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249</v>
      </c>
      <c r="C37" s="133" t="s">
        <v>115</v>
      </c>
      <c r="D37" s="134"/>
      <c r="E37" s="134"/>
      <c r="F37" s="134"/>
      <c r="G37" s="135"/>
      <c r="H37" s="128"/>
      <c r="I37" s="120">
        <v>9</v>
      </c>
      <c r="J37" s="133" t="s">
        <v>259</v>
      </c>
      <c r="K37" s="133" t="s">
        <v>76</v>
      </c>
      <c r="L37" s="134"/>
      <c r="M37" s="134"/>
      <c r="N37" s="134"/>
      <c r="O37" s="135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269</v>
      </c>
      <c r="C39" s="115" t="s">
        <v>280</v>
      </c>
      <c r="D39" s="115"/>
      <c r="E39" s="115"/>
      <c r="F39" s="2"/>
      <c r="G39" s="2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1</v>
      </c>
      <c r="B40" s="125" t="s">
        <v>1</v>
      </c>
      <c r="C40" s="125" t="s">
        <v>2</v>
      </c>
      <c r="D40" s="48" t="s">
        <v>3</v>
      </c>
      <c r="E40" s="48" t="s">
        <v>4</v>
      </c>
      <c r="F40" s="48" t="s">
        <v>5</v>
      </c>
      <c r="G40" s="49" t="s">
        <v>6</v>
      </c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23" t="s">
        <v>278</v>
      </c>
      <c r="C41" s="123" t="s">
        <v>279</v>
      </c>
      <c r="D41" s="16"/>
      <c r="E41" s="16"/>
      <c r="F41" s="46"/>
      <c r="G41" s="54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272</v>
      </c>
      <c r="C42" s="129" t="s">
        <v>150</v>
      </c>
      <c r="D42" s="130"/>
      <c r="E42" s="130"/>
      <c r="F42" s="130"/>
      <c r="G42" s="132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274</v>
      </c>
      <c r="C43" s="129" t="s">
        <v>115</v>
      </c>
      <c r="D43" s="130"/>
      <c r="E43" s="130"/>
      <c r="F43" s="130"/>
      <c r="G43" s="132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270</v>
      </c>
      <c r="C44" s="129" t="s">
        <v>80</v>
      </c>
      <c r="D44" s="130"/>
      <c r="E44" s="130"/>
      <c r="F44" s="130"/>
      <c r="G44" s="132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276</v>
      </c>
      <c r="C45" s="129" t="s">
        <v>80</v>
      </c>
      <c r="D45" s="130"/>
      <c r="E45" s="130"/>
      <c r="F45" s="130"/>
      <c r="G45" s="132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271</v>
      </c>
      <c r="C46" s="129" t="s">
        <v>147</v>
      </c>
      <c r="D46" s="130"/>
      <c r="E46" s="130"/>
      <c r="F46" s="130"/>
      <c r="G46" s="132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277</v>
      </c>
      <c r="C47" s="129" t="s">
        <v>115</v>
      </c>
      <c r="D47" s="130"/>
      <c r="E47" s="130"/>
      <c r="F47" s="130"/>
      <c r="G47" s="132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">
        <v>273</v>
      </c>
      <c r="C48" s="129" t="s">
        <v>115</v>
      </c>
      <c r="D48" s="130"/>
      <c r="E48" s="130"/>
      <c r="F48" s="130"/>
      <c r="G48" s="132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0">
        <v>9</v>
      </c>
      <c r="B49" s="133" t="s">
        <v>275</v>
      </c>
      <c r="C49" s="133" t="s">
        <v>218</v>
      </c>
      <c r="D49" s="134"/>
      <c r="E49" s="134"/>
      <c r="F49" s="134"/>
      <c r="G49" s="135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4" t="s">
        <v>37</v>
      </c>
      <c r="F51" s="101" t="s">
        <v>25</v>
      </c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4" t="s">
        <v>38</v>
      </c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</sheetData>
  <sortState xmlns:xlrd2="http://schemas.microsoft.com/office/spreadsheetml/2017/richdata2" ref="V41:W49">
    <sortCondition ref="V41"/>
  </sortState>
  <mergeCells count="1">
    <mergeCell ref="J2:O2"/>
  </mergeCells>
  <hyperlinks>
    <hyperlink ref="B2" location="'Index'!A3" tooltip="Go to the Index sheet" display="á" xr:uid="{550D34DD-F2F4-4EBC-9FE7-E9E0B1C37DA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4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06186-BF60-4A1A-B9DD-BEE56F93CE18}">
  <sheetPr>
    <tabColor rgb="FFC00000"/>
    <pageSetUpPr fitToPage="1"/>
  </sheetPr>
  <dimension ref="A1:AH72"/>
  <sheetViews>
    <sheetView showGridLines="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8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43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A2" s="127"/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664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"!$B$17"),"")</f>
        <v>S. Anderson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"!$C$17"),"")</f>
        <v>Sunderland</v>
      </c>
      <c r="D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"!$D$17"),"")</f>
        <v/>
      </c>
      <c r="E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"!$E$17"),"")</f>
        <v/>
      </c>
      <c r="F5" s="151">
        <f ca="1">SUM(D5:E5)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"!$B$43"),"")</f>
        <v>D. Brown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"!$C$43"),"")</f>
        <v>Sunderland</v>
      </c>
      <c r="D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"!$D$43"),"")</f>
        <v/>
      </c>
      <c r="E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"!$E$43")&lt;&gt;"",INDIRECT("'"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"!$E$43"),"")</f>
        <v/>
      </c>
      <c r="F6" s="152">
        <f t="shared" ref="F6:F13" ca="1" si="0">SUM(D6:E6)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"!$B$44"),"")</f>
        <v>A. Cook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"!$C$44"),"")</f>
        <v>Felton</v>
      </c>
      <c r="D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"!$D$44"),"")</f>
        <v/>
      </c>
      <c r="E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"!$E$44")&lt;&gt;"",INDIRECT("'"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"!$E$44"),"")</f>
        <v/>
      </c>
      <c r="F7" s="152">
        <f t="shared" ca="1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"!$B$34"),"")</f>
        <v>D. Love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"!$C$34"),"")</f>
        <v>Penarth</v>
      </c>
      <c r="D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"!$D$34"),"")</f>
        <v/>
      </c>
      <c r="E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"!$E$34")&lt;&gt;"",INDIRECT("'"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"!$E$34"),"")</f>
        <v/>
      </c>
      <c r="F8" s="152">
        <f t="shared" ca="1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"!$B$35")&lt;&gt;"",INDIRECT("'"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"!$B$35"),"")</f>
        <v>N. Pilling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"!$C$35")&lt;&gt;"",INDIRECT("'"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"!$C$35"),"")</f>
        <v>Sunderland</v>
      </c>
      <c r="D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"!$D$35")&lt;&gt;"",INDIRECT("'"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"!$D$35"),"")</f>
        <v/>
      </c>
      <c r="E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"!$E$35")&lt;&gt;"",INDIRECT("'"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"!$E$35"),"")</f>
        <v/>
      </c>
      <c r="F9" s="152">
        <f t="shared" ca="1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"!$B$8"),"")</f>
        <v>D. C. J. Poxon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"!$C$8"),"")</f>
        <v>Leicester</v>
      </c>
      <c r="D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"!$D$8"),"")</f>
        <v/>
      </c>
      <c r="E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"!$E$8"),"")</f>
        <v/>
      </c>
      <c r="F10" s="152">
        <f t="shared" ca="1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"!$B$23"),"")</f>
        <v>S. J. Walker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"!$C$23"),"")</f>
        <v>Felton</v>
      </c>
      <c r="D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"!$D$23"),"")</f>
        <v/>
      </c>
      <c r="E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"!$E$23"),"")</f>
        <v/>
      </c>
      <c r="F11" s="152">
        <f t="shared" ca="1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"!$B$24"),"")</f>
        <v>R. Ward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"!$C$24"),"")</f>
        <v>York RI</v>
      </c>
      <c r="D1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"!$D$24"),"")</f>
        <v/>
      </c>
      <c r="E1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"!$E$24"),"")</f>
        <v/>
      </c>
      <c r="F12" s="152">
        <f t="shared" ca="1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x14ac:dyDescent="0.3">
      <c r="A13" s="120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"!$B$38")&lt;&gt;"",INDIRECT("'"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"!$B$38"),"")</f>
        <v>D. Wells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"!$C$38")&lt;&gt;"",INDIRECT("'"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"!$C$38"),"")</f>
        <v>Morecambe</v>
      </c>
      <c r="D1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"!$D$38")&lt;&gt;"",INDIRECT("'"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"!$D$38"),"")</f>
        <v/>
      </c>
      <c r="E1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"!$E$38")&lt;&gt;"",INDIRECT("'"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"!$E$38"),"")</f>
        <v/>
      </c>
      <c r="F13" s="154">
        <f t="shared" ca="1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x14ac:dyDescent="0.3">
      <c r="A15" s="1"/>
      <c r="B15" s="2" t="s">
        <v>74</v>
      </c>
      <c r="C15" s="115" t="s">
        <v>665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x14ac:dyDescent="0.3">
      <c r="A17" s="122">
        <v>1</v>
      </c>
      <c r="B1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"!$B$54"),"")</f>
        <v>M. Bell</v>
      </c>
      <c r="C1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"!$C$54"),"")</f>
        <v>York RI</v>
      </c>
      <c r="D1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"!$D$54"),"")</f>
        <v/>
      </c>
      <c r="E1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"!$E$54")&lt;&gt;"",INDIRECT("'"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"!$E$54"),"")</f>
        <v/>
      </c>
      <c r="F17" s="151">
        <f ca="1">SUM(D17:E17)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x14ac:dyDescent="0.3">
      <c r="A18" s="131">
        <v>2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"!$B$55")&lt;&gt;"",INDIRECT("'"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"!$B$55"),"")</f>
        <v>I. Braithwaite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"!$C$55")&lt;&gt;"",INDIRECT("'"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"!$C$55"),"")</f>
        <v>York RI</v>
      </c>
      <c r="D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"!$D$55")&lt;&gt;"",INDIRECT("'"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"!$D$55"),"")</f>
        <v/>
      </c>
      <c r="E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"!$E$55")&lt;&gt;"",INDIRECT("'"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"!$E$55"),"")</f>
        <v/>
      </c>
      <c r="F18" s="152">
        <f t="shared" ref="F18:F25" ca="1" si="1">SUM(D18:E18)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x14ac:dyDescent="0.3">
      <c r="A19" s="118">
        <v>3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"!$B$17"),"")</f>
        <v>J. Brown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"!$C$17"),"")</f>
        <v>Derby</v>
      </c>
      <c r="D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"!$D$17"),"")</f>
        <v/>
      </c>
      <c r="E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"!$E$17"),"")</f>
        <v/>
      </c>
      <c r="F19" s="152">
        <f t="shared" ca="1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x14ac:dyDescent="0.3">
      <c r="A20" s="131">
        <v>4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"!$B$33")&lt;&gt;"",INDIRECT("'"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"!$B$33"),"")</f>
        <v>B. Gillatt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"!$C$33")&lt;&gt;"",INDIRECT("'"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"!$C$33"),"")</f>
        <v>Sunderland</v>
      </c>
      <c r="D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"!$D$33")&lt;&gt;"",INDIRECT("'"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"!$D$33"),"")</f>
        <v/>
      </c>
      <c r="E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"!$E$33")&lt;&gt;"",INDIRECT("'"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"!$E$33"),"")</f>
        <v/>
      </c>
      <c r="F20" s="152">
        <f t="shared" ca="1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x14ac:dyDescent="0.3">
      <c r="A21" s="118">
        <v>5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"!$B$6"),"")</f>
        <v>M. Griffiths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"!$C$6"),"")</f>
        <v>Callander</v>
      </c>
      <c r="D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"!$D$6"),"")</f>
        <v/>
      </c>
      <c r="E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"!$E$6"),"")</f>
        <v/>
      </c>
      <c r="F21" s="152">
        <f t="shared" ca="1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x14ac:dyDescent="0.3">
      <c r="A22" s="131">
        <v>6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"!$B$62")&lt;&gt;"",INDIRECT("'"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"!$B$62"),"")</f>
        <v>L. Rackley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"!$C$62")&lt;&gt;"",INDIRECT("'"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"!$C$62"),"")</f>
        <v>Felton</v>
      </c>
      <c r="D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"!$D$62")&lt;&gt;"",INDIRECT("'"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"!$D$62"),"")</f>
        <v/>
      </c>
      <c r="E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"!$E$62")&lt;&gt;"",INDIRECT("'"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"!$E$62"),"")</f>
        <v/>
      </c>
      <c r="F22" s="152">
        <f t="shared" ca="1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x14ac:dyDescent="0.3">
      <c r="A23" s="118">
        <v>7</v>
      </c>
      <c r="B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"!$B$48")&lt;&gt;"",INDIRECT("'"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"!$B$48"),"")</f>
        <v>A. Robertson</v>
      </c>
      <c r="C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"!$C$48")&lt;&gt;"",INDIRECT("'"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"!$C$48"),"")</f>
        <v>York RI</v>
      </c>
      <c r="D2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"!$D$48")&lt;&gt;"",INDIRECT("'"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"!$D$48"),"")</f>
        <v/>
      </c>
      <c r="E2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1" &amp; "'" &amp; "!$E$48")&lt;&gt;"",INDIRECT("'" &amp; LEFT(CELL("filename",$A$1),FIND("[",CELL("filename",$A$1)) -1) &amp; "[" &amp; MID(CELL("filename",$A$1),FIND("[",CELL("filename",$A$1))+1,FIND("]",CELL("filename",$A$1))-FIND("[",CELL("filename",$A$1))-1) &amp; "]" &amp; "Bench 100yd 1" &amp; "'" &amp; "!$E$48"),"")</f>
        <v/>
      </c>
      <c r="F23" s="152">
        <f t="shared" ca="1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x14ac:dyDescent="0.3">
      <c r="A24" s="131">
        <v>8</v>
      </c>
      <c r="B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"!$B$25"),"")</f>
        <v>R. Shadbolt</v>
      </c>
      <c r="C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"!$C$25"),"")</f>
        <v>Deddington</v>
      </c>
      <c r="D2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"!$D$25"),"")</f>
        <v/>
      </c>
      <c r="E2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"!$E$25"),"")</f>
        <v/>
      </c>
      <c r="F24" s="152">
        <f t="shared" ca="1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x14ac:dyDescent="0.3">
      <c r="A25" s="120">
        <v>9</v>
      </c>
      <c r="B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"!$B$13"),"")</f>
        <v>C. Williams</v>
      </c>
      <c r="C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"!$C$13"),"")</f>
        <v>York RI</v>
      </c>
      <c r="D2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"!$D$13"),"")</f>
        <v/>
      </c>
      <c r="E2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"!$E$13"),"")</f>
        <v/>
      </c>
      <c r="F25" s="154">
        <f t="shared" ca="1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x14ac:dyDescent="0.3">
      <c r="A27" s="1"/>
      <c r="B27" s="2" t="s">
        <v>91</v>
      </c>
      <c r="C27" s="115" t="s">
        <v>666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x14ac:dyDescent="0.3">
      <c r="A29" s="122">
        <v>1</v>
      </c>
      <c r="B29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"!$B$41")&lt;&gt;"",INDIRECT("'"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"!$B$41"),"")</f>
        <v>N. Allatt</v>
      </c>
      <c r="C29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"!$C$41")&lt;&gt;"",INDIRECT("'"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"!$C$41"),"")</f>
        <v>York RI</v>
      </c>
      <c r="D29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"!$D$41")&lt;&gt;"",INDIRECT("'"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"!$D$41"),"")</f>
        <v/>
      </c>
      <c r="E29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"!$E$41")&lt;&gt;"",INDIRECT("'"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"!$E$41"),"")</f>
        <v/>
      </c>
      <c r="F29" s="151">
        <f ca="1">SUM(D29:E29)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x14ac:dyDescent="0.3">
      <c r="A30" s="131">
        <v>2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"!$B$52")&lt;&gt;"",INDIRECT("'"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"!$B$52"),"")</f>
        <v>J. Belt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"!$C$52")&lt;&gt;"",INDIRECT("'"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"!$C$52"),"")</f>
        <v>York RI</v>
      </c>
      <c r="D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"!$D$52")&lt;&gt;"",INDIRECT("'"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"!$D$52"),"")</f>
        <v/>
      </c>
      <c r="E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"!$E$52")&lt;&gt;"",INDIRECT("'"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"!$E$52"),"")</f>
        <v/>
      </c>
      <c r="F30" s="152">
        <f t="shared" ref="F30:F37" ca="1" si="2">SUM(D30:E30)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x14ac:dyDescent="0.3">
      <c r="A31" s="118">
        <v>3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"!$B$42")&lt;&gt;"",INDIRECT("'"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"!$B$42"),"")</f>
        <v>M. Bensberg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"!$C$42")&lt;&gt;"",INDIRECT("'"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"!$C$42"),"")</f>
        <v>York RI</v>
      </c>
      <c r="D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"!$D$42")&lt;&gt;"",INDIRECT("'"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"!$D$42"),"")</f>
        <v/>
      </c>
      <c r="E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"!$E$42")&lt;&gt;"",INDIRECT("'"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"!$E$42"),"")</f>
        <v/>
      </c>
      <c r="F31" s="152">
        <f t="shared" ca="1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x14ac:dyDescent="0.3">
      <c r="A32" s="131">
        <v>4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"!$B$44"),"")</f>
        <v>N. Bylo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"!$C$44"),"")</f>
        <v>York RI</v>
      </c>
      <c r="D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"!$D$44"),"")</f>
        <v/>
      </c>
      <c r="E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"!$E$44")&lt;&gt;"",INDIRECT("'"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"!$E$44"),"")</f>
        <v/>
      </c>
      <c r="F32" s="152">
        <f t="shared" ca="1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x14ac:dyDescent="0.3">
      <c r="A33" s="118">
        <v>5</v>
      </c>
      <c r="B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"!$B$45")&lt;&gt;"",INDIRECT("'"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"!$B$45"),"")</f>
        <v>M. Felton</v>
      </c>
      <c r="C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"!$C$45")&lt;&gt;"",INDIRECT("'"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"!$C$45"),"")</f>
        <v>York RI</v>
      </c>
      <c r="D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"!$D$45")&lt;&gt;"",INDIRECT("'"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"!$D$45"),"")</f>
        <v/>
      </c>
      <c r="E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"!$E$45")&lt;&gt;"",INDIRECT("'"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"!$E$45"),"")</f>
        <v/>
      </c>
      <c r="F33" s="152">
        <f t="shared" ca="1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x14ac:dyDescent="0.3">
      <c r="A34" s="131">
        <v>6</v>
      </c>
      <c r="B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"!$B$32")&lt;&gt;"",INDIRECT("'"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"!$B$32"),"")</f>
        <v>B. Gilbey</v>
      </c>
      <c r="C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"!$C$32")&lt;&gt;"",INDIRECT("'"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"!$C$32"),"")</f>
        <v>York RI</v>
      </c>
      <c r="D3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"!$D$32")&lt;&gt;"",INDIRECT("'"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"!$D$32"),"")</f>
        <v/>
      </c>
      <c r="E3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"!$E$32")&lt;&gt;"",INDIRECT("'"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"!$E$32"),"")</f>
        <v/>
      </c>
      <c r="F34" s="152">
        <f t="shared" ca="1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x14ac:dyDescent="0.3">
      <c r="A35" s="118">
        <v>7</v>
      </c>
      <c r="B3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"!$B$54"),"")</f>
        <v>A. Green</v>
      </c>
      <c r="C3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"!$C$54"),"")</f>
        <v>York RI</v>
      </c>
      <c r="D3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"!$D$54"),"")</f>
        <v/>
      </c>
      <c r="E3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"!$E$54")&lt;&gt;"",INDIRECT("'"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"!$E$54"),"")</f>
        <v/>
      </c>
      <c r="F35" s="152">
        <f t="shared" ca="1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x14ac:dyDescent="0.3">
      <c r="A36" s="131">
        <v>8</v>
      </c>
      <c r="B3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"!$B$36")&lt;&gt;"",INDIRECT("'"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"!$B$36"),"")</f>
        <v>W. H. Robson</v>
      </c>
      <c r="C3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"!$C$36")&lt;&gt;"",INDIRECT("'"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"!$C$36"),"")</f>
        <v>Sunderland</v>
      </c>
      <c r="D3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"!$D$36")&lt;&gt;"",INDIRECT("'"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"!$D$36"),"")</f>
        <v/>
      </c>
      <c r="E3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"!$E$36")&lt;&gt;"",INDIRECT("'"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"!$E$36"),"")</f>
        <v/>
      </c>
      <c r="F36" s="152">
        <f t="shared" ca="1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x14ac:dyDescent="0.3">
      <c r="A37" s="120">
        <v>9</v>
      </c>
      <c r="B37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"!$B$58"),"")</f>
        <v>D. Thompson</v>
      </c>
      <c r="C37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"!$C$58"),"")</f>
        <v>York RI</v>
      </c>
      <c r="D37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"!$D$58"),"")</f>
        <v/>
      </c>
      <c r="E37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100yd 2"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100yd 2" &amp; "'" &amp; "!$E$58"),"")</f>
        <v/>
      </c>
      <c r="F37" s="154">
        <f t="shared" ca="1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x14ac:dyDescent="0.3">
      <c r="A39" s="128"/>
      <c r="B39" s="128" t="s">
        <v>508</v>
      </c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x14ac:dyDescent="0.3">
      <c r="A41" s="128"/>
      <c r="B41" s="4" t="s">
        <v>37</v>
      </c>
      <c r="E41" s="101" t="s">
        <v>25</v>
      </c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x14ac:dyDescent="0.3">
      <c r="A42" s="128"/>
      <c r="B42" s="4" t="s">
        <v>38</v>
      </c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x14ac:dyDescent="0.3">
      <c r="A72" s="128"/>
      <c r="B72" s="128"/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</row>
  </sheetData>
  <sheetProtection sheet="1" objects="1" scenarios="1" selectLockedCells="1"/>
  <sortState xmlns:xlrd2="http://schemas.microsoft.com/office/spreadsheetml/2017/richdata2" ref="V29:W37">
    <sortCondition ref="V29"/>
  </sortState>
  <mergeCells count="1">
    <mergeCell ref="D2:I2"/>
  </mergeCells>
  <hyperlinks>
    <hyperlink ref="B2" location="'Index'!A3" tooltip="Go to the Index sheet" display="á" xr:uid="{6D87209C-33AA-482F-8ACF-4C89894B3EE1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09BCE-19C2-427E-9B0E-CD32E400E2BB}">
  <sheetPr codeName="Sheet33">
    <tabColor rgb="FFC00000"/>
    <pageSetUpPr fitToPage="1"/>
  </sheetPr>
  <dimension ref="A1:AH111"/>
  <sheetViews>
    <sheetView showGridLines="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2" width="5" style="4"/>
    <col min="3" max="3" width="5.140625" style="4" bestFit="1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9" width="5" style="4"/>
    <col min="10" max="10" width="5.7109375" style="4" bestFit="1" customWidth="1"/>
    <col min="11" max="12" width="7.7109375" style="4" customWidth="1"/>
    <col min="13" max="13" width="9.7109375" style="4" customWidth="1"/>
    <col min="14" max="14" width="5" style="4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44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602</v>
      </c>
      <c r="B4" s="12"/>
      <c r="C4" s="139">
        <v>587</v>
      </c>
      <c r="D4" s="12"/>
      <c r="E4" s="71" t="s">
        <v>6</v>
      </c>
      <c r="F4" s="78">
        <f>SUM(F5:F7)</f>
        <v>0</v>
      </c>
      <c r="G4" s="3" t="s">
        <v>295</v>
      </c>
      <c r="H4" s="23" t="s">
        <v>671</v>
      </c>
      <c r="I4" s="23"/>
      <c r="J4" s="159">
        <v>587</v>
      </c>
      <c r="K4" s="23"/>
      <c r="L4" s="23"/>
      <c r="N4" s="23"/>
    </row>
    <row r="5" spans="1:34" ht="15.75" customHeight="1" x14ac:dyDescent="0.3">
      <c r="A5" s="82" t="s">
        <v>487</v>
      </c>
      <c r="B5" s="31"/>
      <c r="C5" s="32"/>
      <c r="D5" s="83"/>
      <c r="E5" s="83"/>
      <c r="F5" s="84">
        <f>SUM(D5:E5)</f>
        <v>0</v>
      </c>
      <c r="H5" s="23"/>
      <c r="I5" s="23"/>
      <c r="J5" s="23"/>
      <c r="K5" s="23"/>
      <c r="L5" s="23"/>
      <c r="M5" s="23"/>
      <c r="N5" s="23"/>
    </row>
    <row r="6" spans="1:34" ht="15.75" customHeight="1" x14ac:dyDescent="0.3">
      <c r="A6" s="33" t="s">
        <v>497</v>
      </c>
      <c r="B6" s="26"/>
      <c r="C6" s="5"/>
      <c r="D6" s="75"/>
      <c r="E6" s="75"/>
      <c r="F6" s="79">
        <f>SUM(D6:E6)</f>
        <v>0</v>
      </c>
      <c r="H6" s="23"/>
      <c r="I6" s="23"/>
      <c r="J6" s="23"/>
      <c r="K6" s="23"/>
      <c r="L6" s="23"/>
      <c r="M6" s="23"/>
      <c r="N6" s="23"/>
    </row>
    <row r="7" spans="1:34" ht="15.75" customHeight="1" x14ac:dyDescent="0.3">
      <c r="A7" s="34" t="s">
        <v>495</v>
      </c>
      <c r="B7" s="27"/>
      <c r="C7" s="28"/>
      <c r="D7" s="85"/>
      <c r="E7" s="85"/>
      <c r="F7" s="86">
        <f>SUM(D7:E7)</f>
        <v>0</v>
      </c>
      <c r="H7" s="23"/>
      <c r="I7" s="23"/>
      <c r="J7" s="23"/>
      <c r="K7" s="23"/>
      <c r="L7" s="23"/>
      <c r="M7" s="23"/>
      <c r="N7" s="23"/>
    </row>
    <row r="8" spans="1:34" ht="15.75" customHeight="1" x14ac:dyDescent="0.3">
      <c r="E8" s="4"/>
      <c r="H8" s="23"/>
      <c r="I8" s="23"/>
      <c r="J8" s="23"/>
      <c r="K8" s="23"/>
      <c r="L8" s="23"/>
      <c r="M8" s="23"/>
      <c r="N8" s="23"/>
      <c r="O8" s="23"/>
    </row>
    <row r="9" spans="1:34" ht="15.75" customHeight="1" x14ac:dyDescent="0.3">
      <c r="A9" s="11" t="s">
        <v>667</v>
      </c>
      <c r="B9" s="12"/>
      <c r="C9" s="139">
        <v>588</v>
      </c>
      <c r="D9" s="12"/>
      <c r="E9" s="71" t="s">
        <v>6</v>
      </c>
      <c r="F9" s="78">
        <f>SUM(F10:F12)</f>
        <v>0</v>
      </c>
      <c r="G9" s="161" t="s">
        <v>295</v>
      </c>
      <c r="H9" s="11" t="s">
        <v>670</v>
      </c>
      <c r="I9" s="12"/>
      <c r="J9" s="139">
        <v>586</v>
      </c>
      <c r="K9" s="12"/>
      <c r="L9" s="71" t="s">
        <v>6</v>
      </c>
      <c r="M9" s="78">
        <f>SUM(M10:M12)</f>
        <v>0</v>
      </c>
      <c r="N9" s="23"/>
    </row>
    <row r="10" spans="1:34" ht="15.75" customHeight="1" x14ac:dyDescent="0.3">
      <c r="A10" s="82" t="s">
        <v>623</v>
      </c>
      <c r="B10" s="31"/>
      <c r="C10" s="32"/>
      <c r="D10" s="83"/>
      <c r="E10" s="83"/>
      <c r="F10" s="84">
        <f>SUM(D10:E10)</f>
        <v>0</v>
      </c>
      <c r="G10" s="161"/>
      <c r="H10" s="82" t="s">
        <v>631</v>
      </c>
      <c r="I10" s="31"/>
      <c r="J10" s="32"/>
      <c r="K10" s="83"/>
      <c r="L10" s="83"/>
      <c r="M10" s="84">
        <f>SUM(K10:L10)</f>
        <v>0</v>
      </c>
      <c r="N10" s="23"/>
      <c r="AA10"/>
      <c r="AB10"/>
      <c r="AC10"/>
      <c r="AD10"/>
      <c r="AE10"/>
      <c r="AF10"/>
    </row>
    <row r="11" spans="1:34" ht="15.75" customHeight="1" x14ac:dyDescent="0.3">
      <c r="A11" s="33" t="s">
        <v>633</v>
      </c>
      <c r="B11" s="26"/>
      <c r="C11" s="5"/>
      <c r="D11" s="75"/>
      <c r="E11" s="75"/>
      <c r="F11" s="79">
        <f>SUM(D11:E11)</f>
        <v>0</v>
      </c>
      <c r="G11" s="161"/>
      <c r="H11" s="33" t="s">
        <v>635</v>
      </c>
      <c r="I11" s="26"/>
      <c r="J11" s="5"/>
      <c r="K11" s="75"/>
      <c r="L11" s="75"/>
      <c r="M11" s="79">
        <f>SUM(K11:L11)</f>
        <v>0</v>
      </c>
      <c r="N11" s="23"/>
      <c r="AA11"/>
      <c r="AB11"/>
      <c r="AC11"/>
      <c r="AD11"/>
      <c r="AE11"/>
      <c r="AF11"/>
    </row>
    <row r="12" spans="1:34" ht="15.75" customHeight="1" x14ac:dyDescent="0.3">
      <c r="A12" s="34" t="s">
        <v>627</v>
      </c>
      <c r="B12" s="27"/>
      <c r="C12" s="28"/>
      <c r="D12" s="85"/>
      <c r="E12" s="85"/>
      <c r="F12" s="86">
        <f>SUM(D12:E12)</f>
        <v>0</v>
      </c>
      <c r="G12" s="161"/>
      <c r="H12" s="34" t="s">
        <v>542</v>
      </c>
      <c r="I12" s="27"/>
      <c r="J12" s="28"/>
      <c r="K12" s="85"/>
      <c r="L12" s="85"/>
      <c r="M12" s="86">
        <f>SUM(K12:L12)</f>
        <v>0</v>
      </c>
      <c r="N12" s="23"/>
      <c r="AA12"/>
      <c r="AB12"/>
      <c r="AC12"/>
      <c r="AD12"/>
      <c r="AE12"/>
      <c r="AF12"/>
    </row>
    <row r="13" spans="1:34" ht="15.75" customHeight="1" x14ac:dyDescent="0.3">
      <c r="A13" s="23"/>
      <c r="B13" s="23"/>
      <c r="C13" s="23"/>
      <c r="D13" s="23"/>
      <c r="E13" s="23"/>
      <c r="F13" s="23"/>
      <c r="G13" s="161"/>
      <c r="H13" s="23"/>
      <c r="I13" s="23"/>
      <c r="J13" s="23"/>
      <c r="K13" s="23"/>
      <c r="L13" s="23"/>
      <c r="M13" s="23"/>
      <c r="N13" s="23"/>
      <c r="AA13"/>
      <c r="AB13"/>
      <c r="AC13"/>
      <c r="AD13"/>
      <c r="AE13"/>
      <c r="AF13"/>
    </row>
    <row r="14" spans="1:34" ht="15.75" customHeight="1" x14ac:dyDescent="0.3">
      <c r="A14" s="11" t="s">
        <v>668</v>
      </c>
      <c r="B14" s="12"/>
      <c r="C14" s="139">
        <v>593</v>
      </c>
      <c r="D14" s="12"/>
      <c r="E14" s="71" t="s">
        <v>6</v>
      </c>
      <c r="F14" s="78">
        <f>SUM(F15:F17)</f>
        <v>0</v>
      </c>
      <c r="G14" s="161" t="s">
        <v>295</v>
      </c>
      <c r="H14" s="11" t="s">
        <v>669</v>
      </c>
      <c r="I14" s="12"/>
      <c r="J14" s="139">
        <v>587</v>
      </c>
      <c r="K14" s="12"/>
      <c r="L14" s="71" t="s">
        <v>6</v>
      </c>
      <c r="M14" s="78">
        <f>SUM(M15:M17)</f>
        <v>0</v>
      </c>
      <c r="N14" s="23"/>
    </row>
    <row r="15" spans="1:34" ht="15.75" customHeight="1" x14ac:dyDescent="0.3">
      <c r="A15" s="82" t="s">
        <v>471</v>
      </c>
      <c r="B15" s="31"/>
      <c r="C15" s="32"/>
      <c r="D15" s="83"/>
      <c r="E15" s="83"/>
      <c r="F15" s="84">
        <f>SUM(D15:E15)</f>
        <v>0</v>
      </c>
      <c r="G15" s="161"/>
      <c r="H15" s="82" t="s">
        <v>523</v>
      </c>
      <c r="I15" s="31"/>
      <c r="J15" s="32"/>
      <c r="K15" s="83"/>
      <c r="L15" s="83"/>
      <c r="M15" s="84">
        <f>SUM(K15:L15)</f>
        <v>0</v>
      </c>
      <c r="N15" s="23"/>
    </row>
    <row r="16" spans="1:34" ht="15.75" customHeight="1" x14ac:dyDescent="0.3">
      <c r="A16" s="33" t="s">
        <v>457</v>
      </c>
      <c r="B16" s="26"/>
      <c r="C16" s="5"/>
      <c r="D16" s="75"/>
      <c r="E16" s="75"/>
      <c r="F16" s="79">
        <f>SUM(D16:E16)</f>
        <v>0</v>
      </c>
      <c r="G16" s="161"/>
      <c r="H16" s="33" t="s">
        <v>517</v>
      </c>
      <c r="I16" s="26"/>
      <c r="J16" s="5"/>
      <c r="K16" s="75"/>
      <c r="L16" s="75"/>
      <c r="M16" s="79">
        <f>SUM(K16:L16)</f>
        <v>0</v>
      </c>
      <c r="N16" s="23"/>
    </row>
    <row r="17" spans="1:20" ht="15.75" customHeight="1" x14ac:dyDescent="0.3">
      <c r="A17" s="34" t="s">
        <v>464</v>
      </c>
      <c r="B17" s="27"/>
      <c r="C17" s="28"/>
      <c r="D17" s="85"/>
      <c r="E17" s="85"/>
      <c r="F17" s="86">
        <f>SUM(D17:E17)</f>
        <v>0</v>
      </c>
      <c r="G17" s="161"/>
      <c r="H17" s="34" t="s">
        <v>470</v>
      </c>
      <c r="I17" s="27"/>
      <c r="J17" s="28"/>
      <c r="K17" s="85"/>
      <c r="L17" s="85"/>
      <c r="M17" s="86">
        <f>SUM(K17:L17)</f>
        <v>0</v>
      </c>
      <c r="N17" s="23"/>
    </row>
    <row r="18" spans="1:20" ht="15.75" customHeight="1" x14ac:dyDescent="0.3">
      <c r="H18" s="23"/>
      <c r="I18" s="23"/>
      <c r="J18" s="23"/>
      <c r="K18" s="23"/>
      <c r="L18" s="23"/>
      <c r="M18" s="23"/>
      <c r="N18" s="23"/>
    </row>
    <row r="19" spans="1:20" ht="15.75" customHeight="1" x14ac:dyDescent="0.3">
      <c r="E19" s="4"/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672</v>
      </c>
      <c r="E20" s="4"/>
      <c r="H20" s="162" t="s">
        <v>602</v>
      </c>
      <c r="I20" s="46"/>
      <c r="J20" s="46"/>
      <c r="K20" s="46"/>
      <c r="L20" s="46"/>
      <c r="M20" s="158"/>
      <c r="N20" s="54"/>
    </row>
    <row r="21" spans="1:20" ht="15.75" customHeight="1" x14ac:dyDescent="0.3">
      <c r="E21" s="4"/>
      <c r="H21" s="157" t="s">
        <v>667</v>
      </c>
      <c r="I21" s="7"/>
      <c r="J21" s="7"/>
      <c r="K21" s="7"/>
      <c r="L21" s="7"/>
      <c r="M21" s="7"/>
      <c r="N21" s="19"/>
    </row>
    <row r="22" spans="1:20" ht="15.75" customHeight="1" x14ac:dyDescent="0.3">
      <c r="E22" s="4"/>
      <c r="H22" s="138" t="s">
        <v>668</v>
      </c>
      <c r="I22" s="7"/>
      <c r="J22" s="7"/>
      <c r="K22" s="7"/>
      <c r="L22" s="7"/>
      <c r="M22" s="7"/>
      <c r="N22" s="19"/>
    </row>
    <row r="23" spans="1:20" ht="15.75" customHeight="1" x14ac:dyDescent="0.3">
      <c r="H23" s="18" t="s">
        <v>669</v>
      </c>
      <c r="I23" s="7"/>
      <c r="J23" s="7"/>
      <c r="K23" s="7"/>
      <c r="L23" s="7"/>
      <c r="M23" s="7"/>
      <c r="N23" s="19"/>
    </row>
    <row r="24" spans="1:20" ht="15.75" customHeight="1" x14ac:dyDescent="0.3">
      <c r="H24" s="18" t="s">
        <v>670</v>
      </c>
      <c r="I24" s="7"/>
      <c r="J24" s="7"/>
      <c r="K24" s="7"/>
      <c r="L24" s="7"/>
      <c r="M24" s="7"/>
      <c r="N24" s="19"/>
    </row>
    <row r="25" spans="1:20" ht="15.75" customHeight="1" x14ac:dyDescent="0.3">
      <c r="H25" s="20" t="s">
        <v>671</v>
      </c>
      <c r="I25" s="21"/>
      <c r="J25" s="21"/>
      <c r="K25" s="21"/>
      <c r="L25" s="21"/>
      <c r="M25" s="21"/>
      <c r="N25" s="22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1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1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449</v>
      </c>
      <c r="B30" s="12"/>
      <c r="C30" s="139">
        <v>583</v>
      </c>
      <c r="D30" s="12"/>
      <c r="E30" s="71" t="s">
        <v>6</v>
      </c>
      <c r="F30" s="78">
        <f>SUM(F31:F33)</f>
        <v>0</v>
      </c>
      <c r="G30" s="147" t="s">
        <v>295</v>
      </c>
      <c r="H30" s="128" t="s">
        <v>614</v>
      </c>
      <c r="I30" s="128"/>
      <c r="J30" s="160">
        <v>580</v>
      </c>
      <c r="K30" s="128"/>
      <c r="L30" s="128"/>
      <c r="M30" s="128"/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82" t="s">
        <v>509</v>
      </c>
      <c r="B31" s="31"/>
      <c r="C31" s="32"/>
      <c r="D31" s="83"/>
      <c r="E31" s="83"/>
      <c r="F31" s="84">
        <f>SUM(D31:E31)</f>
        <v>0</v>
      </c>
      <c r="G31" s="147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637</v>
      </c>
      <c r="B32" s="26"/>
      <c r="C32" s="5"/>
      <c r="D32" s="75"/>
      <c r="E32" s="75"/>
      <c r="F32" s="79">
        <f>SUM(D32:E32)</f>
        <v>0</v>
      </c>
      <c r="G32" s="147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634</v>
      </c>
      <c r="B33" s="27"/>
      <c r="C33" s="28"/>
      <c r="D33" s="85"/>
      <c r="E33" s="85"/>
      <c r="F33" s="86">
        <f>SUM(D33:E33)</f>
        <v>0</v>
      </c>
      <c r="G33" s="147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673</v>
      </c>
      <c r="B35" s="12"/>
      <c r="C35" s="139">
        <v>585</v>
      </c>
      <c r="D35" s="12"/>
      <c r="E35" s="71" t="s">
        <v>6</v>
      </c>
      <c r="F35" s="78">
        <f>SUM(F36:F38)</f>
        <v>0</v>
      </c>
      <c r="G35" s="147" t="s">
        <v>295</v>
      </c>
      <c r="H35" s="11" t="s">
        <v>676</v>
      </c>
      <c r="I35" s="12"/>
      <c r="J35" s="139">
        <v>580</v>
      </c>
      <c r="K35" s="12"/>
      <c r="L35" s="71" t="s">
        <v>6</v>
      </c>
      <c r="M35" s="78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82" t="s">
        <v>474</v>
      </c>
      <c r="B36" s="31"/>
      <c r="C36" s="32"/>
      <c r="D36" s="83"/>
      <c r="E36" s="83"/>
      <c r="F36" s="84">
        <f>SUM(D36:E36)</f>
        <v>0</v>
      </c>
      <c r="G36" s="147"/>
      <c r="H36" s="82" t="s">
        <v>638</v>
      </c>
      <c r="I36" s="31"/>
      <c r="J36" s="32"/>
      <c r="K36" s="83"/>
      <c r="L36" s="83"/>
      <c r="M36" s="84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525</v>
      </c>
      <c r="B37" s="26"/>
      <c r="C37" s="5"/>
      <c r="D37" s="75"/>
      <c r="E37" s="75"/>
      <c r="F37" s="79">
        <f>SUM(D37:E37)</f>
        <v>0</v>
      </c>
      <c r="G37" s="147"/>
      <c r="H37" s="33" t="s">
        <v>577</v>
      </c>
      <c r="I37" s="26"/>
      <c r="J37" s="5"/>
      <c r="K37" s="75"/>
      <c r="L37" s="75"/>
      <c r="M37" s="79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625</v>
      </c>
      <c r="B38" s="27"/>
      <c r="C38" s="28"/>
      <c r="D38" s="85"/>
      <c r="E38" s="85"/>
      <c r="F38" s="86">
        <f>SUM(D38:E38)</f>
        <v>0</v>
      </c>
      <c r="G38" s="147"/>
      <c r="H38" s="34" t="s">
        <v>480</v>
      </c>
      <c r="I38" s="27"/>
      <c r="J38" s="28"/>
      <c r="K38" s="85"/>
      <c r="L38" s="85"/>
      <c r="M38" s="86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674</v>
      </c>
      <c r="B40" s="12"/>
      <c r="C40" s="139">
        <v>577</v>
      </c>
      <c r="D40" s="12"/>
      <c r="E40" s="71" t="s">
        <v>6</v>
      </c>
      <c r="F40" s="78">
        <f>SUM(F41:F43)</f>
        <v>0</v>
      </c>
      <c r="G40" s="147" t="s">
        <v>295</v>
      </c>
      <c r="H40" s="11" t="s">
        <v>675</v>
      </c>
      <c r="I40" s="12"/>
      <c r="J40" s="139">
        <v>580</v>
      </c>
      <c r="K40" s="12"/>
      <c r="L40" s="71" t="s">
        <v>6</v>
      </c>
      <c r="M40" s="78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82" t="s">
        <v>535</v>
      </c>
      <c r="B41" s="31"/>
      <c r="C41" s="32"/>
      <c r="D41" s="83"/>
      <c r="E41" s="83"/>
      <c r="F41" s="84">
        <f>SUM(D41:E41)</f>
        <v>0</v>
      </c>
      <c r="G41" s="147"/>
      <c r="H41" s="82" t="s">
        <v>534</v>
      </c>
      <c r="I41" s="31"/>
      <c r="J41" s="32"/>
      <c r="K41" s="83"/>
      <c r="L41" s="83"/>
      <c r="M41" s="84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500</v>
      </c>
      <c r="B42" s="26"/>
      <c r="C42" s="5"/>
      <c r="D42" s="75"/>
      <c r="E42" s="75"/>
      <c r="F42" s="79">
        <f>SUM(D42:E42)</f>
        <v>0</v>
      </c>
      <c r="G42" s="147"/>
      <c r="H42" s="33" t="s">
        <v>492</v>
      </c>
      <c r="I42" s="26"/>
      <c r="J42" s="5"/>
      <c r="K42" s="75"/>
      <c r="L42" s="75"/>
      <c r="M42" s="79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498</v>
      </c>
      <c r="B43" s="27"/>
      <c r="C43" s="28"/>
      <c r="D43" s="85"/>
      <c r="E43" s="85"/>
      <c r="F43" s="86">
        <f>SUM(D43:E43)</f>
        <v>0</v>
      </c>
      <c r="G43" s="147"/>
      <c r="H43" s="34" t="s">
        <v>478</v>
      </c>
      <c r="I43" s="27"/>
      <c r="J43" s="28"/>
      <c r="K43" s="85"/>
      <c r="L43" s="85"/>
      <c r="M43" s="86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E45" s="4"/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677</v>
      </c>
      <c r="E46" s="4"/>
      <c r="H46" s="144" t="s">
        <v>449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E47" s="4"/>
      <c r="H47" s="142" t="s">
        <v>673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E48" s="4"/>
      <c r="H48" s="142" t="s">
        <v>674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675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676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614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>
      <c r="A52" s="23"/>
      <c r="B52" s="23"/>
      <c r="C52" s="23"/>
      <c r="D52" s="23"/>
      <c r="E52" s="23"/>
      <c r="F52" s="23"/>
      <c r="G52" s="161"/>
      <c r="H52" s="23"/>
      <c r="I52" s="23"/>
      <c r="J52" s="23"/>
      <c r="K52" s="23"/>
      <c r="L52" s="23"/>
      <c r="M52" s="23"/>
      <c r="N52" s="23"/>
    </row>
    <row r="53" spans="1:16" ht="15.75" customHeight="1" x14ac:dyDescent="0.3">
      <c r="A53" s="23" t="s">
        <v>508</v>
      </c>
      <c r="B53" s="23"/>
      <c r="C53" s="23"/>
      <c r="D53" s="23"/>
      <c r="E53" s="23"/>
      <c r="F53" s="23"/>
      <c r="G53" s="161"/>
      <c r="H53" s="23"/>
      <c r="I53" s="23"/>
      <c r="J53" s="23"/>
      <c r="K53" s="23"/>
      <c r="L53" s="23"/>
      <c r="M53" s="23"/>
      <c r="N53" s="23"/>
    </row>
    <row r="54" spans="1:16" ht="15.75" customHeight="1" x14ac:dyDescent="0.3">
      <c r="A54" s="23"/>
      <c r="B54" s="23"/>
      <c r="C54" s="23"/>
      <c r="D54" s="23"/>
      <c r="E54" s="23"/>
      <c r="F54" s="23"/>
      <c r="G54" s="161"/>
      <c r="H54" s="23"/>
      <c r="I54" s="23"/>
      <c r="J54" s="23"/>
      <c r="K54" s="23"/>
      <c r="L54" s="23"/>
      <c r="M54" s="23"/>
      <c r="N54" s="23"/>
    </row>
    <row r="55" spans="1:16" ht="15.75" customHeight="1" x14ac:dyDescent="0.3">
      <c r="A55" s="4" t="s">
        <v>39</v>
      </c>
      <c r="E55" s="102" t="s">
        <v>25</v>
      </c>
      <c r="G55" s="4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4" t="s">
        <v>38</v>
      </c>
      <c r="E56" s="4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  <row r="110" spans="1:14" ht="15.75" customHeight="1" x14ac:dyDescent="0.3">
      <c r="A110" s="23"/>
      <c r="B110" s="23"/>
      <c r="C110" s="23"/>
      <c r="D110" s="23"/>
      <c r="E110" s="23"/>
      <c r="F110" s="23"/>
      <c r="G110" s="161"/>
      <c r="H110" s="23"/>
      <c r="I110" s="23"/>
      <c r="J110" s="23"/>
      <c r="K110" s="23"/>
      <c r="L110" s="23"/>
      <c r="M110" s="23"/>
      <c r="N110" s="23"/>
    </row>
    <row r="111" spans="1:14" ht="15.75" customHeight="1" x14ac:dyDescent="0.3">
      <c r="A111" s="23"/>
      <c r="B111" s="23"/>
      <c r="C111" s="23"/>
      <c r="D111" s="23"/>
      <c r="E111" s="23"/>
      <c r="F111" s="23"/>
      <c r="G111" s="161"/>
      <c r="H111" s="23"/>
      <c r="I111" s="23"/>
      <c r="J111" s="23"/>
      <c r="K111" s="23"/>
      <c r="L111" s="23"/>
      <c r="M111" s="23"/>
      <c r="N111" s="23"/>
    </row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814B095B-0881-4F09-B082-ADB1CD06F734}"/>
  </hyperlinks>
  <printOptions horizontalCentered="1"/>
  <pageMargins left="0.31496062992126" right="0.31496062992126" top="1.1023622047244099" bottom="0.59055118110236204" header="0.39370078740157499" footer="0.39370078740157499"/>
  <pageSetup paperSize="9" scale="78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83A19-9689-48E8-8B29-BCB595D36F54}">
  <sheetPr>
    <tabColor rgb="FFC00000"/>
    <pageSetUpPr fitToPage="1"/>
  </sheetPr>
  <dimension ref="A1:AH109"/>
  <sheetViews>
    <sheetView showGridLines="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2" width="5" style="4"/>
    <col min="3" max="3" width="5.140625" style="4" bestFit="1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9" width="5" style="4"/>
    <col min="10" max="10" width="5.7109375" style="4" bestFit="1" customWidth="1"/>
    <col min="11" max="12" width="7.7109375" style="4" customWidth="1"/>
    <col min="13" max="13" width="9.7109375" style="4" customWidth="1"/>
    <col min="14" max="14" width="5" style="4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44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23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  <c r="AH2" s="23"/>
    </row>
    <row r="3" spans="1:34" s="2" customFormat="1" ht="15.75" customHeight="1" x14ac:dyDescent="0.3">
      <c r="A3" s="2" t="s">
        <v>91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678</v>
      </c>
      <c r="B4" s="12"/>
      <c r="C4" s="139">
        <v>577</v>
      </c>
      <c r="D4" s="12"/>
      <c r="E4" s="71" t="s">
        <v>6</v>
      </c>
      <c r="F4" s="78">
        <f>SUM(F5:F7)</f>
        <v>0</v>
      </c>
      <c r="G4" s="147" t="s">
        <v>295</v>
      </c>
      <c r="H4" s="128" t="s">
        <v>682</v>
      </c>
      <c r="I4" s="128"/>
      <c r="J4" s="160">
        <v>562</v>
      </c>
      <c r="K4" s="128"/>
      <c r="L4" s="128"/>
      <c r="M4" s="128"/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82" t="s">
        <v>640</v>
      </c>
      <c r="B5" s="31"/>
      <c r="C5" s="32"/>
      <c r="D5" s="83"/>
      <c r="E5" s="83"/>
      <c r="F5" s="84">
        <f>SUM(D5:E5)</f>
        <v>0</v>
      </c>
      <c r="G5" s="147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33" t="s">
        <v>639</v>
      </c>
      <c r="B6" s="26"/>
      <c r="C6" s="5"/>
      <c r="D6" s="75"/>
      <c r="E6" s="75"/>
      <c r="F6" s="79">
        <f>SUM(D6:E6)</f>
        <v>0</v>
      </c>
      <c r="G6" s="147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34" t="s">
        <v>641</v>
      </c>
      <c r="B7" s="27"/>
      <c r="C7" s="28"/>
      <c r="D7" s="85"/>
      <c r="E7" s="85"/>
      <c r="F7" s="86">
        <f>SUM(D7:E7)</f>
        <v>0</v>
      </c>
      <c r="G7" s="147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679</v>
      </c>
      <c r="B9" s="12"/>
      <c r="C9" s="139">
        <v>564</v>
      </c>
      <c r="D9" s="12"/>
      <c r="E9" s="71" t="s">
        <v>6</v>
      </c>
      <c r="F9" s="78">
        <f>SUM(F10:F12)</f>
        <v>0</v>
      </c>
      <c r="G9" s="147" t="s">
        <v>295</v>
      </c>
      <c r="H9" s="128" t="s">
        <v>408</v>
      </c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82" t="s">
        <v>653</v>
      </c>
      <c r="B10" s="31"/>
      <c r="C10" s="32"/>
      <c r="D10" s="83"/>
      <c r="E10" s="83"/>
      <c r="F10" s="84">
        <f>SUM(D10:E10)</f>
        <v>0</v>
      </c>
      <c r="G10" s="147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33" t="s">
        <v>649</v>
      </c>
      <c r="B11" s="26"/>
      <c r="C11" s="5"/>
      <c r="D11" s="75"/>
      <c r="E11" s="75"/>
      <c r="F11" s="79">
        <f>SUM(D11:E11)</f>
        <v>0</v>
      </c>
      <c r="G11" s="147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34" t="s">
        <v>650</v>
      </c>
      <c r="B12" s="27"/>
      <c r="C12" s="28"/>
      <c r="D12" s="85"/>
      <c r="E12" s="85"/>
      <c r="F12" s="86">
        <f>SUM(D12:E12)</f>
        <v>0</v>
      </c>
      <c r="G12" s="147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680</v>
      </c>
      <c r="B14" s="12"/>
      <c r="C14" s="139">
        <v>559</v>
      </c>
      <c r="D14" s="12"/>
      <c r="E14" s="71" t="s">
        <v>6</v>
      </c>
      <c r="F14" s="78">
        <f>SUM(F15:F17)</f>
        <v>0</v>
      </c>
      <c r="G14" s="147" t="s">
        <v>295</v>
      </c>
      <c r="H14" s="11" t="s">
        <v>681</v>
      </c>
      <c r="I14" s="12"/>
      <c r="J14" s="139">
        <v>555</v>
      </c>
      <c r="K14" s="12"/>
      <c r="L14" s="71" t="s">
        <v>6</v>
      </c>
      <c r="M14" s="78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82" t="s">
        <v>654</v>
      </c>
      <c r="B15" s="31"/>
      <c r="C15" s="32"/>
      <c r="D15" s="83"/>
      <c r="E15" s="83"/>
      <c r="F15" s="84">
        <f>SUM(D15:E15)</f>
        <v>0</v>
      </c>
      <c r="G15" s="147"/>
      <c r="H15" s="82" t="s">
        <v>660</v>
      </c>
      <c r="I15" s="31"/>
      <c r="J15" s="32"/>
      <c r="K15" s="83"/>
      <c r="L15" s="83"/>
      <c r="M15" s="84">
        <f>SUM(K15:L15)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33" t="s">
        <v>656</v>
      </c>
      <c r="B16" s="26"/>
      <c r="C16" s="5"/>
      <c r="D16" s="75"/>
      <c r="E16" s="75"/>
      <c r="F16" s="79">
        <f>SUM(D16:E16)</f>
        <v>0</v>
      </c>
      <c r="G16" s="147"/>
      <c r="H16" s="33" t="s">
        <v>657</v>
      </c>
      <c r="I16" s="26"/>
      <c r="J16" s="5"/>
      <c r="K16" s="75"/>
      <c r="L16" s="75"/>
      <c r="M16" s="79">
        <f>SUM(K16:L16)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34" t="s">
        <v>655</v>
      </c>
      <c r="B17" s="27"/>
      <c r="C17" s="28"/>
      <c r="D17" s="85"/>
      <c r="E17" s="85"/>
      <c r="F17" s="86">
        <f>SUM(D17:E17)</f>
        <v>0</v>
      </c>
      <c r="G17" s="147"/>
      <c r="H17" s="34" t="s">
        <v>354</v>
      </c>
      <c r="I17" s="27"/>
      <c r="J17" s="28"/>
      <c r="K17" s="85"/>
      <c r="L17" s="85"/>
      <c r="M17" s="86">
        <f>SUM(K17:L17)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E19" s="4"/>
      <c r="H19" s="73" t="s">
        <v>91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115" t="s">
        <v>683</v>
      </c>
      <c r="E20" s="4"/>
      <c r="H20" s="144" t="s">
        <v>678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B21" s="115"/>
      <c r="E21" s="4"/>
      <c r="H21" s="142" t="s">
        <v>679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E22" s="4"/>
      <c r="H22" s="142" t="s">
        <v>680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681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408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682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/>
    <row r="27" spans="1:20" ht="15.75" customHeight="1" x14ac:dyDescent="0.3">
      <c r="A27" s="4" t="s">
        <v>508</v>
      </c>
    </row>
    <row r="28" spans="1:20" ht="15.75" customHeight="1" x14ac:dyDescent="0.3">
      <c r="A28"/>
      <c r="B28"/>
      <c r="C28"/>
      <c r="D28"/>
      <c r="E28"/>
      <c r="F28"/>
      <c r="G28" s="148"/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 s="4" t="s">
        <v>39</v>
      </c>
      <c r="E29" s="102" t="s">
        <v>25</v>
      </c>
      <c r="G29" s="4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 s="4" t="s">
        <v>38</v>
      </c>
      <c r="E30" s="4"/>
      <c r="H30"/>
      <c r="I30"/>
      <c r="J30"/>
      <c r="K30"/>
      <c r="L30"/>
      <c r="M30"/>
      <c r="N30"/>
      <c r="O30"/>
      <c r="P30"/>
      <c r="Q30" s="128"/>
      <c r="R30" s="128"/>
      <c r="S30" s="128"/>
      <c r="T30" s="128"/>
    </row>
    <row r="31" spans="1:20" ht="15.75" customHeight="1" x14ac:dyDescent="0.3">
      <c r="A31"/>
      <c r="B31"/>
      <c r="C31"/>
      <c r="D31"/>
      <c r="E31"/>
      <c r="F31"/>
      <c r="G31" s="148"/>
      <c r="H31"/>
      <c r="I31"/>
      <c r="J31"/>
      <c r="K31"/>
      <c r="L31"/>
      <c r="M31"/>
      <c r="N31"/>
      <c r="O31"/>
      <c r="P31"/>
      <c r="Q31" s="128"/>
      <c r="R31" s="128"/>
      <c r="S31" s="128"/>
      <c r="T31" s="128"/>
    </row>
    <row r="32" spans="1:20" ht="15.75" customHeight="1" x14ac:dyDescent="0.3">
      <c r="A32"/>
      <c r="B32"/>
      <c r="C32"/>
      <c r="D32"/>
      <c r="E32"/>
      <c r="F32"/>
      <c r="G32" s="148"/>
      <c r="H32"/>
      <c r="I32"/>
      <c r="J32"/>
      <c r="K32"/>
      <c r="L32"/>
      <c r="M32"/>
      <c r="N32"/>
      <c r="O32"/>
      <c r="P32"/>
      <c r="Q32" s="128"/>
      <c r="R32" s="128"/>
      <c r="S32" s="128"/>
      <c r="T32" s="128"/>
    </row>
    <row r="33" spans="1:20" ht="15.75" customHeight="1" x14ac:dyDescent="0.3">
      <c r="A33"/>
      <c r="B33"/>
      <c r="C33"/>
      <c r="D33"/>
      <c r="E33"/>
      <c r="F33"/>
      <c r="G33" s="148"/>
      <c r="H33"/>
      <c r="I33"/>
      <c r="J33"/>
      <c r="K33"/>
      <c r="L33"/>
      <c r="M33"/>
      <c r="N33"/>
      <c r="O33"/>
      <c r="P33"/>
      <c r="Q33" s="128"/>
      <c r="R33" s="128"/>
      <c r="S33" s="128"/>
      <c r="T33" s="128"/>
    </row>
    <row r="34" spans="1:20" ht="15.75" customHeight="1" x14ac:dyDescent="0.3">
      <c r="A34"/>
      <c r="B34"/>
      <c r="C34"/>
      <c r="D34"/>
      <c r="E34"/>
      <c r="F34"/>
      <c r="G34" s="148"/>
      <c r="H34"/>
      <c r="I34"/>
      <c r="J34"/>
      <c r="K34"/>
      <c r="L34"/>
      <c r="M34"/>
      <c r="N34"/>
      <c r="O34"/>
      <c r="P34"/>
      <c r="Q34" s="128"/>
      <c r="R34" s="128"/>
      <c r="S34" s="128"/>
      <c r="T34" s="128"/>
    </row>
    <row r="35" spans="1:20" ht="15.75" customHeight="1" x14ac:dyDescent="0.3">
      <c r="A35"/>
      <c r="B35"/>
      <c r="C35"/>
      <c r="D35"/>
      <c r="E35"/>
      <c r="F35"/>
      <c r="G35" s="148"/>
      <c r="H35"/>
      <c r="I35"/>
      <c r="J35"/>
      <c r="K35"/>
      <c r="L35"/>
      <c r="M35"/>
      <c r="N35"/>
      <c r="O35"/>
      <c r="P35"/>
      <c r="Q35" s="128"/>
      <c r="R35" s="128"/>
      <c r="S35" s="128"/>
      <c r="T35" s="128"/>
    </row>
    <row r="36" spans="1:20" ht="15.75" customHeight="1" x14ac:dyDescent="0.3">
      <c r="A36"/>
      <c r="B36"/>
      <c r="C36"/>
      <c r="D36"/>
      <c r="E36"/>
      <c r="F36"/>
      <c r="G36" s="148"/>
      <c r="H36"/>
      <c r="I36"/>
      <c r="J36"/>
      <c r="K36"/>
      <c r="L36"/>
      <c r="M36"/>
      <c r="N36"/>
      <c r="O36"/>
      <c r="P36"/>
      <c r="Q36" s="128"/>
      <c r="R36" s="128"/>
      <c r="S36" s="128"/>
      <c r="T36" s="128"/>
    </row>
    <row r="37" spans="1:20" ht="15.75" customHeight="1" x14ac:dyDescent="0.3">
      <c r="A37"/>
      <c r="B37"/>
      <c r="C37"/>
      <c r="D37"/>
      <c r="E37"/>
      <c r="F37"/>
      <c r="G37" s="148"/>
      <c r="H37"/>
      <c r="I37"/>
      <c r="J37"/>
      <c r="K37"/>
      <c r="L37"/>
      <c r="M37"/>
      <c r="N37"/>
      <c r="O37"/>
      <c r="P37"/>
      <c r="Q37" s="128"/>
      <c r="R37" s="128"/>
      <c r="S37" s="128"/>
      <c r="T37" s="128"/>
    </row>
    <row r="38" spans="1:20" ht="15.75" customHeight="1" x14ac:dyDescent="0.3">
      <c r="A38"/>
      <c r="B38"/>
      <c r="C38"/>
      <c r="D38"/>
      <c r="E38"/>
      <c r="F38"/>
      <c r="G38" s="148"/>
      <c r="H38"/>
      <c r="I38"/>
      <c r="J38"/>
      <c r="K38"/>
      <c r="L38"/>
      <c r="M38"/>
      <c r="N38"/>
      <c r="O38"/>
      <c r="P38"/>
      <c r="Q38" s="128"/>
      <c r="R38" s="128"/>
      <c r="S38" s="128"/>
      <c r="T38" s="128"/>
    </row>
    <row r="39" spans="1:20" ht="15.75" customHeight="1" x14ac:dyDescent="0.3">
      <c r="A39"/>
      <c r="B39"/>
      <c r="C39"/>
      <c r="D39"/>
      <c r="E39"/>
      <c r="F39"/>
      <c r="G39" s="148"/>
      <c r="H39"/>
      <c r="I39"/>
      <c r="J39"/>
      <c r="K39"/>
      <c r="L39"/>
      <c r="M39"/>
      <c r="N39"/>
      <c r="O39"/>
      <c r="P39"/>
      <c r="Q39" s="128"/>
      <c r="R39" s="128"/>
      <c r="S39" s="128"/>
      <c r="T39" s="128"/>
    </row>
    <row r="40" spans="1:20" ht="15.75" customHeight="1" x14ac:dyDescent="0.3">
      <c r="A40"/>
      <c r="B40"/>
      <c r="C40"/>
      <c r="D40"/>
      <c r="E40"/>
      <c r="F40"/>
      <c r="G40" s="148"/>
      <c r="H40"/>
      <c r="I40"/>
      <c r="J40"/>
      <c r="K40"/>
      <c r="L40"/>
      <c r="M40"/>
      <c r="N40"/>
      <c r="O40"/>
      <c r="P40"/>
      <c r="Q40" s="128"/>
      <c r="R40" s="128"/>
      <c r="S40" s="128"/>
      <c r="T40" s="128"/>
    </row>
    <row r="41" spans="1:20" ht="15.75" customHeight="1" x14ac:dyDescent="0.3">
      <c r="A41"/>
      <c r="B41"/>
      <c r="C41"/>
      <c r="D41"/>
      <c r="E41"/>
      <c r="F41"/>
      <c r="G41" s="148"/>
      <c r="H41"/>
      <c r="I41"/>
      <c r="J41"/>
      <c r="K41"/>
      <c r="L41"/>
      <c r="M41"/>
      <c r="N41"/>
      <c r="O41"/>
      <c r="P41"/>
      <c r="Q41" s="128"/>
      <c r="R41" s="128"/>
      <c r="S41" s="128"/>
      <c r="T41" s="128"/>
    </row>
    <row r="42" spans="1:20" ht="15.75" customHeight="1" x14ac:dyDescent="0.3">
      <c r="A42"/>
      <c r="B42"/>
      <c r="C42"/>
      <c r="D42"/>
      <c r="E42"/>
      <c r="F42"/>
      <c r="G42" s="148"/>
      <c r="H42"/>
      <c r="I42"/>
      <c r="J42"/>
      <c r="K42"/>
      <c r="L42"/>
      <c r="M42"/>
      <c r="N42"/>
      <c r="O42"/>
      <c r="P42"/>
      <c r="Q42" s="128"/>
      <c r="R42" s="128"/>
      <c r="S42" s="128"/>
      <c r="T42" s="128"/>
    </row>
    <row r="43" spans="1:20" ht="15.75" customHeight="1" x14ac:dyDescent="0.3">
      <c r="A43"/>
      <c r="B43"/>
      <c r="C43"/>
      <c r="D43"/>
      <c r="E43"/>
      <c r="F43"/>
      <c r="G43" s="148"/>
      <c r="H43"/>
      <c r="I43"/>
      <c r="J43"/>
      <c r="K43"/>
      <c r="L43"/>
      <c r="M43"/>
      <c r="N43"/>
      <c r="O43"/>
      <c r="P43"/>
      <c r="Q43" s="128"/>
      <c r="R43" s="128"/>
      <c r="S43" s="128"/>
      <c r="T43" s="128"/>
    </row>
    <row r="44" spans="1:20" ht="15.75" customHeight="1" x14ac:dyDescent="0.3">
      <c r="A44"/>
      <c r="B44"/>
      <c r="C44"/>
      <c r="D44"/>
      <c r="E44"/>
      <c r="F44"/>
      <c r="G44" s="148"/>
      <c r="H44"/>
      <c r="I44"/>
      <c r="J44"/>
      <c r="K44"/>
      <c r="L44"/>
      <c r="M44"/>
      <c r="N44"/>
      <c r="O44"/>
      <c r="P44"/>
      <c r="Q44" s="128"/>
      <c r="R44" s="128"/>
      <c r="S44" s="128"/>
      <c r="T44" s="128"/>
    </row>
    <row r="45" spans="1:20" ht="15.75" customHeight="1" x14ac:dyDescent="0.3">
      <c r="A45"/>
      <c r="B45"/>
      <c r="C45"/>
      <c r="D45"/>
      <c r="E45"/>
      <c r="F45"/>
      <c r="G45" s="148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148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148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148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148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148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148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148"/>
      <c r="H52"/>
      <c r="I52"/>
      <c r="J52"/>
      <c r="K52"/>
      <c r="L52"/>
      <c r="M52"/>
      <c r="N52"/>
      <c r="O52"/>
      <c r="P52"/>
    </row>
    <row r="53" spans="1:16" ht="15.75" customHeight="1" x14ac:dyDescent="0.3">
      <c r="E53" s="4"/>
      <c r="I53" s="23"/>
      <c r="J53" s="23"/>
      <c r="K53" s="23"/>
      <c r="L53" s="23"/>
      <c r="M53" s="23"/>
      <c r="N53" s="23"/>
    </row>
    <row r="54" spans="1:16" ht="15.75" customHeight="1" x14ac:dyDescent="0.3">
      <c r="E54" s="4"/>
      <c r="I54" s="23"/>
      <c r="J54" s="23"/>
      <c r="K54" s="23"/>
      <c r="L54" s="23"/>
      <c r="M54" s="23"/>
      <c r="N54" s="23"/>
    </row>
    <row r="55" spans="1:16" ht="15.75" customHeight="1" x14ac:dyDescent="0.3">
      <c r="A55" s="23"/>
      <c r="B55" s="23"/>
      <c r="C55" s="23"/>
      <c r="D55" s="23"/>
      <c r="E55" s="23"/>
      <c r="F55" s="23"/>
      <c r="G55" s="161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23"/>
      <c r="B56" s="23"/>
      <c r="C56" s="23"/>
      <c r="D56" s="23"/>
      <c r="E56" s="23"/>
      <c r="F56" s="23"/>
      <c r="G56" s="161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EAEB8649-856E-4DCB-BA5D-5E739D85BADD}"/>
  </hyperlinks>
  <printOptions horizontalCentered="1"/>
  <pageMargins left="0.31496062992126" right="0.31496062992126" top="1.1023622047244099" bottom="0.59055118110236204" header="0.39370078740157499" footer="0.39370078740157499"/>
  <pageSetup paperSize="9" scale="78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33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</row>
    <row r="3" spans="1:34" s="2" customFormat="1" ht="15.75" customHeight="1" x14ac:dyDescent="0.3">
      <c r="A3" s="1"/>
      <c r="B3" s="2" t="s">
        <v>0</v>
      </c>
      <c r="C3" s="115" t="s">
        <v>463</v>
      </c>
      <c r="D3" s="115"/>
      <c r="E3" s="115"/>
      <c r="K3" s="1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689</v>
      </c>
      <c r="C5" s="106" t="s">
        <v>690</v>
      </c>
      <c r="D5" s="151"/>
      <c r="E5" s="151"/>
      <c r="F5" s="151">
        <f>SUM(D5,E5)</f>
        <v>0</v>
      </c>
      <c r="G5" s="16"/>
      <c r="H5" s="151"/>
      <c r="I5" s="54"/>
      <c r="K5" s="4"/>
    </row>
    <row r="6" spans="1:34" ht="15.75" customHeight="1" x14ac:dyDescent="0.3">
      <c r="A6" s="118">
        <v>2</v>
      </c>
      <c r="B6" s="117" t="s">
        <v>686</v>
      </c>
      <c r="C6" s="117" t="s">
        <v>687</v>
      </c>
      <c r="D6" s="152"/>
      <c r="E6" s="152"/>
      <c r="F6" s="152">
        <f t="shared" ref="F6:F13" si="0">SUM(D6,E6)</f>
        <v>0</v>
      </c>
      <c r="G6" s="7"/>
      <c r="H6" s="152"/>
      <c r="I6" s="119"/>
      <c r="N6" s="76"/>
      <c r="O6" s="76"/>
      <c r="P6" s="76"/>
      <c r="R6" s="76"/>
      <c r="S6" s="77"/>
    </row>
    <row r="7" spans="1:34" ht="15.75" customHeight="1" x14ac:dyDescent="0.3">
      <c r="A7" s="118">
        <v>3</v>
      </c>
      <c r="B7" s="117" t="s">
        <v>684</v>
      </c>
      <c r="C7" s="117" t="s">
        <v>89</v>
      </c>
      <c r="D7" s="152"/>
      <c r="E7" s="152"/>
      <c r="F7" s="152">
        <f t="shared" si="0"/>
        <v>0</v>
      </c>
      <c r="G7" s="7"/>
      <c r="H7" s="152"/>
      <c r="I7" s="19"/>
      <c r="J7" s="10"/>
      <c r="K7" s="4"/>
    </row>
    <row r="8" spans="1:34" ht="15.75" customHeight="1" x14ac:dyDescent="0.3">
      <c r="A8" s="118">
        <v>4</v>
      </c>
      <c r="B8" s="117" t="s">
        <v>694</v>
      </c>
      <c r="C8" s="117" t="s">
        <v>488</v>
      </c>
      <c r="D8" s="152"/>
      <c r="E8" s="152"/>
      <c r="F8" s="152">
        <f t="shared" si="0"/>
        <v>0</v>
      </c>
      <c r="G8" s="7"/>
      <c r="H8" s="152"/>
      <c r="I8" s="19"/>
    </row>
    <row r="9" spans="1:34" ht="15.75" customHeight="1" x14ac:dyDescent="0.3">
      <c r="A9" s="118">
        <v>5</v>
      </c>
      <c r="B9" s="117" t="s">
        <v>688</v>
      </c>
      <c r="C9" s="117" t="s">
        <v>87</v>
      </c>
      <c r="D9" s="152"/>
      <c r="E9" s="152"/>
      <c r="F9" s="152">
        <f t="shared" si="0"/>
        <v>0</v>
      </c>
      <c r="G9" s="7"/>
      <c r="H9" s="152"/>
      <c r="I9" s="19"/>
      <c r="P9" s="25"/>
      <c r="Q9" s="25"/>
      <c r="R9" s="25"/>
      <c r="S9" s="25"/>
    </row>
    <row r="10" spans="1:34" ht="15.75" customHeight="1" x14ac:dyDescent="0.3">
      <c r="A10" s="118">
        <v>6</v>
      </c>
      <c r="B10" s="117" t="s">
        <v>550</v>
      </c>
      <c r="C10" s="117" t="s">
        <v>253</v>
      </c>
      <c r="D10" s="152"/>
      <c r="E10" s="152"/>
      <c r="F10" s="152">
        <f t="shared" si="0"/>
        <v>0</v>
      </c>
      <c r="G10" s="7"/>
      <c r="H10" s="152"/>
      <c r="I10" s="19"/>
    </row>
    <row r="11" spans="1:34" ht="15.75" customHeight="1" x14ac:dyDescent="0.3">
      <c r="A11" s="118">
        <v>7</v>
      </c>
      <c r="B11" s="117" t="s">
        <v>691</v>
      </c>
      <c r="C11" s="117" t="s">
        <v>89</v>
      </c>
      <c r="D11" s="152"/>
      <c r="E11" s="152"/>
      <c r="F11" s="152">
        <f t="shared" si="0"/>
        <v>0</v>
      </c>
      <c r="G11" s="7"/>
      <c r="H11" s="152"/>
      <c r="I11" s="19"/>
    </row>
    <row r="12" spans="1:34" ht="15.75" customHeight="1" x14ac:dyDescent="0.3">
      <c r="A12" s="118">
        <v>8</v>
      </c>
      <c r="B12" s="117" t="s">
        <v>692</v>
      </c>
      <c r="C12" s="117" t="s">
        <v>693</v>
      </c>
      <c r="D12" s="152"/>
      <c r="E12" s="152"/>
      <c r="F12" s="152">
        <f t="shared" si="0"/>
        <v>0</v>
      </c>
      <c r="G12" s="7"/>
      <c r="H12" s="152"/>
      <c r="I12" s="19"/>
    </row>
    <row r="13" spans="1:34" ht="15.75" customHeight="1" x14ac:dyDescent="0.3">
      <c r="A13" s="120">
        <v>9</v>
      </c>
      <c r="B13" s="121" t="s">
        <v>685</v>
      </c>
      <c r="C13" s="121" t="s">
        <v>318</v>
      </c>
      <c r="D13" s="154"/>
      <c r="E13" s="154"/>
      <c r="F13" s="154">
        <f t="shared" si="0"/>
        <v>0</v>
      </c>
      <c r="G13" s="21"/>
      <c r="H13" s="154"/>
      <c r="I13" s="22"/>
    </row>
    <row r="14" spans="1:34" ht="15.75" customHeight="1" x14ac:dyDescent="0.3"/>
    <row r="15" spans="1:34" ht="15.75" customHeight="1" x14ac:dyDescent="0.3">
      <c r="A15" s="1"/>
      <c r="B15" s="2" t="s">
        <v>74</v>
      </c>
      <c r="C15" s="115" t="s">
        <v>700</v>
      </c>
      <c r="D15" s="115"/>
      <c r="E15" s="115"/>
      <c r="F15" s="2"/>
      <c r="G15" s="2"/>
      <c r="H15" s="2"/>
      <c r="I15" s="2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</row>
    <row r="17" spans="1:9" ht="15.75" customHeight="1" x14ac:dyDescent="0.3">
      <c r="A17" s="122">
        <v>1</v>
      </c>
      <c r="B17" s="106" t="s">
        <v>698</v>
      </c>
      <c r="C17" s="106" t="s">
        <v>690</v>
      </c>
      <c r="D17" s="151"/>
      <c r="E17" s="151"/>
      <c r="F17" s="151">
        <f>SUM(D17,E17)</f>
        <v>0</v>
      </c>
      <c r="G17" s="16"/>
      <c r="H17" s="151"/>
      <c r="I17" s="54"/>
    </row>
    <row r="18" spans="1:9" ht="15.75" customHeight="1" x14ac:dyDescent="0.3">
      <c r="A18" s="118">
        <v>2</v>
      </c>
      <c r="B18" s="117" t="s">
        <v>699</v>
      </c>
      <c r="C18" s="117" t="s">
        <v>690</v>
      </c>
      <c r="D18" s="152"/>
      <c r="E18" s="152"/>
      <c r="F18" s="152">
        <f t="shared" ref="F18:F25" si="1">SUM(D18,E18)</f>
        <v>0</v>
      </c>
      <c r="G18" s="7"/>
      <c r="H18" s="152"/>
      <c r="I18" s="19"/>
    </row>
    <row r="19" spans="1:9" ht="15.75" customHeight="1" x14ac:dyDescent="0.3">
      <c r="A19" s="118">
        <v>3</v>
      </c>
      <c r="B19" s="117" t="s">
        <v>696</v>
      </c>
      <c r="C19" s="117" t="s">
        <v>697</v>
      </c>
      <c r="D19" s="152"/>
      <c r="E19" s="152"/>
      <c r="F19" s="152">
        <f t="shared" si="1"/>
        <v>0</v>
      </c>
      <c r="G19" s="7"/>
      <c r="H19" s="152"/>
      <c r="I19" s="19"/>
    </row>
    <row r="20" spans="1:9" ht="15.75" customHeight="1" x14ac:dyDescent="0.3">
      <c r="A20" s="118">
        <v>4</v>
      </c>
      <c r="B20" s="117" t="s">
        <v>126</v>
      </c>
      <c r="C20" s="117" t="s">
        <v>89</v>
      </c>
      <c r="D20" s="152"/>
      <c r="E20" s="152"/>
      <c r="F20" s="152">
        <f t="shared" si="1"/>
        <v>0</v>
      </c>
      <c r="G20" s="7"/>
      <c r="H20" s="152"/>
      <c r="I20" s="19"/>
    </row>
    <row r="21" spans="1:9" ht="15.75" customHeight="1" x14ac:dyDescent="0.3">
      <c r="A21" s="118">
        <v>5</v>
      </c>
      <c r="B21" s="117" t="s">
        <v>424</v>
      </c>
      <c r="C21" s="117" t="s">
        <v>561</v>
      </c>
      <c r="D21" s="152"/>
      <c r="E21" s="152"/>
      <c r="F21" s="152">
        <f t="shared" si="1"/>
        <v>0</v>
      </c>
      <c r="G21" s="7"/>
      <c r="H21" s="152"/>
      <c r="I21" s="19"/>
    </row>
    <row r="22" spans="1:9" ht="15.75" customHeight="1" x14ac:dyDescent="0.3">
      <c r="A22" s="118">
        <v>6</v>
      </c>
      <c r="B22" s="117" t="s">
        <v>694</v>
      </c>
      <c r="C22" s="117" t="s">
        <v>191</v>
      </c>
      <c r="D22" s="152"/>
      <c r="E22" s="152"/>
      <c r="F22" s="152">
        <f t="shared" si="1"/>
        <v>0</v>
      </c>
      <c r="G22" s="7"/>
      <c r="H22" s="152"/>
      <c r="I22" s="19"/>
    </row>
    <row r="23" spans="1:9" ht="15.75" customHeight="1" x14ac:dyDescent="0.3">
      <c r="A23" s="118">
        <v>7</v>
      </c>
      <c r="B23" s="117" t="s">
        <v>207</v>
      </c>
      <c r="C23" s="117" t="s">
        <v>64</v>
      </c>
      <c r="D23" s="152"/>
      <c r="E23" s="152"/>
      <c r="F23" s="152">
        <f t="shared" si="1"/>
        <v>0</v>
      </c>
      <c r="G23" s="7"/>
      <c r="H23" s="152"/>
      <c r="I23" s="19"/>
    </row>
    <row r="24" spans="1:9" ht="15.75" customHeight="1" x14ac:dyDescent="0.3">
      <c r="A24" s="118">
        <v>8</v>
      </c>
      <c r="B24" s="117" t="s">
        <v>190</v>
      </c>
      <c r="C24" s="117" t="s">
        <v>191</v>
      </c>
      <c r="D24" s="152"/>
      <c r="E24" s="152"/>
      <c r="F24" s="152">
        <f t="shared" si="1"/>
        <v>0</v>
      </c>
      <c r="G24" s="7"/>
      <c r="H24" s="152"/>
      <c r="I24" s="19"/>
    </row>
    <row r="25" spans="1:9" ht="15.75" customHeight="1" x14ac:dyDescent="0.3">
      <c r="A25" s="120">
        <v>9</v>
      </c>
      <c r="B25" s="121" t="s">
        <v>695</v>
      </c>
      <c r="C25" s="121" t="s">
        <v>89</v>
      </c>
      <c r="D25" s="154"/>
      <c r="E25" s="154"/>
      <c r="F25" s="154">
        <f t="shared" si="1"/>
        <v>0</v>
      </c>
      <c r="G25" s="21"/>
      <c r="H25" s="154"/>
      <c r="I25" s="22"/>
    </row>
    <row r="26" spans="1:9" ht="15.75" customHeight="1" x14ac:dyDescent="0.3"/>
    <row r="27" spans="1:9" ht="15.75" customHeight="1" x14ac:dyDescent="0.3">
      <c r="A27" s="1"/>
      <c r="B27" s="2" t="s">
        <v>91</v>
      </c>
      <c r="C27" s="115" t="s">
        <v>708</v>
      </c>
      <c r="D27" s="115"/>
      <c r="E27" s="115"/>
      <c r="F27" s="2"/>
      <c r="G27" s="2"/>
      <c r="H27" s="2"/>
      <c r="I27" s="2"/>
    </row>
    <row r="28" spans="1:9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</row>
    <row r="29" spans="1:9" ht="15.75" customHeight="1" x14ac:dyDescent="0.3">
      <c r="A29" s="122">
        <v>1</v>
      </c>
      <c r="B29" s="106" t="s">
        <v>523</v>
      </c>
      <c r="C29" s="106" t="s">
        <v>462</v>
      </c>
      <c r="D29" s="151"/>
      <c r="E29" s="151"/>
      <c r="F29" s="151">
        <f>SUM(D29,E29)</f>
        <v>0</v>
      </c>
      <c r="G29" s="16"/>
      <c r="H29" s="151"/>
      <c r="I29" s="54"/>
    </row>
    <row r="30" spans="1:9" ht="15.75" customHeight="1" x14ac:dyDescent="0.3">
      <c r="A30" s="118">
        <v>2</v>
      </c>
      <c r="B30" s="117" t="s">
        <v>701</v>
      </c>
      <c r="C30" s="117" t="s">
        <v>80</v>
      </c>
      <c r="D30" s="152"/>
      <c r="E30" s="152"/>
      <c r="F30" s="152">
        <f t="shared" ref="F30:F37" si="2">SUM(D30,E30)</f>
        <v>0</v>
      </c>
      <c r="G30" s="7"/>
      <c r="H30" s="152"/>
      <c r="I30" s="19"/>
    </row>
    <row r="31" spans="1:9" ht="15.75" customHeight="1" x14ac:dyDescent="0.3">
      <c r="A31" s="118">
        <v>3</v>
      </c>
      <c r="B31" s="117" t="s">
        <v>704</v>
      </c>
      <c r="C31" s="117" t="s">
        <v>82</v>
      </c>
      <c r="D31" s="152"/>
      <c r="E31" s="152"/>
      <c r="F31" s="152">
        <f t="shared" si="2"/>
        <v>0</v>
      </c>
      <c r="G31" s="7"/>
      <c r="H31" s="152"/>
      <c r="I31" s="19"/>
    </row>
    <row r="32" spans="1:9" ht="15.75" customHeight="1" x14ac:dyDescent="0.3">
      <c r="A32" s="118">
        <v>4</v>
      </c>
      <c r="B32" s="117" t="s">
        <v>702</v>
      </c>
      <c r="C32" s="117" t="s">
        <v>626</v>
      </c>
      <c r="D32" s="152"/>
      <c r="E32" s="152"/>
      <c r="F32" s="152">
        <f t="shared" si="2"/>
        <v>0</v>
      </c>
      <c r="G32" s="7"/>
      <c r="H32" s="152"/>
      <c r="I32" s="19"/>
    </row>
    <row r="33" spans="1:9" ht="15.75" customHeight="1" x14ac:dyDescent="0.3">
      <c r="A33" s="118">
        <v>5</v>
      </c>
      <c r="B33" s="117" t="s">
        <v>705</v>
      </c>
      <c r="C33" s="117" t="s">
        <v>82</v>
      </c>
      <c r="D33" s="152"/>
      <c r="E33" s="152"/>
      <c r="F33" s="152">
        <f t="shared" si="2"/>
        <v>0</v>
      </c>
      <c r="G33" s="7"/>
      <c r="H33" s="152"/>
      <c r="I33" s="19"/>
    </row>
    <row r="34" spans="1:9" ht="15.75" customHeight="1" x14ac:dyDescent="0.3">
      <c r="A34" s="118">
        <v>6</v>
      </c>
      <c r="B34" s="117" t="s">
        <v>458</v>
      </c>
      <c r="C34" s="117" t="s">
        <v>187</v>
      </c>
      <c r="D34" s="152"/>
      <c r="E34" s="152"/>
      <c r="F34" s="152">
        <f t="shared" si="2"/>
        <v>0</v>
      </c>
      <c r="G34" s="7"/>
      <c r="H34" s="152"/>
      <c r="I34" s="19"/>
    </row>
    <row r="35" spans="1:9" ht="15.75" customHeight="1" x14ac:dyDescent="0.3">
      <c r="A35" s="118">
        <v>7</v>
      </c>
      <c r="B35" s="117" t="s">
        <v>707</v>
      </c>
      <c r="C35" s="117" t="s">
        <v>82</v>
      </c>
      <c r="D35" s="152"/>
      <c r="E35" s="152"/>
      <c r="F35" s="152">
        <f t="shared" si="2"/>
        <v>0</v>
      </c>
      <c r="G35" s="7"/>
      <c r="H35" s="152"/>
      <c r="I35" s="19"/>
    </row>
    <row r="36" spans="1:9" ht="15.75" customHeight="1" x14ac:dyDescent="0.3">
      <c r="A36" s="118">
        <v>8</v>
      </c>
      <c r="B36" s="117" t="s">
        <v>703</v>
      </c>
      <c r="C36" s="117" t="s">
        <v>191</v>
      </c>
      <c r="D36" s="152"/>
      <c r="E36" s="152"/>
      <c r="F36" s="152">
        <f t="shared" si="2"/>
        <v>0</v>
      </c>
      <c r="G36" s="7"/>
      <c r="H36" s="152"/>
      <c r="I36" s="19"/>
    </row>
    <row r="37" spans="1:9" ht="15.75" customHeight="1" x14ac:dyDescent="0.3">
      <c r="A37" s="120">
        <v>9</v>
      </c>
      <c r="B37" s="121" t="s">
        <v>706</v>
      </c>
      <c r="C37" s="121" t="s">
        <v>82</v>
      </c>
      <c r="D37" s="154"/>
      <c r="E37" s="154"/>
      <c r="F37" s="154">
        <f t="shared" si="2"/>
        <v>0</v>
      </c>
      <c r="G37" s="21"/>
      <c r="H37" s="154"/>
      <c r="I37" s="22"/>
    </row>
    <row r="38" spans="1:9" ht="15.75" customHeight="1" x14ac:dyDescent="0.3"/>
    <row r="39" spans="1:9" ht="15.75" customHeight="1" x14ac:dyDescent="0.3">
      <c r="A39" s="1"/>
      <c r="B39" s="2" t="s">
        <v>106</v>
      </c>
      <c r="C39" s="115" t="s">
        <v>717</v>
      </c>
      <c r="D39" s="115"/>
      <c r="E39" s="115"/>
      <c r="F39" s="2"/>
      <c r="G39" s="2"/>
      <c r="H39" s="2"/>
      <c r="I39" s="2"/>
    </row>
    <row r="40" spans="1:9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</row>
    <row r="41" spans="1:9" ht="15.75" customHeight="1" x14ac:dyDescent="0.3">
      <c r="A41" s="122">
        <v>1</v>
      </c>
      <c r="B41" s="106" t="s">
        <v>709</v>
      </c>
      <c r="C41" s="106" t="s">
        <v>415</v>
      </c>
      <c r="D41" s="151"/>
      <c r="E41" s="151"/>
      <c r="F41" s="151">
        <f>SUM(D41,E41)</f>
        <v>0</v>
      </c>
      <c r="G41" s="16"/>
      <c r="H41" s="151"/>
      <c r="I41" s="54"/>
    </row>
    <row r="42" spans="1:9" ht="15.75" customHeight="1" x14ac:dyDescent="0.3">
      <c r="A42" s="118">
        <v>2</v>
      </c>
      <c r="B42" s="117" t="s">
        <v>716</v>
      </c>
      <c r="C42" s="117" t="s">
        <v>462</v>
      </c>
      <c r="D42" s="152"/>
      <c r="E42" s="152"/>
      <c r="F42" s="152">
        <f t="shared" ref="F42:F49" si="3">SUM(D42,E42)</f>
        <v>0</v>
      </c>
      <c r="G42" s="7"/>
      <c r="H42" s="152"/>
      <c r="I42" s="19"/>
    </row>
    <row r="43" spans="1:9" ht="15.75" customHeight="1" x14ac:dyDescent="0.3">
      <c r="A43" s="118">
        <v>3</v>
      </c>
      <c r="B43" s="117" t="s">
        <v>340</v>
      </c>
      <c r="C43" s="117" t="s">
        <v>59</v>
      </c>
      <c r="D43" s="152"/>
      <c r="E43" s="152"/>
      <c r="F43" s="152">
        <f t="shared" si="3"/>
        <v>0</v>
      </c>
      <c r="G43" s="7"/>
      <c r="H43" s="152"/>
      <c r="I43" s="19"/>
    </row>
    <row r="44" spans="1:9" ht="15.75" customHeight="1" x14ac:dyDescent="0.3">
      <c r="A44" s="118">
        <v>4</v>
      </c>
      <c r="B44" s="117" t="s">
        <v>712</v>
      </c>
      <c r="C44" s="117" t="s">
        <v>82</v>
      </c>
      <c r="D44" s="152"/>
      <c r="E44" s="152"/>
      <c r="F44" s="152">
        <f t="shared" si="3"/>
        <v>0</v>
      </c>
      <c r="G44" s="7"/>
      <c r="H44" s="152"/>
      <c r="I44" s="19"/>
    </row>
    <row r="45" spans="1:9" ht="15.75" customHeight="1" x14ac:dyDescent="0.3">
      <c r="A45" s="118">
        <v>5</v>
      </c>
      <c r="B45" s="117" t="s">
        <v>713</v>
      </c>
      <c r="C45" s="117" t="s">
        <v>115</v>
      </c>
      <c r="D45" s="152"/>
      <c r="E45" s="152"/>
      <c r="F45" s="152">
        <f t="shared" si="3"/>
        <v>0</v>
      </c>
      <c r="G45" s="7"/>
      <c r="H45" s="152"/>
      <c r="I45" s="19"/>
    </row>
    <row r="46" spans="1:9" ht="15.75" customHeight="1" x14ac:dyDescent="0.3">
      <c r="A46" s="118">
        <v>6</v>
      </c>
      <c r="B46" s="117" t="s">
        <v>715</v>
      </c>
      <c r="C46" s="117" t="s">
        <v>82</v>
      </c>
      <c r="D46" s="152"/>
      <c r="E46" s="152"/>
      <c r="F46" s="152">
        <f t="shared" si="3"/>
        <v>0</v>
      </c>
      <c r="G46" s="7"/>
      <c r="H46" s="152"/>
      <c r="I46" s="19"/>
    </row>
    <row r="47" spans="1:9" ht="15.75" customHeight="1" x14ac:dyDescent="0.3">
      <c r="A47" s="118">
        <v>7</v>
      </c>
      <c r="B47" s="117" t="s">
        <v>714</v>
      </c>
      <c r="C47" s="117" t="s">
        <v>693</v>
      </c>
      <c r="D47" s="152"/>
      <c r="E47" s="152"/>
      <c r="F47" s="152">
        <f t="shared" si="3"/>
        <v>0</v>
      </c>
      <c r="G47" s="7"/>
      <c r="H47" s="152"/>
      <c r="I47" s="19"/>
    </row>
    <row r="48" spans="1:9" ht="15.75" customHeight="1" x14ac:dyDescent="0.3">
      <c r="A48" s="118">
        <v>8</v>
      </c>
      <c r="B48" s="117" t="s">
        <v>711</v>
      </c>
      <c r="C48" s="117" t="s">
        <v>430</v>
      </c>
      <c r="D48" s="152"/>
      <c r="E48" s="152"/>
      <c r="F48" s="152">
        <f t="shared" si="3"/>
        <v>0</v>
      </c>
      <c r="G48" s="7"/>
      <c r="H48" s="152"/>
      <c r="I48" s="19"/>
    </row>
    <row r="49" spans="1:9" ht="15.75" customHeight="1" x14ac:dyDescent="0.3">
      <c r="A49" s="120">
        <v>9</v>
      </c>
      <c r="B49" s="121" t="s">
        <v>710</v>
      </c>
      <c r="C49" s="121" t="s">
        <v>456</v>
      </c>
      <c r="D49" s="154"/>
      <c r="E49" s="154"/>
      <c r="F49" s="154">
        <f t="shared" si="3"/>
        <v>0</v>
      </c>
      <c r="G49" s="21"/>
      <c r="H49" s="154"/>
      <c r="I49" s="22"/>
    </row>
    <row r="50" spans="1:9" ht="15.75" customHeight="1" x14ac:dyDescent="0.3"/>
    <row r="51" spans="1:9" ht="15.75" customHeight="1" x14ac:dyDescent="0.3">
      <c r="A51" s="1"/>
      <c r="B51" s="2" t="s">
        <v>119</v>
      </c>
      <c r="C51" s="115" t="s">
        <v>725</v>
      </c>
      <c r="D51" s="115"/>
      <c r="E51" s="115"/>
      <c r="F51" s="2"/>
      <c r="G51" s="2"/>
      <c r="H51" s="2"/>
      <c r="I51" s="2"/>
    </row>
    <row r="52" spans="1:9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</row>
    <row r="53" spans="1:9" ht="15.75" customHeight="1" x14ac:dyDescent="0.3">
      <c r="A53" s="122">
        <v>1</v>
      </c>
      <c r="B53" s="106" t="s">
        <v>722</v>
      </c>
      <c r="C53" s="106" t="s">
        <v>87</v>
      </c>
      <c r="D53" s="151"/>
      <c r="E53" s="151"/>
      <c r="F53" s="151">
        <f>SUM(D53,E53)</f>
        <v>0</v>
      </c>
      <c r="G53" s="16"/>
      <c r="H53" s="151"/>
      <c r="I53" s="54"/>
    </row>
    <row r="54" spans="1:9" ht="15.75" customHeight="1" x14ac:dyDescent="0.3">
      <c r="A54" s="118">
        <v>2</v>
      </c>
      <c r="B54" s="117" t="s">
        <v>188</v>
      </c>
      <c r="C54" s="117" t="s">
        <v>87</v>
      </c>
      <c r="D54" s="152"/>
      <c r="E54" s="152"/>
      <c r="F54" s="152">
        <f t="shared" ref="F54:F61" si="4">SUM(D54,E54)</f>
        <v>0</v>
      </c>
      <c r="G54" s="7"/>
      <c r="H54" s="152"/>
      <c r="I54" s="19"/>
    </row>
    <row r="55" spans="1:9" ht="15.75" customHeight="1" x14ac:dyDescent="0.3">
      <c r="A55" s="118">
        <v>3</v>
      </c>
      <c r="B55" s="117" t="s">
        <v>534</v>
      </c>
      <c r="C55" s="117" t="s">
        <v>462</v>
      </c>
      <c r="D55" s="152"/>
      <c r="E55" s="152"/>
      <c r="F55" s="152">
        <f t="shared" si="4"/>
        <v>0</v>
      </c>
      <c r="G55" s="7"/>
      <c r="H55" s="152"/>
      <c r="I55" s="19"/>
    </row>
    <row r="56" spans="1:9" ht="15.75" customHeight="1" x14ac:dyDescent="0.3">
      <c r="A56" s="118">
        <v>4</v>
      </c>
      <c r="B56" s="117" t="s">
        <v>724</v>
      </c>
      <c r="C56" s="117" t="s">
        <v>415</v>
      </c>
      <c r="D56" s="152"/>
      <c r="E56" s="152"/>
      <c r="F56" s="152">
        <f t="shared" si="4"/>
        <v>0</v>
      </c>
      <c r="G56" s="7"/>
      <c r="H56" s="152"/>
      <c r="I56" s="19"/>
    </row>
    <row r="57" spans="1:9" ht="15.75" customHeight="1" x14ac:dyDescent="0.3">
      <c r="A57" s="118">
        <v>5</v>
      </c>
      <c r="B57" s="117" t="s">
        <v>720</v>
      </c>
      <c r="C57" s="117" t="s">
        <v>687</v>
      </c>
      <c r="D57" s="152"/>
      <c r="E57" s="152"/>
      <c r="F57" s="152">
        <f t="shared" si="4"/>
        <v>0</v>
      </c>
      <c r="G57" s="7"/>
      <c r="H57" s="152"/>
      <c r="I57" s="19"/>
    </row>
    <row r="58" spans="1:9" ht="15.75" customHeight="1" x14ac:dyDescent="0.3">
      <c r="A58" s="118">
        <v>6</v>
      </c>
      <c r="B58" s="117" t="s">
        <v>718</v>
      </c>
      <c r="C58" s="117" t="s">
        <v>72</v>
      </c>
      <c r="D58" s="152"/>
      <c r="E58" s="152"/>
      <c r="F58" s="152">
        <f t="shared" si="4"/>
        <v>0</v>
      </c>
      <c r="G58" s="7"/>
      <c r="H58" s="152"/>
      <c r="I58" s="19"/>
    </row>
    <row r="59" spans="1:9" ht="15.75" customHeight="1" x14ac:dyDescent="0.3">
      <c r="A59" s="118">
        <v>7</v>
      </c>
      <c r="B59" s="117" t="s">
        <v>721</v>
      </c>
      <c r="C59" s="117" t="s">
        <v>312</v>
      </c>
      <c r="D59" s="152"/>
      <c r="E59" s="152"/>
      <c r="F59" s="152">
        <f t="shared" si="4"/>
        <v>0</v>
      </c>
      <c r="G59" s="7"/>
      <c r="H59" s="152"/>
      <c r="I59" s="19"/>
    </row>
    <row r="60" spans="1:9" ht="15.75" customHeight="1" x14ac:dyDescent="0.3">
      <c r="A60" s="118">
        <v>8</v>
      </c>
      <c r="B60" s="117" t="s">
        <v>719</v>
      </c>
      <c r="C60" s="117" t="s">
        <v>82</v>
      </c>
      <c r="D60" s="152"/>
      <c r="E60" s="152"/>
      <c r="F60" s="152">
        <f t="shared" si="4"/>
        <v>0</v>
      </c>
      <c r="G60" s="7"/>
      <c r="H60" s="152"/>
      <c r="I60" s="19"/>
    </row>
    <row r="61" spans="1:9" ht="15.75" customHeight="1" x14ac:dyDescent="0.3">
      <c r="A61" s="120">
        <v>9</v>
      </c>
      <c r="B61" s="121" t="s">
        <v>723</v>
      </c>
      <c r="C61" s="121" t="s">
        <v>82</v>
      </c>
      <c r="D61" s="154"/>
      <c r="E61" s="154"/>
      <c r="F61" s="154">
        <f t="shared" si="4"/>
        <v>0</v>
      </c>
      <c r="G61" s="21"/>
      <c r="H61" s="154"/>
      <c r="I61" s="22"/>
    </row>
    <row r="62" spans="1:9" ht="15.75" customHeight="1" x14ac:dyDescent="0.3"/>
    <row r="63" spans="1:9" ht="15.75" customHeight="1" x14ac:dyDescent="0.3">
      <c r="B63" s="4" t="s">
        <v>508</v>
      </c>
    </row>
    <row r="64" spans="1:9" ht="15.75" customHeight="1" x14ac:dyDescent="0.3"/>
    <row r="65" spans="2:5" ht="15.75" customHeight="1" x14ac:dyDescent="0.3">
      <c r="B65" s="4" t="s">
        <v>37</v>
      </c>
      <c r="E65" s="101" t="s">
        <v>25</v>
      </c>
    </row>
    <row r="66" spans="2:5" ht="15.75" customHeight="1" x14ac:dyDescent="0.3">
      <c r="B66" s="4" t="s">
        <v>38</v>
      </c>
    </row>
    <row r="67" spans="2:5" ht="15.75" customHeight="1" x14ac:dyDescent="0.3"/>
    <row r="68" spans="2:5" ht="15.75" customHeight="1" x14ac:dyDescent="0.3"/>
    <row r="69" spans="2:5" ht="15.75" customHeight="1" x14ac:dyDescent="0.3"/>
    <row r="70" spans="2:5" ht="15.75" customHeight="1" x14ac:dyDescent="0.3"/>
    <row r="71" spans="2:5" ht="15.75" customHeight="1" x14ac:dyDescent="0.3"/>
    <row r="72" spans="2:5" ht="15.75" customHeight="1" x14ac:dyDescent="0.3"/>
    <row r="73" spans="2:5" ht="15.75" customHeight="1" x14ac:dyDescent="0.3"/>
    <row r="74" spans="2:5" ht="15.75" customHeight="1" x14ac:dyDescent="0.3"/>
    <row r="75" spans="2:5" ht="15.75" customHeight="1" x14ac:dyDescent="0.3"/>
    <row r="76" spans="2:5" ht="15.75" customHeight="1" x14ac:dyDescent="0.3"/>
    <row r="77" spans="2:5" ht="15.75" customHeight="1" x14ac:dyDescent="0.3"/>
    <row r="78" spans="2:5" ht="15.75" customHeight="1" x14ac:dyDescent="0.3"/>
    <row r="79" spans="2:5" ht="15.75" customHeight="1" x14ac:dyDescent="0.3"/>
    <row r="80" spans="2:5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B74BC91E-098A-4147-9F6F-388A5D27AFD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B26CA-3408-4000-BE9A-2B9A351C33E0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33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132</v>
      </c>
      <c r="C3" s="115" t="s">
        <v>733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729</v>
      </c>
      <c r="C5" s="106" t="s">
        <v>626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732</v>
      </c>
      <c r="C6" s="129" t="s">
        <v>690</v>
      </c>
      <c r="D6" s="155"/>
      <c r="E6" s="155"/>
      <c r="F6" s="152">
        <f t="shared" ref="F6:F13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726</v>
      </c>
      <c r="C7" s="129" t="s">
        <v>488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501</v>
      </c>
      <c r="C8" s="129" t="s">
        <v>187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730</v>
      </c>
      <c r="C9" s="129" t="s">
        <v>166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727</v>
      </c>
      <c r="C10" s="129" t="s">
        <v>87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731</v>
      </c>
      <c r="C11" s="129" t="s">
        <v>248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728</v>
      </c>
      <c r="C12" s="129" t="s">
        <v>72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457</v>
      </c>
      <c r="C13" s="133" t="s">
        <v>462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144</v>
      </c>
      <c r="C15" s="115" t="s">
        <v>740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">
        <v>739</v>
      </c>
      <c r="C17" s="106" t="s">
        <v>626</v>
      </c>
      <c r="D17" s="151"/>
      <c r="E17" s="151"/>
      <c r="F17" s="151">
        <f>SUM(D17,E17)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738</v>
      </c>
      <c r="C18" s="129" t="s">
        <v>687</v>
      </c>
      <c r="D18" s="155"/>
      <c r="E18" s="155"/>
      <c r="F18" s="152">
        <f t="shared" ref="F18:F25" si="1">SUM(D18,E18)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736</v>
      </c>
      <c r="C19" s="129" t="s">
        <v>693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92</v>
      </c>
      <c r="C20" s="129" t="s">
        <v>93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734</v>
      </c>
      <c r="C21" s="129" t="s">
        <v>687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735</v>
      </c>
      <c r="C22" s="129" t="s">
        <v>488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737</v>
      </c>
      <c r="C23" s="129" t="s">
        <v>488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163</v>
      </c>
      <c r="C24" s="129" t="s">
        <v>89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460</v>
      </c>
      <c r="C25" s="133" t="s">
        <v>187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158</v>
      </c>
      <c r="C27" s="115" t="s">
        <v>749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06" t="s">
        <v>746</v>
      </c>
      <c r="C29" s="106" t="s">
        <v>87</v>
      </c>
      <c r="D29" s="151"/>
      <c r="E29" s="151"/>
      <c r="F29" s="151">
        <f>SUM(D29,E29)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741</v>
      </c>
      <c r="C30" s="129" t="s">
        <v>64</v>
      </c>
      <c r="D30" s="155"/>
      <c r="E30" s="155"/>
      <c r="F30" s="152">
        <f t="shared" ref="F30:F37" si="2">SUM(D30,E30)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748</v>
      </c>
      <c r="C31" s="129" t="s">
        <v>687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747</v>
      </c>
      <c r="C32" s="129" t="s">
        <v>113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536</v>
      </c>
      <c r="C33" s="129" t="s">
        <v>93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743</v>
      </c>
      <c r="C34" s="129" t="s">
        <v>89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744</v>
      </c>
      <c r="C35" s="129" t="s">
        <v>499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745</v>
      </c>
      <c r="C36" s="129" t="s">
        <v>166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742</v>
      </c>
      <c r="C37" s="133" t="s">
        <v>687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170</v>
      </c>
      <c r="C39" s="115" t="s">
        <v>756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06" t="s">
        <v>750</v>
      </c>
      <c r="C41" s="106" t="s">
        <v>72</v>
      </c>
      <c r="D41" s="151"/>
      <c r="E41" s="151"/>
      <c r="F41" s="151">
        <f>SUM(D41,E41)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753</v>
      </c>
      <c r="C42" s="129" t="s">
        <v>687</v>
      </c>
      <c r="D42" s="155"/>
      <c r="E42" s="155"/>
      <c r="F42" s="152">
        <f t="shared" ref="F42:F49" si="3">SUM(D42,E42)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493</v>
      </c>
      <c r="C43" s="129" t="s">
        <v>462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755</v>
      </c>
      <c r="C44" s="129" t="s">
        <v>87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504</v>
      </c>
      <c r="C45" s="129" t="s">
        <v>187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186</v>
      </c>
      <c r="C46" s="129" t="s">
        <v>187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751</v>
      </c>
      <c r="C47" s="129" t="s">
        <v>87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">
        <v>752</v>
      </c>
      <c r="C48" s="129" t="s">
        <v>687</v>
      </c>
      <c r="D48" s="155"/>
      <c r="E48" s="155"/>
      <c r="F48" s="152">
        <f t="shared" si="3"/>
        <v>0</v>
      </c>
      <c r="G48" s="130"/>
      <c r="H48" s="155"/>
      <c r="I48" s="132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0">
        <v>9</v>
      </c>
      <c r="B49" s="133" t="s">
        <v>754</v>
      </c>
      <c r="C49" s="133" t="s">
        <v>318</v>
      </c>
      <c r="D49" s="156"/>
      <c r="E49" s="156"/>
      <c r="F49" s="154">
        <f t="shared" si="3"/>
        <v>0</v>
      </c>
      <c r="G49" s="134"/>
      <c r="H49" s="156"/>
      <c r="I49" s="135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"/>
      <c r="B51" s="2" t="s">
        <v>183</v>
      </c>
      <c r="C51" s="115" t="s">
        <v>766</v>
      </c>
      <c r="D51" s="115"/>
      <c r="E51" s="115"/>
      <c r="F51" s="2"/>
      <c r="G51" s="2"/>
      <c r="H51" s="2"/>
      <c r="I51" s="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2">
        <v>1</v>
      </c>
      <c r="B53" s="106" t="s">
        <v>757</v>
      </c>
      <c r="C53" s="106" t="s">
        <v>690</v>
      </c>
      <c r="D53" s="151"/>
      <c r="E53" s="151"/>
      <c r="F53" s="151">
        <f>SUM(D53,E53)</f>
        <v>0</v>
      </c>
      <c r="G53" s="16"/>
      <c r="H53" s="151"/>
      <c r="I53" s="54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2</v>
      </c>
      <c r="B54" s="129" t="s">
        <v>760</v>
      </c>
      <c r="C54" s="129" t="s">
        <v>72</v>
      </c>
      <c r="D54" s="155"/>
      <c r="E54" s="155"/>
      <c r="F54" s="152">
        <f t="shared" ref="F54:F61" si="4">SUM(D54,E54)</f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3</v>
      </c>
      <c r="B55" s="129" t="s">
        <v>763</v>
      </c>
      <c r="C55" s="129" t="s">
        <v>462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1">
        <v>4</v>
      </c>
      <c r="B56" s="129" t="s">
        <v>759</v>
      </c>
      <c r="C56" s="129" t="s">
        <v>76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18">
        <v>5</v>
      </c>
      <c r="B57" s="129" t="s">
        <v>762</v>
      </c>
      <c r="C57" s="129" t="s">
        <v>174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31">
        <v>6</v>
      </c>
      <c r="B58" s="129" t="s">
        <v>765</v>
      </c>
      <c r="C58" s="129" t="s">
        <v>87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18">
        <v>7</v>
      </c>
      <c r="B59" s="129" t="s">
        <v>758</v>
      </c>
      <c r="C59" s="129" t="s">
        <v>200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31">
        <v>8</v>
      </c>
      <c r="B60" s="129" t="s">
        <v>761</v>
      </c>
      <c r="C60" s="129" t="s">
        <v>76</v>
      </c>
      <c r="D60" s="155"/>
      <c r="E60" s="155"/>
      <c r="F60" s="152">
        <f t="shared" si="4"/>
        <v>0</v>
      </c>
      <c r="G60" s="130"/>
      <c r="H60" s="155"/>
      <c r="I60" s="132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0">
        <v>9</v>
      </c>
      <c r="B61" s="133" t="s">
        <v>764</v>
      </c>
      <c r="C61" s="133" t="s">
        <v>134</v>
      </c>
      <c r="D61" s="156"/>
      <c r="E61" s="156"/>
      <c r="F61" s="154">
        <f t="shared" si="4"/>
        <v>0</v>
      </c>
      <c r="G61" s="134"/>
      <c r="H61" s="156"/>
      <c r="I61" s="135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 t="s">
        <v>508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4" t="s">
        <v>37</v>
      </c>
      <c r="E65" s="101" t="s">
        <v>25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4" t="s">
        <v>38</v>
      </c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645B5627-F0B5-4737-A16E-CB40FA81106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91032-A7E2-48EB-B8E2-48F8A328B109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33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197</v>
      </c>
      <c r="C3" s="115" t="s">
        <v>777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771</v>
      </c>
      <c r="C5" s="106" t="s">
        <v>64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774</v>
      </c>
      <c r="C6" s="129" t="s">
        <v>488</v>
      </c>
      <c r="D6" s="155"/>
      <c r="E6" s="155"/>
      <c r="F6" s="152">
        <f t="shared" ref="F6:F13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772</v>
      </c>
      <c r="C7" s="129" t="s">
        <v>697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775</v>
      </c>
      <c r="C8" s="129" t="s">
        <v>697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768</v>
      </c>
      <c r="C9" s="129" t="s">
        <v>769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767</v>
      </c>
      <c r="C10" s="129" t="s">
        <v>98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770</v>
      </c>
      <c r="C11" s="129" t="s">
        <v>72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773</v>
      </c>
      <c r="C12" s="129" t="s">
        <v>687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776</v>
      </c>
      <c r="C13" s="133" t="s">
        <v>76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209</v>
      </c>
      <c r="C15" s="115" t="s">
        <v>787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">
        <v>782</v>
      </c>
      <c r="C17" s="106" t="s">
        <v>248</v>
      </c>
      <c r="D17" s="151"/>
      <c r="E17" s="151"/>
      <c r="F17" s="151">
        <f>SUM(D17,E17)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778</v>
      </c>
      <c r="C18" s="129" t="s">
        <v>462</v>
      </c>
      <c r="D18" s="155"/>
      <c r="E18" s="155"/>
      <c r="F18" s="152">
        <f t="shared" ref="F18:F25" si="1">SUM(D18,E18)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780</v>
      </c>
      <c r="C19" s="129" t="s">
        <v>76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786</v>
      </c>
      <c r="C20" s="129" t="s">
        <v>187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783</v>
      </c>
      <c r="C21" s="129" t="s">
        <v>122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784</v>
      </c>
      <c r="C22" s="129" t="s">
        <v>187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785</v>
      </c>
      <c r="C23" s="129" t="s">
        <v>76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781</v>
      </c>
      <c r="C24" s="129" t="s">
        <v>693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779</v>
      </c>
      <c r="C25" s="133" t="s">
        <v>499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221</v>
      </c>
      <c r="C27" s="115" t="s">
        <v>796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06" t="s">
        <v>795</v>
      </c>
      <c r="C29" s="106" t="s">
        <v>248</v>
      </c>
      <c r="D29" s="151"/>
      <c r="E29" s="151"/>
      <c r="F29" s="151">
        <f>SUM(D29,E29)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481</v>
      </c>
      <c r="C30" s="129" t="s">
        <v>187</v>
      </c>
      <c r="D30" s="155"/>
      <c r="E30" s="155"/>
      <c r="F30" s="152">
        <f t="shared" ref="F30:F37" si="2">SUM(D30,E30)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790</v>
      </c>
      <c r="C31" s="129" t="s">
        <v>72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792</v>
      </c>
      <c r="C32" s="129" t="s">
        <v>626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794</v>
      </c>
      <c r="C33" s="129" t="s">
        <v>462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791</v>
      </c>
      <c r="C34" s="129" t="s">
        <v>187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788</v>
      </c>
      <c r="C35" s="129" t="s">
        <v>697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793</v>
      </c>
      <c r="C36" s="129" t="s">
        <v>248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789</v>
      </c>
      <c r="C37" s="133" t="s">
        <v>462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232</v>
      </c>
      <c r="C39" s="115" t="s">
        <v>803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06" t="s">
        <v>800</v>
      </c>
      <c r="C41" s="106" t="s">
        <v>248</v>
      </c>
      <c r="D41" s="151"/>
      <c r="E41" s="151"/>
      <c r="F41" s="151">
        <f>SUM(D41,E41)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802</v>
      </c>
      <c r="C42" s="129" t="s">
        <v>279</v>
      </c>
      <c r="D42" s="155"/>
      <c r="E42" s="155"/>
      <c r="F42" s="152">
        <f t="shared" ref="F42:F48" si="3">SUM(D42,E42)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797</v>
      </c>
      <c r="C43" s="129" t="s">
        <v>87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799</v>
      </c>
      <c r="C44" s="129" t="s">
        <v>462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512</v>
      </c>
      <c r="C45" s="129" t="s">
        <v>248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801</v>
      </c>
      <c r="C46" s="129" t="s">
        <v>693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798</v>
      </c>
      <c r="C47" s="129" t="s">
        <v>687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6">
        <v>8</v>
      </c>
      <c r="B48" s="133" t="s">
        <v>498</v>
      </c>
      <c r="C48" s="133" t="s">
        <v>76</v>
      </c>
      <c r="D48" s="156"/>
      <c r="E48" s="156"/>
      <c r="F48" s="154">
        <f t="shared" si="3"/>
        <v>0</v>
      </c>
      <c r="G48" s="134"/>
      <c r="H48" s="156"/>
      <c r="I48" s="135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 t="s">
        <v>508</v>
      </c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4" t="s">
        <v>37</v>
      </c>
      <c r="E52" s="101" t="s">
        <v>25</v>
      </c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4" t="s">
        <v>38</v>
      </c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41:W48">
    <sortCondition ref="V41"/>
  </sortState>
  <mergeCells count="1">
    <mergeCell ref="D2:I2"/>
  </mergeCells>
  <hyperlinks>
    <hyperlink ref="B2" location="'Index'!A3" tooltip="Go to the Index sheet" display="á" xr:uid="{C32AA16E-FE41-47FC-8409-0C503173BCC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8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7F30B-50D0-41A1-8C87-8ED58B4D8237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33</v>
      </c>
      <c r="D1" s="90"/>
      <c r="E1" s="90"/>
      <c r="F1" s="90"/>
      <c r="G1" s="93" t="s">
        <v>283</v>
      </c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804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"!$B$5"),"")</f>
        <v>H. Angelinetta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"!$C$5"),"")</f>
        <v>Shebbear</v>
      </c>
      <c r="D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"!$D$5"),"")</f>
        <v/>
      </c>
      <c r="E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"!$E$5"),"")</f>
        <v/>
      </c>
      <c r="F5" s="151">
        <f ca="1"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"!$B$17"),"")</f>
        <v>C. Found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"!$C$17"),"")</f>
        <v>Shebbear</v>
      </c>
      <c r="D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"!$D$17"),"")</f>
        <v/>
      </c>
      <c r="E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"!$E$17"),"")</f>
        <v/>
      </c>
      <c r="F6" s="152">
        <f t="shared" ref="F6:F12" ca="1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"!$B$7"),"")</f>
        <v>M. Garbett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"!$C$7"),"")</f>
        <v>Sutton Coldfield</v>
      </c>
      <c r="D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"!$D$7"),"")</f>
        <v/>
      </c>
      <c r="E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"!$E$7")&lt;&gt;"",INDIRECT("'"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"!$E$7"),"")</f>
        <v/>
      </c>
      <c r="F7" s="152">
        <f t="shared" ca="1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"!$B$20"),"")</f>
        <v>J. Hough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"!$C$20"),"")</f>
        <v>Sutton Coldfield</v>
      </c>
      <c r="D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"!$D$20"),"")</f>
        <v/>
      </c>
      <c r="E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"!$E$20"),"")</f>
        <v/>
      </c>
      <c r="F8" s="152">
        <f t="shared" ca="1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"!$B$22"),"")</f>
        <v>A. Kitching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"!$C$22"),"")</f>
        <v>Leicester</v>
      </c>
      <c r="D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"!$D$22"),"")</f>
        <v/>
      </c>
      <c r="E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"!$E$22"),"")</f>
        <v/>
      </c>
      <c r="F9" s="152">
        <f t="shared" ca="1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"!$B$11"),"")</f>
        <v>K. Powers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"!$C$11"),"")</f>
        <v>Sutton Coldfield</v>
      </c>
      <c r="D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"!$D$11"),"")</f>
        <v/>
      </c>
      <c r="E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"!$E$11"),"")</f>
        <v/>
      </c>
      <c r="F10" s="152">
        <f t="shared" ca="1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"!$B$25"),"")</f>
        <v>A. Roberts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"!$C$25"),"")</f>
        <v>Sutton Coldfield</v>
      </c>
      <c r="D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"!$D$25"),"")</f>
        <v/>
      </c>
      <c r="E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"!$E$25"),"")</f>
        <v/>
      </c>
      <c r="F11" s="152">
        <f t="shared" ca="1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"!$B$13"),"")</f>
        <v>W. Taylor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"!$C$13"),"")</f>
        <v>Blackburn</v>
      </c>
      <c r="D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"!$D$13"),"")</f>
        <v/>
      </c>
      <c r="E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"!$E$13"),"")</f>
        <v/>
      </c>
      <c r="F12" s="154">
        <f t="shared" ca="1" si="0"/>
        <v>0</v>
      </c>
      <c r="G12" s="134"/>
      <c r="H12" s="156"/>
      <c r="I12" s="13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"/>
      <c r="B14" s="2" t="s">
        <v>74</v>
      </c>
      <c r="C14" s="115" t="s">
        <v>805</v>
      </c>
      <c r="D14" s="115"/>
      <c r="E14" s="115"/>
      <c r="F14" s="2"/>
      <c r="G14" s="2"/>
      <c r="H14" s="2"/>
      <c r="I14" s="2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4">
        <v>2</v>
      </c>
      <c r="B15" s="125" t="s">
        <v>1</v>
      </c>
      <c r="C15" s="149" t="s">
        <v>2</v>
      </c>
      <c r="D15" s="12"/>
      <c r="E15" s="47"/>
      <c r="F15" s="48" t="s">
        <v>3</v>
      </c>
      <c r="G15" s="48" t="s">
        <v>4</v>
      </c>
      <c r="H15" s="48" t="s">
        <v>5</v>
      </c>
      <c r="I15" s="49" t="s">
        <v>6</v>
      </c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2">
        <v>1</v>
      </c>
      <c r="B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"!$B$29"),"")</f>
        <v>S. Anderson</v>
      </c>
      <c r="C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"!$C$29"),"")</f>
        <v>Sunderland</v>
      </c>
      <c r="D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"!$D$29"),"")</f>
        <v/>
      </c>
      <c r="E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"!$E$29"),"")</f>
        <v/>
      </c>
      <c r="F16" s="151">
        <f ca="1">SUM(D16,E16)</f>
        <v>0</v>
      </c>
      <c r="G16" s="16"/>
      <c r="H16" s="151"/>
      <c r="I16" s="54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2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"!$B$30")&lt;&gt;"",INDIRECT("'"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"!$B$30"),"")</f>
        <v>A. Dewsnip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"!$C$30")&lt;&gt;"",INDIRECT("'"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"!$C$30"),"")</f>
        <v>Wigan</v>
      </c>
      <c r="D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"!$D$30")&lt;&gt;"",INDIRECT("'"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"!$D$30"),"")</f>
        <v/>
      </c>
      <c r="E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"!$E$30")&lt;&gt;"",INDIRECT("'"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"!$E$30"),"")</f>
        <v/>
      </c>
      <c r="F17" s="152">
        <f t="shared" ref="F17:F23" ca="1" si="1">SUM(D17,E17)</f>
        <v>0</v>
      </c>
      <c r="G17" s="130"/>
      <c r="H17" s="155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3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"!$B$18"),"")</f>
        <v>S. Found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"!$C$18"),"")</f>
        <v>Shebbear</v>
      </c>
      <c r="D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"!$D$18"),"")</f>
        <v/>
      </c>
      <c r="E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"!$E$18")&lt;&gt;"",INDIRECT("'"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"!$E$18"),"")</f>
        <v/>
      </c>
      <c r="F18" s="152">
        <f t="shared" ca="1" si="1"/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1">
        <v>4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"!$B$21"),"")</f>
        <v>K. Johns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"!$C$21"),"")</f>
        <v>Llantrisant &amp; Cardiff</v>
      </c>
      <c r="D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"!$D$21"),"")</f>
        <v/>
      </c>
      <c r="E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"!$E$21")&lt;&gt;"",INDIRECT("'"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"!$E$21"),"")</f>
        <v/>
      </c>
      <c r="F19" s="152">
        <f t="shared" ca="1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18">
        <v>5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"!$B$23"),"")</f>
        <v>D. McErlain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"!$C$23"),"")</f>
        <v>Deddington</v>
      </c>
      <c r="D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"!$D$23"),"")</f>
        <v/>
      </c>
      <c r="E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"!$E$23"),"")</f>
        <v/>
      </c>
      <c r="F20" s="152">
        <f t="shared" ca="1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31">
        <v>6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"!$B$24"),"")</f>
        <v>D. C. J. Poxon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"!$C$24"),"")</f>
        <v>Leicester</v>
      </c>
      <c r="D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"!$D$24"),"")</f>
        <v/>
      </c>
      <c r="E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"!$E$24"),"")</f>
        <v/>
      </c>
      <c r="F21" s="152">
        <f t="shared" ca="1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18">
        <v>7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"!$B$36")&lt;&gt;"",INDIRECT("'"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"!$B$36"),"")</f>
        <v>S. Shepherd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"!$C$36")&lt;&gt;"",INDIRECT("'"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"!$C$36"),"")</f>
        <v>Leicester</v>
      </c>
      <c r="D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"!$D$36")&lt;&gt;"",INDIRECT("'"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"!$D$36"),"")</f>
        <v/>
      </c>
      <c r="E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"!$E$36")&lt;&gt;"",INDIRECT("'"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"!$E$36"),"")</f>
        <v/>
      </c>
      <c r="F22" s="152">
        <f t="shared" ca="1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36">
        <v>8</v>
      </c>
      <c r="B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"!$B$49")&lt;&gt;"",INDIRECT("'"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"!$B$49"),"")</f>
        <v>N. Webster</v>
      </c>
      <c r="C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"!$C$49")&lt;&gt;"",INDIRECT("'"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"!$C$49"),"")</f>
        <v>Morecambe</v>
      </c>
      <c r="D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"!$D$49")&lt;&gt;"",INDIRECT("'"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"!$D$49"),"")</f>
        <v/>
      </c>
      <c r="E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"!$E$49")&lt;&gt;"",INDIRECT("'"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"!$E$49"),"")</f>
        <v/>
      </c>
      <c r="F23" s="154">
        <f t="shared" ca="1" si="1"/>
        <v>0</v>
      </c>
      <c r="G23" s="134"/>
      <c r="H23" s="156"/>
      <c r="I23" s="13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"/>
      <c r="B25" s="2" t="s">
        <v>91</v>
      </c>
      <c r="C25" s="115" t="s">
        <v>806</v>
      </c>
      <c r="D25" s="115"/>
      <c r="E25" s="115"/>
      <c r="F25" s="2"/>
      <c r="G25" s="2"/>
      <c r="H25" s="2"/>
      <c r="I25" s="2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4">
        <v>2</v>
      </c>
      <c r="B26" s="125" t="s">
        <v>1</v>
      </c>
      <c r="C26" s="149" t="s">
        <v>2</v>
      </c>
      <c r="D26" s="12"/>
      <c r="E26" s="47"/>
      <c r="F26" s="48" t="s">
        <v>3</v>
      </c>
      <c r="G26" s="48" t="s">
        <v>4</v>
      </c>
      <c r="H26" s="48" t="s">
        <v>5</v>
      </c>
      <c r="I26" s="49" t="s">
        <v>6</v>
      </c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2">
        <v>1</v>
      </c>
      <c r="B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"!$B$30")&lt;&gt;"",INDIRECT("'"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"!$B$30"),"")</f>
        <v>C. L. Beardsley</v>
      </c>
      <c r="C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"!$C$30")&lt;&gt;"",INDIRECT("'"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"!$C$30"),"")</f>
        <v>Deddington</v>
      </c>
      <c r="D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"!$D$30")&lt;&gt;"",INDIRECT("'"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"!$D$30"),"")</f>
        <v/>
      </c>
      <c r="E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"!$E$30")&lt;&gt;"",INDIRECT("'"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"!$E$30"),"")</f>
        <v/>
      </c>
      <c r="F27" s="151">
        <f ca="1">SUM(D27,E27)</f>
        <v>0</v>
      </c>
      <c r="G27" s="16"/>
      <c r="H27" s="151"/>
      <c r="I27" s="54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31">
        <v>2</v>
      </c>
      <c r="B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"!$B$5"),"")</f>
        <v>B. Cassell</v>
      </c>
      <c r="C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"!$C$5"),"")</f>
        <v>York RI</v>
      </c>
      <c r="D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"!$D$5"),"")</f>
        <v/>
      </c>
      <c r="E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"!$E$5"),"")</f>
        <v/>
      </c>
      <c r="F28" s="152">
        <f t="shared" ref="F28:F34" ca="1" si="2">SUM(D28,E28)</f>
        <v>0</v>
      </c>
      <c r="G28" s="130"/>
      <c r="H28" s="155"/>
      <c r="I28" s="132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18">
        <v>3</v>
      </c>
      <c r="B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"!$B$17"),"")</f>
        <v>L. Cassell</v>
      </c>
      <c r="C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"!$C$17"),"")</f>
        <v>York RI</v>
      </c>
      <c r="D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"!$D$17"),"")</f>
        <v/>
      </c>
      <c r="E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"!$E$17"),"")</f>
        <v/>
      </c>
      <c r="F29" s="152">
        <f t="shared" ca="1" si="2"/>
        <v>0</v>
      </c>
      <c r="G29" s="130"/>
      <c r="H29" s="155"/>
      <c r="I29" s="132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4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"!$B$6"),"")</f>
        <v>S. James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"!$C$6"),"")</f>
        <v>Shebbear</v>
      </c>
      <c r="D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"!$D$6"),"")</f>
        <v/>
      </c>
      <c r="E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"!$E$6"),"")</f>
        <v/>
      </c>
      <c r="F30" s="152">
        <f t="shared" ca="1" si="2"/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5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"!$B$56")&lt;&gt;"",INDIRECT("'"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"!$B$56"),"")</f>
        <v>D. Mair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"!$C$56")&lt;&gt;"",INDIRECT("'"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"!$C$56"),"")</f>
        <v>Dechmont</v>
      </c>
      <c r="D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"!$D$56")&lt;&gt;"",INDIRECT("'"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"!$D$56"),"")</f>
        <v/>
      </c>
      <c r="E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"!$E$56")&lt;&gt;"",INDIRECT("'"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"!$E$56"),"")</f>
        <v/>
      </c>
      <c r="F31" s="152">
        <f t="shared" ca="1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6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"!$B$9"),"")</f>
        <v>J. Pearson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"!$C$9"),"")</f>
        <v>Cumb News</v>
      </c>
      <c r="D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"!$D$9"),"")</f>
        <v/>
      </c>
      <c r="E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"!$E$9"),"")</f>
        <v/>
      </c>
      <c r="F32" s="152">
        <f t="shared" ca="1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7</v>
      </c>
      <c r="B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"!$B$59")&lt;&gt;"",INDIRECT("'"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"!$B$59"),"")</f>
        <v>D. Smth</v>
      </c>
      <c r="C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"!$C$59")&lt;&gt;"",INDIRECT("'"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"!$C$59"),"")</f>
        <v>Darlington RA</v>
      </c>
      <c r="D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"!$D$59")&lt;&gt;"",INDIRECT("'"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"!$D$59"),"")</f>
        <v/>
      </c>
      <c r="E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"!$E$59")&lt;&gt;"",INDIRECT("'" &amp; LEFT(CELL("filename",$A$1),FIND("[",CELL("filename",$A$1)) -1) &amp; "[" &amp; MID(CELL("filename",$A$1),FIND("[",CELL("filename",$A$1))+1,FIND("]",CELL("filename",$A$1))-FIND("[",CELL("filename",$A$1))-1) &amp; "]" &amp; "Bench SR (Air) 1" &amp; "'" &amp; "!$E$59"),"")</f>
        <v/>
      </c>
      <c r="F33" s="152">
        <f t="shared" ca="1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6">
        <v>8</v>
      </c>
      <c r="B34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"!$B$24"),"")</f>
        <v>P. Stokes</v>
      </c>
      <c r="C34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"!$C$24"),"")</f>
        <v>Sutton Coldfield</v>
      </c>
      <c r="D34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"!$D$24"),"")</f>
        <v/>
      </c>
      <c r="E34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"!$E$24"),"")</f>
        <v/>
      </c>
      <c r="F34" s="154">
        <f t="shared" ca="1" si="2"/>
        <v>0</v>
      </c>
      <c r="G34" s="134"/>
      <c r="H34" s="156"/>
      <c r="I34" s="135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"/>
      <c r="B36" s="2" t="s">
        <v>106</v>
      </c>
      <c r="C36" s="115" t="s">
        <v>807</v>
      </c>
      <c r="D36" s="115"/>
      <c r="E36" s="115"/>
      <c r="F36" s="2"/>
      <c r="G36" s="2"/>
      <c r="H36" s="2"/>
      <c r="I36" s="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4">
        <v>2</v>
      </c>
      <c r="B37" s="125" t="s">
        <v>1</v>
      </c>
      <c r="C37" s="149" t="s">
        <v>2</v>
      </c>
      <c r="D37" s="12"/>
      <c r="E37" s="47"/>
      <c r="F37" s="48" t="s">
        <v>3</v>
      </c>
      <c r="G37" s="48" t="s">
        <v>4</v>
      </c>
      <c r="H37" s="48" t="s">
        <v>5</v>
      </c>
      <c r="I37" s="49" t="s">
        <v>6</v>
      </c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2">
        <v>1</v>
      </c>
      <c r="B38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"!$B$29"),"")</f>
        <v>S. Absolon</v>
      </c>
      <c r="C38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"!$C$29"),"")</f>
        <v>St Austell</v>
      </c>
      <c r="D38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"!$D$29"),"")</f>
        <v/>
      </c>
      <c r="E38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"!$E$29")&lt;&gt;"",INDIRECT("'"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"!$E$29"),"")</f>
        <v/>
      </c>
      <c r="F38" s="151">
        <f ca="1">SUM(D38,E38)</f>
        <v>0</v>
      </c>
      <c r="G38" s="16"/>
      <c r="H38" s="151"/>
      <c r="I38" s="54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31">
        <v>2</v>
      </c>
      <c r="B3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"!$B$53")&lt;&gt;"",INDIRECT("'"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"!$B$53"),"")</f>
        <v>R. Bird</v>
      </c>
      <c r="C3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"!$C$53")&lt;&gt;"",INDIRECT("'"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"!$C$53"),"")</f>
        <v>Shebbear</v>
      </c>
      <c r="D3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"!$D$53")&lt;&gt;"",INDIRECT("'"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"!$D$53"),"")</f>
        <v/>
      </c>
      <c r="E3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"!$E$53")&lt;&gt;"",INDIRECT("'"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"!$E$53"),"")</f>
        <v/>
      </c>
      <c r="F39" s="152">
        <f t="shared" ref="F39:F45" ca="1" si="3">SUM(D39,E39)</f>
        <v>0</v>
      </c>
      <c r="G39" s="130"/>
      <c r="H39" s="155"/>
      <c r="I39" s="13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18">
        <v>3</v>
      </c>
      <c r="B4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"!$B$56"),"")</f>
        <v>S. Duckworth</v>
      </c>
      <c r="C4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"!$C$56"),"")</f>
        <v>Blackpool</v>
      </c>
      <c r="D4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"!$D$56"),"")</f>
        <v/>
      </c>
      <c r="E4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"!$E$56"),"")</f>
        <v/>
      </c>
      <c r="F40" s="152">
        <f t="shared" ca="1" si="3"/>
        <v>0</v>
      </c>
      <c r="G40" s="130"/>
      <c r="H40" s="155"/>
      <c r="I40" s="132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31">
        <v>4</v>
      </c>
      <c r="B4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"!$B$44"),"")</f>
        <v>G. Dunn</v>
      </c>
      <c r="C4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"!$C$44"),"")</f>
        <v>St Austell</v>
      </c>
      <c r="D4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"!$D$44"),"")</f>
        <v/>
      </c>
      <c r="E4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"!$E$44")&lt;&gt;"",INDIRECT("'"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"!$E$44"),"")</f>
        <v/>
      </c>
      <c r="F41" s="152">
        <f t="shared" ca="1" si="3"/>
        <v>0</v>
      </c>
      <c r="G41" s="130"/>
      <c r="H41" s="155"/>
      <c r="I41" s="132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18">
        <v>5</v>
      </c>
      <c r="B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"!$B$46")&lt;&gt;"",INDIRECT("'"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"!$B$46"),"")</f>
        <v>A. Hodgson</v>
      </c>
      <c r="C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"!$C$46")&lt;&gt;"",INDIRECT("'"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"!$C$46"),"")</f>
        <v>Market Drayton</v>
      </c>
      <c r="D4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"!$D$46")&lt;&gt;"",INDIRECT("'"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"!$D$46"),"")</f>
        <v/>
      </c>
      <c r="E4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"!$E$46")&lt;&gt;"",INDIRECT("'"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"!$E$46"),"")</f>
        <v/>
      </c>
      <c r="F42" s="152">
        <f t="shared" ca="1" si="3"/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31">
        <v>6</v>
      </c>
      <c r="B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"!$B$34"),"")</f>
        <v>S. Holmes</v>
      </c>
      <c r="C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"!$C$34"),"")</f>
        <v>Sutton Coldfield</v>
      </c>
      <c r="D4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"!$D$34"),"")</f>
        <v/>
      </c>
      <c r="E4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"!$E$34")&lt;&gt;"",INDIRECT("'"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"!$E$34"),"")</f>
        <v/>
      </c>
      <c r="F43" s="152">
        <f t="shared" ca="1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18">
        <v>7</v>
      </c>
      <c r="B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"!$B$36")&lt;&gt;"",INDIRECT("'"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"!$B$36"),"")</f>
        <v>R. Richardson</v>
      </c>
      <c r="C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"!$C$36")&lt;&gt;"",INDIRECT("'"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"!$C$36"),"")</f>
        <v>Cumb News</v>
      </c>
      <c r="D4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"!$D$36")&lt;&gt;"",INDIRECT("'"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"!$D$36"),"")</f>
        <v/>
      </c>
      <c r="E4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"!$E$36")&lt;&gt;"",INDIRECT("'"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"!$E$36"),"")</f>
        <v/>
      </c>
      <c r="F44" s="152">
        <f t="shared" ca="1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36">
        <v>8</v>
      </c>
      <c r="B4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"!$B$49")&lt;&gt;"",INDIRECT("'"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"!$B$49"),"")</f>
        <v>M. Stanley</v>
      </c>
      <c r="C4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"!$C$49")&lt;&gt;"",INDIRECT("'"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"!$C$49"),"")</f>
        <v>Blackburn</v>
      </c>
      <c r="D4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"!$D$49")&lt;&gt;"",INDIRECT("'"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"!$D$49"),"")</f>
        <v/>
      </c>
      <c r="E4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"!$E$49")&lt;&gt;"",INDIRECT("'"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"!$E$49"),"")</f>
        <v/>
      </c>
      <c r="F45" s="154">
        <f t="shared" ca="1" si="3"/>
        <v>0</v>
      </c>
      <c r="G45" s="134"/>
      <c r="H45" s="156"/>
      <c r="I45" s="135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"/>
      <c r="B47" s="2" t="s">
        <v>119</v>
      </c>
      <c r="C47" s="115" t="s">
        <v>808</v>
      </c>
      <c r="D47" s="115"/>
      <c r="E47" s="115"/>
      <c r="F47" s="2"/>
      <c r="G47" s="2"/>
      <c r="H47" s="2"/>
      <c r="I47" s="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4">
        <v>2</v>
      </c>
      <c r="B48" s="125" t="s">
        <v>1</v>
      </c>
      <c r="C48" s="149" t="s">
        <v>2</v>
      </c>
      <c r="D48" s="12"/>
      <c r="E48" s="47"/>
      <c r="F48" s="48" t="s">
        <v>3</v>
      </c>
      <c r="G48" s="48" t="s">
        <v>4</v>
      </c>
      <c r="H48" s="48" t="s">
        <v>5</v>
      </c>
      <c r="I48" s="49" t="s">
        <v>6</v>
      </c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2">
        <v>1</v>
      </c>
      <c r="B49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"!$B$7")&lt;&gt;"",INDIRECT("'"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"!$B$7"),"")</f>
        <v>B. Elliott</v>
      </c>
      <c r="C49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"!$C$7")&lt;&gt;"",INDIRECT("'"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"!$C$7"),"")</f>
        <v>Bedlay</v>
      </c>
      <c r="D49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"!$D$7")&lt;&gt;"",INDIRECT("'"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"!$D$7"),"")</f>
        <v/>
      </c>
      <c r="E49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"!$E$7")&lt;&gt;"",INDIRECT("'"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"!$E$7"),"")</f>
        <v/>
      </c>
      <c r="F49" s="151">
        <f ca="1">SUM(D49,E49)</f>
        <v>0</v>
      </c>
      <c r="G49" s="16"/>
      <c r="H49" s="151"/>
      <c r="I49" s="54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31">
        <v>2</v>
      </c>
      <c r="B5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"!$B$58"),"")</f>
        <v>T. Fich Gattrell</v>
      </c>
      <c r="C5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"!$C$58"),"")</f>
        <v>St Austell</v>
      </c>
      <c r="D5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"!$D$58"),"")</f>
        <v/>
      </c>
      <c r="E5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"!$E$58"),"")</f>
        <v/>
      </c>
      <c r="F50" s="152">
        <f t="shared" ref="F50:F56" ca="1" si="4">SUM(D50,E50)</f>
        <v>0</v>
      </c>
      <c r="G50" s="130"/>
      <c r="H50" s="155"/>
      <c r="I50" s="132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18">
        <v>3</v>
      </c>
      <c r="B5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"!$B$60")&lt;&gt;"",INDIRECT("'"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"!$B$60"),"")</f>
        <v>T. Halpin</v>
      </c>
      <c r="C5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"!$C$60")&lt;&gt;"",INDIRECT("'"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"!$C$60"),"")</f>
        <v>Blackpool</v>
      </c>
      <c r="D5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"!$D$60")&lt;&gt;"",INDIRECT("'"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"!$D$60"),"")</f>
        <v/>
      </c>
      <c r="E5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"!$E$60")&lt;&gt;"",INDIRECT("'" &amp; LEFT(CELL("filename",$A$1),FIND("[",CELL("filename",$A$1)) -1) &amp; "[" &amp; MID(CELL("filename",$A$1),FIND("[",CELL("filename",$A$1))+1,FIND("]",CELL("filename",$A$1))-FIND("[",CELL("filename",$A$1))-1) &amp; "]" &amp; "Bench SR (Air) 2" &amp; "'" &amp; "!$E$60"),"")</f>
        <v/>
      </c>
      <c r="F51" s="152">
        <f t="shared" ca="1" si="4"/>
        <v>0</v>
      </c>
      <c r="G51" s="130"/>
      <c r="H51" s="155"/>
      <c r="I51" s="13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31">
        <v>4</v>
      </c>
      <c r="B5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"!$B$21"),"")</f>
        <v>I. Johnston</v>
      </c>
      <c r="C5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"!$C$21"),"")</f>
        <v>JSPC</v>
      </c>
      <c r="D5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"!$D$21"),"")</f>
        <v/>
      </c>
      <c r="E5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"!$E$21")&lt;&gt;"",INDIRECT("'"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"!$E$21"),"")</f>
        <v/>
      </c>
      <c r="F52" s="152">
        <f t="shared" ca="1" si="4"/>
        <v>0</v>
      </c>
      <c r="G52" s="130"/>
      <c r="H52" s="155"/>
      <c r="I52" s="132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18">
        <v>5</v>
      </c>
      <c r="B5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"!$B$23"),"")</f>
        <v>R. MacAleese</v>
      </c>
      <c r="C5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"!$C$23"),"")</f>
        <v>Blackpool</v>
      </c>
      <c r="D5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"!$D$23"),"")</f>
        <v/>
      </c>
      <c r="E5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"!$E$23"),"")</f>
        <v/>
      </c>
      <c r="F53" s="152">
        <f t="shared" ca="1" si="4"/>
        <v>0</v>
      </c>
      <c r="G53" s="130"/>
      <c r="H53" s="155"/>
      <c r="I53" s="132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6</v>
      </c>
      <c r="B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"!$B$35")&lt;&gt;"",INDIRECT("'"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"!$B$35"),"")</f>
        <v>G. I. O'hara</v>
      </c>
      <c r="C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"!$C$35")&lt;&gt;"",INDIRECT("'"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"!$C$35"),"")</f>
        <v>Bedlay</v>
      </c>
      <c r="D5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"!$D$35")&lt;&gt;"",INDIRECT("'"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"!$D$35"),"")</f>
        <v/>
      </c>
      <c r="E5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"!$E$35")&lt;&gt;"",INDIRECT("'"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"!$E$35"),"")</f>
        <v/>
      </c>
      <c r="F54" s="152">
        <f t="shared" ca="1" si="4"/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7</v>
      </c>
      <c r="B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"!$B$13"),"")</f>
        <v>A. Simpkin</v>
      </c>
      <c r="C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"!$C$13"),"")</f>
        <v>Blackpool</v>
      </c>
      <c r="D5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"!$D$13"),"")</f>
        <v/>
      </c>
      <c r="E5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"!$E$13"),"")</f>
        <v/>
      </c>
      <c r="F55" s="152">
        <f t="shared" ca="1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6">
        <v>8</v>
      </c>
      <c r="B56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"!$B$48")&lt;&gt;"",INDIRECT("'"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"!$B$48"),"")</f>
        <v>A. Williams</v>
      </c>
      <c r="C56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"!$C$48")&lt;&gt;"",INDIRECT("'"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"!$C$48"),"")</f>
        <v>Blackpool</v>
      </c>
      <c r="D56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"!$D$48")&lt;&gt;"",INDIRECT("'"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"!$D$48"),"")</f>
        <v/>
      </c>
      <c r="E56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"!$E$48")&lt;&gt;"",INDIRECT("'" &amp; LEFT(CELL("filename",$A$1),FIND("[",CELL("filename",$A$1)) -1) &amp; "[" &amp; MID(CELL("filename",$A$1),FIND("[",CELL("filename",$A$1))+1,FIND("]",CELL("filename",$A$1))-FIND("[",CELL("filename",$A$1))-1) &amp; "]" &amp; "Bench SR (Air) 3" &amp; "'" &amp; "!$E$48"),"")</f>
        <v/>
      </c>
      <c r="F56" s="154">
        <f t="shared" ca="1" si="4"/>
        <v>0</v>
      </c>
      <c r="G56" s="134"/>
      <c r="H56" s="156"/>
      <c r="I56" s="135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 t="s">
        <v>508</v>
      </c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4" t="s">
        <v>37</v>
      </c>
      <c r="E60" s="101" t="s">
        <v>25</v>
      </c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4" t="s">
        <v>38</v>
      </c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heetProtection sheet="1" objects="1" scenarios="1" selectLockedCells="1"/>
  <sortState xmlns:xlrd2="http://schemas.microsoft.com/office/spreadsheetml/2017/richdata2" ref="V49:W56">
    <sortCondition ref="V49"/>
  </sortState>
  <mergeCells count="1">
    <mergeCell ref="D2:I2"/>
  </mergeCells>
  <hyperlinks>
    <hyperlink ref="B2" location="'Index'!A3" tooltip="Go to the Index sheet" display="á" xr:uid="{C31A1FB5-3C9D-4B46-AD5D-0298CF5688F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6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0">
    <tabColor theme="5" tint="-0.249977111117893"/>
    <pageSetUpPr fitToPage="1"/>
  </sheetPr>
  <dimension ref="A1:AH111"/>
  <sheetViews>
    <sheetView showGridLines="0" zoomScaleNormal="100" zoomScalePageLayoutView="15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3" width="5" style="4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10" width="5" style="4" customWidth="1"/>
    <col min="11" max="12" width="7.7109375" style="4" customWidth="1"/>
    <col min="13" max="13" width="9.7109375" style="4" customWidth="1"/>
    <col min="14" max="14" width="5" style="4" customWidth="1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32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809</v>
      </c>
      <c r="B4" s="12"/>
      <c r="C4" s="139">
        <v>587</v>
      </c>
      <c r="D4" s="12"/>
      <c r="E4" s="71" t="s">
        <v>6</v>
      </c>
      <c r="F4" s="78">
        <f>SUM(F5:F7)</f>
        <v>0</v>
      </c>
      <c r="G4" s="3" t="s">
        <v>295</v>
      </c>
      <c r="H4" s="11" t="s">
        <v>814</v>
      </c>
      <c r="I4" s="12"/>
      <c r="J4" s="139">
        <v>597</v>
      </c>
      <c r="K4" s="12"/>
      <c r="L4" s="71" t="s">
        <v>6</v>
      </c>
      <c r="M4" s="78">
        <f>SUM(M5:M7)</f>
        <v>0</v>
      </c>
      <c r="N4" s="23"/>
    </row>
    <row r="5" spans="1:34" ht="15.75" customHeight="1" x14ac:dyDescent="0.3">
      <c r="A5" s="30" t="s">
        <v>736</v>
      </c>
      <c r="B5" s="31"/>
      <c r="C5" s="32"/>
      <c r="D5" s="75"/>
      <c r="E5" s="75"/>
      <c r="F5" s="79">
        <f>SUM(D5:E5)</f>
        <v>0</v>
      </c>
      <c r="H5" s="30" t="s">
        <v>684</v>
      </c>
      <c r="I5" s="31"/>
      <c r="J5" s="32"/>
      <c r="K5" s="75"/>
      <c r="L5" s="75"/>
      <c r="M5" s="79">
        <f>SUM(K5:L5)</f>
        <v>0</v>
      </c>
      <c r="N5" s="23"/>
    </row>
    <row r="6" spans="1:34" ht="15.75" customHeight="1" x14ac:dyDescent="0.3">
      <c r="A6" s="33" t="s">
        <v>692</v>
      </c>
      <c r="B6" s="26"/>
      <c r="C6" s="5"/>
      <c r="D6" s="75"/>
      <c r="E6" s="75"/>
      <c r="F6" s="80">
        <f>SUM(D6:E6)</f>
        <v>0</v>
      </c>
      <c r="H6" s="33" t="s">
        <v>126</v>
      </c>
      <c r="I6" s="26"/>
      <c r="J6" s="5"/>
      <c r="K6" s="75"/>
      <c r="L6" s="75"/>
      <c r="M6" s="80">
        <f>SUM(K6:L6)</f>
        <v>0</v>
      </c>
      <c r="N6" s="23"/>
    </row>
    <row r="7" spans="1:34" ht="15.75" customHeight="1" x14ac:dyDescent="0.3">
      <c r="A7" s="34" t="s">
        <v>714</v>
      </c>
      <c r="B7" s="27"/>
      <c r="C7" s="28"/>
      <c r="D7" s="87"/>
      <c r="E7" s="87"/>
      <c r="F7" s="81">
        <f>SUM(D7:E7)</f>
        <v>0</v>
      </c>
      <c r="H7" s="34" t="s">
        <v>691</v>
      </c>
      <c r="I7" s="27"/>
      <c r="J7" s="28"/>
      <c r="K7" s="87"/>
      <c r="L7" s="87"/>
      <c r="M7" s="81">
        <f>SUM(K7:L7)</f>
        <v>0</v>
      </c>
      <c r="N7" s="23"/>
    </row>
    <row r="8" spans="1:34" ht="15.75" customHeight="1" x14ac:dyDescent="0.3">
      <c r="E8" s="4"/>
      <c r="H8" s="23"/>
      <c r="I8" s="23"/>
      <c r="J8" s="23"/>
      <c r="K8" s="23"/>
      <c r="L8" s="23"/>
      <c r="M8" s="23"/>
      <c r="N8" s="23"/>
      <c r="O8" s="23"/>
    </row>
    <row r="9" spans="1:34" ht="15.75" customHeight="1" x14ac:dyDescent="0.3">
      <c r="A9" s="11" t="s">
        <v>810</v>
      </c>
      <c r="B9" s="12"/>
      <c r="C9" s="139">
        <v>588</v>
      </c>
      <c r="D9" s="12"/>
      <c r="E9" s="71" t="s">
        <v>6</v>
      </c>
      <c r="F9" s="78">
        <f>SUM(F10:F12)</f>
        <v>0</v>
      </c>
      <c r="G9" s="161" t="s">
        <v>295</v>
      </c>
      <c r="H9" s="11" t="s">
        <v>813</v>
      </c>
      <c r="I9" s="12"/>
      <c r="J9" s="139">
        <v>588</v>
      </c>
      <c r="K9" s="12"/>
      <c r="L9" s="71" t="s">
        <v>6</v>
      </c>
      <c r="M9" s="78">
        <f>SUM(M10:M12)</f>
        <v>0</v>
      </c>
      <c r="N9" s="23"/>
    </row>
    <row r="10" spans="1:34" ht="15.75" customHeight="1" x14ac:dyDescent="0.3">
      <c r="A10" s="30" t="s">
        <v>686</v>
      </c>
      <c r="B10" s="31"/>
      <c r="C10" s="32"/>
      <c r="D10" s="75"/>
      <c r="E10" s="75"/>
      <c r="F10" s="79">
        <f>SUM(D10:E10)</f>
        <v>0</v>
      </c>
      <c r="G10" s="161"/>
      <c r="H10" s="30" t="s">
        <v>523</v>
      </c>
      <c r="I10" s="31"/>
      <c r="J10" s="32"/>
      <c r="K10" s="75"/>
      <c r="L10" s="75"/>
      <c r="M10" s="79">
        <f>SUM(K10:L10)</f>
        <v>0</v>
      </c>
      <c r="N10" s="23"/>
      <c r="AA10"/>
      <c r="AB10"/>
      <c r="AC10"/>
      <c r="AD10"/>
      <c r="AE10"/>
      <c r="AF10"/>
    </row>
    <row r="11" spans="1:34" ht="15.75" customHeight="1" x14ac:dyDescent="0.3">
      <c r="A11" s="33" t="s">
        <v>734</v>
      </c>
      <c r="B11" s="26"/>
      <c r="C11" s="5"/>
      <c r="D11" s="75"/>
      <c r="E11" s="75"/>
      <c r="F11" s="80">
        <f>SUM(D11:E11)</f>
        <v>0</v>
      </c>
      <c r="G11" s="161"/>
      <c r="H11" s="33" t="s">
        <v>716</v>
      </c>
      <c r="I11" s="26"/>
      <c r="J11" s="5"/>
      <c r="K11" s="75"/>
      <c r="L11" s="75"/>
      <c r="M11" s="80">
        <f>SUM(K11:L11)</f>
        <v>0</v>
      </c>
      <c r="N11" s="23"/>
      <c r="AA11"/>
      <c r="AB11"/>
      <c r="AC11"/>
      <c r="AD11"/>
      <c r="AE11"/>
      <c r="AF11"/>
    </row>
    <row r="12" spans="1:34" ht="15.75" customHeight="1" x14ac:dyDescent="0.3">
      <c r="A12" s="34" t="s">
        <v>720</v>
      </c>
      <c r="B12" s="27"/>
      <c r="C12" s="28"/>
      <c r="D12" s="87"/>
      <c r="E12" s="87"/>
      <c r="F12" s="81">
        <f>SUM(D12:E12)</f>
        <v>0</v>
      </c>
      <c r="G12" s="161"/>
      <c r="H12" s="34" t="s">
        <v>534</v>
      </c>
      <c r="I12" s="27"/>
      <c r="J12" s="28"/>
      <c r="K12" s="87"/>
      <c r="L12" s="87"/>
      <c r="M12" s="81">
        <f>SUM(K12:L12)</f>
        <v>0</v>
      </c>
      <c r="N12" s="23"/>
      <c r="AA12"/>
      <c r="AB12"/>
      <c r="AC12"/>
      <c r="AD12"/>
      <c r="AE12"/>
      <c r="AF12"/>
    </row>
    <row r="13" spans="1:34" ht="15.75" customHeight="1" x14ac:dyDescent="0.3">
      <c r="A13" s="23"/>
      <c r="B13" s="23"/>
      <c r="C13" s="23"/>
      <c r="D13" s="23"/>
      <c r="E13" s="23"/>
      <c r="F13" s="23"/>
      <c r="G13" s="161"/>
      <c r="H13" s="23"/>
      <c r="I13" s="23"/>
      <c r="J13" s="23"/>
      <c r="K13" s="23"/>
      <c r="L13" s="23"/>
      <c r="M13" s="23"/>
      <c r="N13" s="23"/>
      <c r="AA13"/>
      <c r="AB13"/>
      <c r="AC13"/>
      <c r="AD13"/>
      <c r="AE13"/>
      <c r="AF13"/>
    </row>
    <row r="14" spans="1:34" ht="15.75" customHeight="1" x14ac:dyDescent="0.3">
      <c r="A14" s="11" t="s">
        <v>811</v>
      </c>
      <c r="B14" s="12"/>
      <c r="C14" s="139">
        <v>586</v>
      </c>
      <c r="D14" s="12"/>
      <c r="E14" s="71" t="s">
        <v>6</v>
      </c>
      <c r="F14" s="78">
        <f>SUM(F15:F17)</f>
        <v>0</v>
      </c>
      <c r="G14" s="161" t="s">
        <v>295</v>
      </c>
      <c r="H14" s="11" t="s">
        <v>812</v>
      </c>
      <c r="I14" s="12"/>
      <c r="J14" s="139">
        <v>593</v>
      </c>
      <c r="K14" s="12"/>
      <c r="L14" s="71" t="s">
        <v>6</v>
      </c>
      <c r="M14" s="78">
        <f>SUM(M15:M17)</f>
        <v>0</v>
      </c>
      <c r="N14" s="23"/>
    </row>
    <row r="15" spans="1:34" ht="15.75" customHeight="1" x14ac:dyDescent="0.3">
      <c r="A15" s="30" t="s">
        <v>694</v>
      </c>
      <c r="B15" s="31"/>
      <c r="C15" s="32"/>
      <c r="D15" s="75"/>
      <c r="E15" s="75"/>
      <c r="F15" s="79">
        <f>SUM(D15:E15)</f>
        <v>0</v>
      </c>
      <c r="G15" s="161"/>
      <c r="H15" s="30" t="s">
        <v>694</v>
      </c>
      <c r="I15" s="31"/>
      <c r="J15" s="32"/>
      <c r="K15" s="75"/>
      <c r="L15" s="75"/>
      <c r="M15" s="79">
        <f>SUM(K15:L15)</f>
        <v>0</v>
      </c>
      <c r="N15" s="23"/>
    </row>
    <row r="16" spans="1:34" ht="15.75" customHeight="1" x14ac:dyDescent="0.3">
      <c r="A16" s="33" t="s">
        <v>726</v>
      </c>
      <c r="B16" s="26"/>
      <c r="C16" s="5"/>
      <c r="D16" s="75"/>
      <c r="E16" s="75"/>
      <c r="F16" s="80">
        <f>SUM(D16:E16)</f>
        <v>0</v>
      </c>
      <c r="G16" s="161"/>
      <c r="H16" s="33" t="s">
        <v>190</v>
      </c>
      <c r="I16" s="26"/>
      <c r="J16" s="5"/>
      <c r="K16" s="75"/>
      <c r="L16" s="75"/>
      <c r="M16" s="80">
        <f>SUM(K16:L16)</f>
        <v>0</v>
      </c>
      <c r="N16" s="23"/>
    </row>
    <row r="17" spans="1:20" ht="15.75" customHeight="1" x14ac:dyDescent="0.3">
      <c r="A17" s="34" t="s">
        <v>735</v>
      </c>
      <c r="B17" s="27"/>
      <c r="C17" s="28"/>
      <c r="D17" s="87"/>
      <c r="E17" s="87"/>
      <c r="F17" s="81">
        <f>SUM(D17:E17)</f>
        <v>0</v>
      </c>
      <c r="G17" s="161"/>
      <c r="H17" s="34" t="s">
        <v>703</v>
      </c>
      <c r="I17" s="27"/>
      <c r="J17" s="28"/>
      <c r="K17" s="87"/>
      <c r="L17" s="87"/>
      <c r="M17" s="81">
        <f>SUM(K17:L17)</f>
        <v>0</v>
      </c>
      <c r="N17" s="23"/>
    </row>
    <row r="18" spans="1:20" ht="15.75" customHeight="1" x14ac:dyDescent="0.3">
      <c r="H18" s="23"/>
      <c r="I18" s="23"/>
      <c r="J18" s="23"/>
      <c r="K18" s="23"/>
      <c r="L18" s="23"/>
      <c r="M18" s="23"/>
      <c r="N18" s="23"/>
    </row>
    <row r="19" spans="1:20" ht="15.75" customHeight="1" x14ac:dyDescent="0.3">
      <c r="E19" s="4"/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815</v>
      </c>
      <c r="E20" s="4"/>
      <c r="H20" s="15" t="s">
        <v>809</v>
      </c>
      <c r="I20" s="46"/>
      <c r="J20" s="46"/>
      <c r="K20" s="46"/>
      <c r="L20" s="46"/>
      <c r="M20" s="158"/>
      <c r="N20" s="54"/>
    </row>
    <row r="21" spans="1:20" ht="15.75" customHeight="1" x14ac:dyDescent="0.3">
      <c r="E21" s="4"/>
      <c r="H21" s="18" t="s">
        <v>810</v>
      </c>
      <c r="I21" s="7"/>
      <c r="J21" s="7"/>
      <c r="K21" s="7"/>
      <c r="L21" s="7"/>
      <c r="M21" s="7"/>
      <c r="N21" s="19"/>
    </row>
    <row r="22" spans="1:20" ht="15.75" customHeight="1" x14ac:dyDescent="0.3">
      <c r="E22" s="4"/>
      <c r="H22" s="18" t="s">
        <v>811</v>
      </c>
      <c r="I22" s="7"/>
      <c r="J22" s="7"/>
      <c r="K22" s="7"/>
      <c r="L22" s="7"/>
      <c r="M22" s="7"/>
      <c r="N22" s="19"/>
    </row>
    <row r="23" spans="1:20" ht="15.75" customHeight="1" x14ac:dyDescent="0.3">
      <c r="H23" s="157" t="s">
        <v>812</v>
      </c>
      <c r="I23" s="7"/>
      <c r="J23" s="7"/>
      <c r="K23" s="7"/>
      <c r="L23" s="7"/>
      <c r="M23" s="7"/>
      <c r="N23" s="19"/>
    </row>
    <row r="24" spans="1:20" ht="15.75" customHeight="1" x14ac:dyDescent="0.3">
      <c r="H24" s="157" t="s">
        <v>813</v>
      </c>
      <c r="I24" s="7"/>
      <c r="J24" s="7"/>
      <c r="K24" s="7"/>
      <c r="L24" s="7"/>
      <c r="M24" s="7"/>
      <c r="N24" s="19"/>
    </row>
    <row r="25" spans="1:20" ht="15.75" customHeight="1" x14ac:dyDescent="0.3">
      <c r="H25" s="163" t="s">
        <v>814</v>
      </c>
      <c r="I25" s="21"/>
      <c r="J25" s="21"/>
      <c r="K25" s="21"/>
      <c r="L25" s="21"/>
      <c r="M25" s="21"/>
      <c r="N25" s="22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1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1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816</v>
      </c>
      <c r="B30" s="12"/>
      <c r="C30" s="139">
        <v>569</v>
      </c>
      <c r="D30" s="12"/>
      <c r="E30" s="71" t="s">
        <v>6</v>
      </c>
      <c r="F30" s="78">
        <f>SUM(F31:F33)</f>
        <v>0</v>
      </c>
      <c r="G30" s="147" t="s">
        <v>295</v>
      </c>
      <c r="H30" s="11" t="s">
        <v>819</v>
      </c>
      <c r="I30" s="12"/>
      <c r="J30" s="139">
        <v>597</v>
      </c>
      <c r="K30" s="12"/>
      <c r="L30" s="71" t="s">
        <v>6</v>
      </c>
      <c r="M30" s="78">
        <f>SUM(M31:M33)</f>
        <v>0</v>
      </c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30" t="s">
        <v>738</v>
      </c>
      <c r="B31" s="31"/>
      <c r="C31" s="32"/>
      <c r="D31" s="75"/>
      <c r="E31" s="75"/>
      <c r="F31" s="79">
        <f>SUM(D31:E31)</f>
        <v>0</v>
      </c>
      <c r="G31" s="147"/>
      <c r="H31" s="30" t="s">
        <v>743</v>
      </c>
      <c r="I31" s="31"/>
      <c r="J31" s="32"/>
      <c r="K31" s="75"/>
      <c r="L31" s="75"/>
      <c r="M31" s="79">
        <f>SUM(K31:L31)</f>
        <v>0</v>
      </c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773</v>
      </c>
      <c r="B32" s="26"/>
      <c r="C32" s="5"/>
      <c r="D32" s="75"/>
      <c r="E32" s="75"/>
      <c r="F32" s="80">
        <f>SUM(D32:E32)</f>
        <v>0</v>
      </c>
      <c r="G32" s="147"/>
      <c r="H32" s="33" t="s">
        <v>695</v>
      </c>
      <c r="I32" s="26"/>
      <c r="J32" s="5"/>
      <c r="K32" s="75"/>
      <c r="L32" s="75"/>
      <c r="M32" s="80">
        <f>SUM(K32:L32)</f>
        <v>0</v>
      </c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742</v>
      </c>
      <c r="B33" s="27"/>
      <c r="C33" s="28"/>
      <c r="D33" s="87"/>
      <c r="E33" s="87"/>
      <c r="F33" s="81">
        <f>SUM(D33:E33)</f>
        <v>0</v>
      </c>
      <c r="G33" s="147"/>
      <c r="H33" s="34" t="s">
        <v>163</v>
      </c>
      <c r="I33" s="27"/>
      <c r="J33" s="28"/>
      <c r="K33" s="87"/>
      <c r="L33" s="87"/>
      <c r="M33" s="81">
        <f>SUM(K33:L33)</f>
        <v>0</v>
      </c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817</v>
      </c>
      <c r="B35" s="12"/>
      <c r="C35" s="139">
        <v>580</v>
      </c>
      <c r="D35" s="12"/>
      <c r="E35" s="71" t="s">
        <v>6</v>
      </c>
      <c r="F35" s="78">
        <f>SUM(F36:F38)</f>
        <v>0</v>
      </c>
      <c r="G35" s="147" t="s">
        <v>295</v>
      </c>
      <c r="H35" s="11" t="s">
        <v>613</v>
      </c>
      <c r="I35" s="12"/>
      <c r="J35" s="139">
        <v>524</v>
      </c>
      <c r="K35" s="12"/>
      <c r="L35" s="71" t="s">
        <v>6</v>
      </c>
      <c r="M35" s="78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30" t="s">
        <v>750</v>
      </c>
      <c r="B36" s="31"/>
      <c r="C36" s="32"/>
      <c r="D36" s="75"/>
      <c r="E36" s="75"/>
      <c r="F36" s="79">
        <f>SUM(D36:E36)</f>
        <v>0</v>
      </c>
      <c r="G36" s="147"/>
      <c r="H36" s="30" t="s">
        <v>778</v>
      </c>
      <c r="I36" s="31"/>
      <c r="J36" s="32"/>
      <c r="K36" s="75"/>
      <c r="L36" s="75"/>
      <c r="M36" s="79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718</v>
      </c>
      <c r="B37" s="26"/>
      <c r="C37" s="5"/>
      <c r="D37" s="75"/>
      <c r="E37" s="75"/>
      <c r="F37" s="80">
        <f>SUM(D37:E37)</f>
        <v>0</v>
      </c>
      <c r="G37" s="147"/>
      <c r="H37" s="33" t="s">
        <v>799</v>
      </c>
      <c r="I37" s="26"/>
      <c r="J37" s="5"/>
      <c r="K37" s="75"/>
      <c r="L37" s="75"/>
      <c r="M37" s="80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728</v>
      </c>
      <c r="B38" s="27"/>
      <c r="C38" s="28"/>
      <c r="D38" s="87"/>
      <c r="E38" s="87"/>
      <c r="F38" s="81">
        <f>SUM(D38:E38)</f>
        <v>0</v>
      </c>
      <c r="G38" s="147"/>
      <c r="H38" s="34" t="s">
        <v>794</v>
      </c>
      <c r="I38" s="27"/>
      <c r="J38" s="28"/>
      <c r="K38" s="87"/>
      <c r="L38" s="87"/>
      <c r="M38" s="81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818</v>
      </c>
      <c r="B40" s="12"/>
      <c r="C40" s="139">
        <v>552</v>
      </c>
      <c r="D40" s="12"/>
      <c r="E40" s="71" t="s">
        <v>6</v>
      </c>
      <c r="F40" s="78">
        <f>SUM(F41:F43)</f>
        <v>0</v>
      </c>
      <c r="G40" s="147" t="s">
        <v>295</v>
      </c>
      <c r="H40" s="11" t="s">
        <v>669</v>
      </c>
      <c r="I40" s="12"/>
      <c r="J40" s="139">
        <v>569</v>
      </c>
      <c r="K40" s="12"/>
      <c r="L40" s="71" t="s">
        <v>6</v>
      </c>
      <c r="M40" s="78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30" t="s">
        <v>760</v>
      </c>
      <c r="B41" s="31"/>
      <c r="C41" s="32"/>
      <c r="D41" s="75"/>
      <c r="E41" s="75"/>
      <c r="F41" s="79">
        <f>SUM(D41:E41)</f>
        <v>0</v>
      </c>
      <c r="G41" s="147"/>
      <c r="H41" s="30" t="s">
        <v>763</v>
      </c>
      <c r="I41" s="31"/>
      <c r="J41" s="32"/>
      <c r="K41" s="75"/>
      <c r="L41" s="75"/>
      <c r="M41" s="79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790</v>
      </c>
      <c r="B42" s="26"/>
      <c r="C42" s="5"/>
      <c r="D42" s="75"/>
      <c r="E42" s="75"/>
      <c r="F42" s="80">
        <f>SUM(D42:E42)</f>
        <v>0</v>
      </c>
      <c r="G42" s="147"/>
      <c r="H42" s="33" t="s">
        <v>493</v>
      </c>
      <c r="I42" s="26"/>
      <c r="J42" s="5"/>
      <c r="K42" s="75"/>
      <c r="L42" s="75"/>
      <c r="M42" s="80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770</v>
      </c>
      <c r="B43" s="27"/>
      <c r="C43" s="28"/>
      <c r="D43" s="87"/>
      <c r="E43" s="87"/>
      <c r="F43" s="81">
        <f>SUM(D43:E43)</f>
        <v>0</v>
      </c>
      <c r="G43" s="147"/>
      <c r="H43" s="34" t="s">
        <v>457</v>
      </c>
      <c r="I43" s="27"/>
      <c r="J43" s="28"/>
      <c r="K43" s="87"/>
      <c r="L43" s="87"/>
      <c r="M43" s="81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E45" s="4"/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820</v>
      </c>
      <c r="E46" s="4"/>
      <c r="H46" s="144" t="s">
        <v>816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E47" s="4"/>
      <c r="H47" s="142" t="s">
        <v>817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E48" s="4"/>
      <c r="H48" s="142" t="s">
        <v>818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669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613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819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>
      <c r="A52" s="23"/>
      <c r="B52" s="23"/>
      <c r="C52" s="23"/>
      <c r="D52" s="23"/>
      <c r="E52" s="23"/>
      <c r="F52" s="23"/>
      <c r="G52" s="161"/>
      <c r="H52" s="23"/>
      <c r="I52" s="23"/>
      <c r="J52" s="23"/>
      <c r="K52" s="23"/>
      <c r="L52" s="23"/>
      <c r="M52" s="23"/>
      <c r="N52" s="23"/>
    </row>
    <row r="53" spans="1:16" ht="15.75" customHeight="1" x14ac:dyDescent="0.3">
      <c r="A53" s="23" t="s">
        <v>508</v>
      </c>
      <c r="B53" s="23"/>
      <c r="C53" s="23"/>
      <c r="D53" s="23"/>
      <c r="E53" s="23"/>
      <c r="F53" s="23"/>
      <c r="G53" s="161"/>
      <c r="H53" s="23"/>
      <c r="I53" s="23"/>
      <c r="J53" s="23"/>
      <c r="K53" s="23"/>
      <c r="L53" s="23"/>
      <c r="M53" s="23"/>
      <c r="N53" s="23"/>
    </row>
    <row r="54" spans="1:16" ht="15.75" customHeight="1" x14ac:dyDescent="0.3">
      <c r="A54" s="23"/>
      <c r="B54" s="23"/>
      <c r="C54" s="23"/>
      <c r="D54" s="23"/>
      <c r="E54" s="23"/>
      <c r="F54" s="23"/>
      <c r="G54" s="161"/>
      <c r="H54" s="23"/>
      <c r="I54" s="23"/>
      <c r="J54" s="23"/>
      <c r="K54" s="23"/>
      <c r="L54" s="23"/>
      <c r="M54" s="23"/>
      <c r="N54" s="23"/>
    </row>
    <row r="55" spans="1:16" ht="15.75" customHeight="1" x14ac:dyDescent="0.3">
      <c r="A55" s="4" t="s">
        <v>39</v>
      </c>
      <c r="E55" s="10" t="s">
        <v>25</v>
      </c>
      <c r="G55" s="4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4" t="s">
        <v>38</v>
      </c>
      <c r="E56" s="4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  <row r="110" spans="1:14" ht="15.75" customHeight="1" x14ac:dyDescent="0.3">
      <c r="A110" s="23"/>
      <c r="B110" s="23"/>
      <c r="C110" s="23"/>
      <c r="D110" s="23"/>
      <c r="E110" s="23"/>
      <c r="F110" s="23"/>
      <c r="G110" s="161"/>
      <c r="H110" s="23"/>
      <c r="I110" s="23"/>
      <c r="J110" s="23"/>
      <c r="K110" s="23"/>
      <c r="L110" s="23"/>
      <c r="M110" s="23"/>
      <c r="N110" s="23"/>
    </row>
    <row r="111" spans="1:14" ht="15.75" customHeight="1" x14ac:dyDescent="0.3">
      <c r="A111" s="23"/>
      <c r="B111" s="23"/>
      <c r="C111" s="23"/>
      <c r="D111" s="23"/>
      <c r="E111" s="23"/>
      <c r="F111" s="23"/>
      <c r="G111" s="161"/>
      <c r="H111" s="23"/>
      <c r="I111" s="23"/>
      <c r="J111" s="23"/>
      <c r="K111" s="23"/>
      <c r="L111" s="23"/>
      <c r="M111" s="23"/>
      <c r="N111" s="23"/>
    </row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4B0BD3EB-6BDA-432E-847D-B0CCFB042AD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11"/>
      <c r="D2" s="212" t="s">
        <v>196</v>
      </c>
      <c r="E2" s="212"/>
      <c r="F2" s="212"/>
      <c r="G2" s="212"/>
      <c r="H2" s="212"/>
      <c r="I2" s="212"/>
    </row>
    <row r="3" spans="1:34" s="2" customFormat="1" ht="15.75" customHeight="1" x14ac:dyDescent="0.3">
      <c r="A3" s="1"/>
      <c r="B3" s="2" t="s">
        <v>0</v>
      </c>
      <c r="C3" s="115" t="s">
        <v>824</v>
      </c>
      <c r="D3" s="115"/>
      <c r="E3" s="115"/>
      <c r="K3" s="1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821</v>
      </c>
      <c r="C5" s="106" t="s">
        <v>687</v>
      </c>
      <c r="D5" s="151"/>
      <c r="E5" s="151"/>
      <c r="F5" s="151">
        <f>SUM(D5,E5)</f>
        <v>0</v>
      </c>
      <c r="G5" s="16"/>
      <c r="H5" s="151"/>
      <c r="I5" s="54"/>
      <c r="K5" s="4"/>
    </row>
    <row r="6" spans="1:34" ht="15.75" customHeight="1" x14ac:dyDescent="0.3">
      <c r="A6" s="118">
        <v>2</v>
      </c>
      <c r="B6" s="117" t="s">
        <v>823</v>
      </c>
      <c r="C6" s="117" t="s">
        <v>488</v>
      </c>
      <c r="D6" s="152"/>
      <c r="E6" s="152"/>
      <c r="F6" s="152">
        <f t="shared" ref="F6:F13" si="0">SUM(D6,E6)</f>
        <v>0</v>
      </c>
      <c r="G6" s="7"/>
      <c r="H6" s="152"/>
      <c r="I6" s="119"/>
      <c r="N6" s="76"/>
      <c r="O6" s="76"/>
      <c r="P6" s="76"/>
      <c r="R6" s="76"/>
      <c r="S6" s="77"/>
    </row>
    <row r="7" spans="1:34" ht="15.75" customHeight="1" x14ac:dyDescent="0.3">
      <c r="A7" s="118">
        <v>3</v>
      </c>
      <c r="B7" s="117" t="s">
        <v>701</v>
      </c>
      <c r="C7" s="117" t="s">
        <v>80</v>
      </c>
      <c r="D7" s="152"/>
      <c r="E7" s="152"/>
      <c r="F7" s="152">
        <f t="shared" si="0"/>
        <v>0</v>
      </c>
      <c r="G7" s="7"/>
      <c r="H7" s="152"/>
      <c r="I7" s="19"/>
      <c r="J7" s="10"/>
      <c r="K7" s="4"/>
    </row>
    <row r="8" spans="1:34" ht="15.75" customHeight="1" x14ac:dyDescent="0.3">
      <c r="A8" s="118">
        <v>4</v>
      </c>
      <c r="B8" s="117" t="s">
        <v>822</v>
      </c>
      <c r="C8" s="117" t="s">
        <v>80</v>
      </c>
      <c r="D8" s="152"/>
      <c r="E8" s="152"/>
      <c r="F8" s="152">
        <f t="shared" si="0"/>
        <v>0</v>
      </c>
      <c r="G8" s="7"/>
      <c r="H8" s="152"/>
      <c r="I8" s="19"/>
    </row>
    <row r="9" spans="1:34" ht="15.75" customHeight="1" x14ac:dyDescent="0.3">
      <c r="A9" s="118">
        <v>5</v>
      </c>
      <c r="B9" s="117" t="s">
        <v>485</v>
      </c>
      <c r="C9" s="117" t="s">
        <v>486</v>
      </c>
      <c r="D9" s="152"/>
      <c r="E9" s="152"/>
      <c r="F9" s="152">
        <f t="shared" si="0"/>
        <v>0</v>
      </c>
      <c r="G9" s="7"/>
      <c r="H9" s="152"/>
      <c r="I9" s="19"/>
      <c r="P9" s="25"/>
      <c r="Q9" s="25"/>
      <c r="R9" s="25"/>
      <c r="S9" s="25"/>
    </row>
    <row r="10" spans="1:34" ht="15.75" customHeight="1" x14ac:dyDescent="0.3">
      <c r="A10" s="118">
        <v>6</v>
      </c>
      <c r="B10" s="117" t="s">
        <v>458</v>
      </c>
      <c r="C10" s="117" t="s">
        <v>187</v>
      </c>
      <c r="D10" s="152"/>
      <c r="E10" s="152"/>
      <c r="F10" s="152">
        <f t="shared" si="0"/>
        <v>0</v>
      </c>
      <c r="G10" s="7"/>
      <c r="H10" s="152"/>
      <c r="I10" s="19"/>
    </row>
    <row r="11" spans="1:34" ht="15.75" customHeight="1" x14ac:dyDescent="0.3">
      <c r="A11" s="118">
        <v>7</v>
      </c>
      <c r="B11" s="117" t="s">
        <v>190</v>
      </c>
      <c r="C11" s="117" t="s">
        <v>191</v>
      </c>
      <c r="D11" s="152"/>
      <c r="E11" s="152"/>
      <c r="F11" s="152">
        <f t="shared" si="0"/>
        <v>0</v>
      </c>
      <c r="G11" s="7"/>
      <c r="H11" s="152"/>
      <c r="I11" s="19"/>
    </row>
    <row r="12" spans="1:34" ht="15.75" customHeight="1" x14ac:dyDescent="0.3">
      <c r="A12" s="118">
        <v>8</v>
      </c>
      <c r="B12" s="117" t="s">
        <v>460</v>
      </c>
      <c r="C12" s="117" t="s">
        <v>187</v>
      </c>
      <c r="D12" s="152"/>
      <c r="E12" s="152"/>
      <c r="F12" s="152">
        <f t="shared" si="0"/>
        <v>0</v>
      </c>
      <c r="G12" s="7"/>
      <c r="H12" s="152"/>
      <c r="I12" s="19"/>
    </row>
    <row r="13" spans="1:34" ht="15.75" customHeight="1" x14ac:dyDescent="0.3">
      <c r="A13" s="120">
        <v>9</v>
      </c>
      <c r="B13" s="121" t="s">
        <v>633</v>
      </c>
      <c r="C13" s="121" t="s">
        <v>218</v>
      </c>
      <c r="D13" s="154"/>
      <c r="E13" s="154"/>
      <c r="F13" s="154">
        <f t="shared" si="0"/>
        <v>0</v>
      </c>
      <c r="G13" s="21"/>
      <c r="H13" s="154"/>
      <c r="I13" s="22"/>
    </row>
    <row r="14" spans="1:34" ht="15.75" customHeight="1" x14ac:dyDescent="0.3"/>
    <row r="15" spans="1:34" ht="15.75" customHeight="1" x14ac:dyDescent="0.3">
      <c r="A15" s="1"/>
      <c r="B15" s="2" t="s">
        <v>74</v>
      </c>
      <c r="C15" s="115" t="s">
        <v>830</v>
      </c>
      <c r="D15" s="115"/>
      <c r="E15" s="115"/>
      <c r="F15" s="2"/>
      <c r="G15" s="2"/>
      <c r="H15" s="2"/>
      <c r="I15" s="2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</row>
    <row r="17" spans="1:9" ht="15.75" customHeight="1" x14ac:dyDescent="0.3">
      <c r="A17" s="122">
        <v>1</v>
      </c>
      <c r="B17" s="106" t="s">
        <v>233</v>
      </c>
      <c r="C17" s="106" t="s">
        <v>76</v>
      </c>
      <c r="D17" s="151"/>
      <c r="E17" s="151"/>
      <c r="F17" s="151">
        <f>SUM(D17,E17)</f>
        <v>0</v>
      </c>
      <c r="G17" s="16"/>
      <c r="H17" s="151"/>
      <c r="I17" s="54"/>
    </row>
    <row r="18" spans="1:9" ht="15.75" customHeight="1" x14ac:dyDescent="0.3">
      <c r="A18" s="118">
        <v>2</v>
      </c>
      <c r="B18" s="117" t="s">
        <v>828</v>
      </c>
      <c r="C18" s="117" t="s">
        <v>829</v>
      </c>
      <c r="D18" s="152"/>
      <c r="E18" s="152"/>
      <c r="F18" s="152">
        <f t="shared" ref="F18:F25" si="1">SUM(D18,E18)</f>
        <v>0</v>
      </c>
      <c r="G18" s="7"/>
      <c r="H18" s="152"/>
      <c r="I18" s="19"/>
    </row>
    <row r="19" spans="1:9" ht="15.75" customHeight="1" x14ac:dyDescent="0.3">
      <c r="A19" s="118">
        <v>3</v>
      </c>
      <c r="B19" s="117" t="s">
        <v>487</v>
      </c>
      <c r="C19" s="117" t="s">
        <v>488</v>
      </c>
      <c r="D19" s="152"/>
      <c r="E19" s="152"/>
      <c r="F19" s="152">
        <f t="shared" si="1"/>
        <v>0</v>
      </c>
      <c r="G19" s="7"/>
      <c r="H19" s="152"/>
      <c r="I19" s="19"/>
    </row>
    <row r="20" spans="1:9" ht="15.75" customHeight="1" x14ac:dyDescent="0.3">
      <c r="A20" s="118">
        <v>4</v>
      </c>
      <c r="B20" s="117" t="s">
        <v>497</v>
      </c>
      <c r="C20" s="117" t="s">
        <v>488</v>
      </c>
      <c r="D20" s="152"/>
      <c r="E20" s="152"/>
      <c r="F20" s="152">
        <f t="shared" si="1"/>
        <v>0</v>
      </c>
      <c r="G20" s="7"/>
      <c r="H20" s="152"/>
      <c r="I20" s="19"/>
    </row>
    <row r="21" spans="1:9" ht="15.75" customHeight="1" x14ac:dyDescent="0.3">
      <c r="A21" s="118">
        <v>5</v>
      </c>
      <c r="B21" s="117" t="s">
        <v>825</v>
      </c>
      <c r="C21" s="117" t="s">
        <v>82</v>
      </c>
      <c r="D21" s="152"/>
      <c r="E21" s="152"/>
      <c r="F21" s="152">
        <f t="shared" si="1"/>
        <v>0</v>
      </c>
      <c r="G21" s="7"/>
      <c r="H21" s="152"/>
      <c r="I21" s="19"/>
    </row>
    <row r="22" spans="1:9" ht="15.75" customHeight="1" x14ac:dyDescent="0.3">
      <c r="A22" s="118">
        <v>6</v>
      </c>
      <c r="B22" s="117" t="s">
        <v>125</v>
      </c>
      <c r="C22" s="117" t="s">
        <v>113</v>
      </c>
      <c r="D22" s="152"/>
      <c r="E22" s="152"/>
      <c r="F22" s="152">
        <f t="shared" si="1"/>
        <v>0</v>
      </c>
      <c r="G22" s="7"/>
      <c r="H22" s="152"/>
      <c r="I22" s="19"/>
    </row>
    <row r="23" spans="1:9" ht="15.75" customHeight="1" x14ac:dyDescent="0.3">
      <c r="A23" s="118">
        <v>7</v>
      </c>
      <c r="B23" s="117" t="s">
        <v>826</v>
      </c>
      <c r="C23" s="117" t="s">
        <v>827</v>
      </c>
      <c r="D23" s="152"/>
      <c r="E23" s="152"/>
      <c r="F23" s="152">
        <f t="shared" si="1"/>
        <v>0</v>
      </c>
      <c r="G23" s="7"/>
      <c r="H23" s="152"/>
      <c r="I23" s="19"/>
    </row>
    <row r="24" spans="1:9" ht="15.75" customHeight="1" x14ac:dyDescent="0.3">
      <c r="A24" s="118">
        <v>8</v>
      </c>
      <c r="B24" s="117" t="s">
        <v>685</v>
      </c>
      <c r="C24" s="117" t="s">
        <v>318</v>
      </c>
      <c r="D24" s="152"/>
      <c r="E24" s="152"/>
      <c r="F24" s="152">
        <f t="shared" si="1"/>
        <v>0</v>
      </c>
      <c r="G24" s="7"/>
      <c r="H24" s="152"/>
      <c r="I24" s="19"/>
    </row>
    <row r="25" spans="1:9" ht="15.75" customHeight="1" x14ac:dyDescent="0.3">
      <c r="A25" s="120">
        <v>9</v>
      </c>
      <c r="B25" s="121" t="s">
        <v>455</v>
      </c>
      <c r="C25" s="121" t="s">
        <v>456</v>
      </c>
      <c r="D25" s="154"/>
      <c r="E25" s="154"/>
      <c r="F25" s="154">
        <f t="shared" si="1"/>
        <v>0</v>
      </c>
      <c r="G25" s="21"/>
      <c r="H25" s="154"/>
      <c r="I25" s="22"/>
    </row>
    <row r="26" spans="1:9" ht="15.75" customHeight="1" x14ac:dyDescent="0.3"/>
    <row r="27" spans="1:9" ht="15.75" customHeight="1" x14ac:dyDescent="0.3">
      <c r="A27" s="1"/>
      <c r="B27" s="2" t="s">
        <v>91</v>
      </c>
      <c r="C27" s="115" t="s">
        <v>838</v>
      </c>
      <c r="D27" s="115"/>
      <c r="E27" s="115"/>
      <c r="F27" s="2"/>
      <c r="G27" s="2"/>
      <c r="H27" s="2"/>
      <c r="I27" s="2"/>
    </row>
    <row r="28" spans="1:9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</row>
    <row r="29" spans="1:9" ht="15.75" customHeight="1" x14ac:dyDescent="0.3">
      <c r="A29" s="122">
        <v>1</v>
      </c>
      <c r="B29" s="106" t="s">
        <v>836</v>
      </c>
      <c r="C29" s="106" t="s">
        <v>147</v>
      </c>
      <c r="D29" s="151"/>
      <c r="E29" s="151"/>
      <c r="F29" s="151">
        <f>SUM(D29,E29)</f>
        <v>0</v>
      </c>
      <c r="G29" s="16"/>
      <c r="H29" s="151"/>
      <c r="I29" s="54"/>
    </row>
    <row r="30" spans="1:9" ht="15.75" customHeight="1" x14ac:dyDescent="0.3">
      <c r="A30" s="118">
        <v>2</v>
      </c>
      <c r="B30" s="117" t="s">
        <v>543</v>
      </c>
      <c r="C30" s="117" t="s">
        <v>64</v>
      </c>
      <c r="D30" s="152"/>
      <c r="E30" s="152"/>
      <c r="F30" s="152">
        <f t="shared" ref="F30:F37" si="2">SUM(D30,E30)</f>
        <v>0</v>
      </c>
      <c r="G30" s="7"/>
      <c r="H30" s="152"/>
      <c r="I30" s="19"/>
    </row>
    <row r="31" spans="1:9" ht="15.75" customHeight="1" x14ac:dyDescent="0.3">
      <c r="A31" s="118">
        <v>3</v>
      </c>
      <c r="B31" s="117" t="s">
        <v>832</v>
      </c>
      <c r="C31" s="117" t="s">
        <v>693</v>
      </c>
      <c r="D31" s="152"/>
      <c r="E31" s="152"/>
      <c r="F31" s="152">
        <f t="shared" si="2"/>
        <v>0</v>
      </c>
      <c r="G31" s="7"/>
      <c r="H31" s="152"/>
      <c r="I31" s="19"/>
    </row>
    <row r="32" spans="1:9" ht="15.75" customHeight="1" x14ac:dyDescent="0.3">
      <c r="A32" s="118">
        <v>4</v>
      </c>
      <c r="B32" s="117" t="s">
        <v>834</v>
      </c>
      <c r="C32" s="117" t="s">
        <v>147</v>
      </c>
      <c r="D32" s="152"/>
      <c r="E32" s="152"/>
      <c r="F32" s="152">
        <f t="shared" si="2"/>
        <v>0</v>
      </c>
      <c r="G32" s="7"/>
      <c r="H32" s="152"/>
      <c r="I32" s="19"/>
    </row>
    <row r="33" spans="1:9" ht="15.75" customHeight="1" x14ac:dyDescent="0.3">
      <c r="A33" s="118">
        <v>5</v>
      </c>
      <c r="B33" s="117" t="s">
        <v>835</v>
      </c>
      <c r="C33" s="117" t="s">
        <v>80</v>
      </c>
      <c r="D33" s="152"/>
      <c r="E33" s="152"/>
      <c r="F33" s="152">
        <f t="shared" si="2"/>
        <v>0</v>
      </c>
      <c r="G33" s="7"/>
      <c r="H33" s="152"/>
      <c r="I33" s="19"/>
    </row>
    <row r="34" spans="1:9" ht="15.75" customHeight="1" x14ac:dyDescent="0.3">
      <c r="A34" s="118">
        <v>6</v>
      </c>
      <c r="B34" s="117" t="s">
        <v>833</v>
      </c>
      <c r="C34" s="117" t="s">
        <v>82</v>
      </c>
      <c r="D34" s="152"/>
      <c r="E34" s="152"/>
      <c r="F34" s="152">
        <f t="shared" si="2"/>
        <v>0</v>
      </c>
      <c r="G34" s="7"/>
      <c r="H34" s="152"/>
      <c r="I34" s="19"/>
    </row>
    <row r="35" spans="1:9" ht="15.75" customHeight="1" x14ac:dyDescent="0.3">
      <c r="A35" s="118">
        <v>7</v>
      </c>
      <c r="B35" s="117" t="s">
        <v>837</v>
      </c>
      <c r="C35" s="117" t="s">
        <v>166</v>
      </c>
      <c r="D35" s="152"/>
      <c r="E35" s="152"/>
      <c r="F35" s="152">
        <f t="shared" si="2"/>
        <v>0</v>
      </c>
      <c r="G35" s="7"/>
      <c r="H35" s="152"/>
      <c r="I35" s="19"/>
    </row>
    <row r="36" spans="1:9" ht="15.75" customHeight="1" x14ac:dyDescent="0.3">
      <c r="A36" s="118">
        <v>8</v>
      </c>
      <c r="B36" s="117" t="s">
        <v>685</v>
      </c>
      <c r="C36" s="117" t="s">
        <v>693</v>
      </c>
      <c r="D36" s="152"/>
      <c r="E36" s="152"/>
      <c r="F36" s="152">
        <f t="shared" si="2"/>
        <v>0</v>
      </c>
      <c r="G36" s="7"/>
      <c r="H36" s="152"/>
      <c r="I36" s="19"/>
    </row>
    <row r="37" spans="1:9" ht="15.75" customHeight="1" x14ac:dyDescent="0.3">
      <c r="A37" s="120">
        <v>9</v>
      </c>
      <c r="B37" s="121" t="s">
        <v>831</v>
      </c>
      <c r="C37" s="121" t="s">
        <v>827</v>
      </c>
      <c r="D37" s="154"/>
      <c r="E37" s="154"/>
      <c r="F37" s="154">
        <f t="shared" si="2"/>
        <v>0</v>
      </c>
      <c r="G37" s="21"/>
      <c r="H37" s="154"/>
      <c r="I37" s="22"/>
    </row>
    <row r="38" spans="1:9" ht="15.75" customHeight="1" x14ac:dyDescent="0.3"/>
    <row r="39" spans="1:9" ht="15.75" customHeight="1" x14ac:dyDescent="0.3">
      <c r="A39" s="1"/>
      <c r="B39" s="2" t="s">
        <v>106</v>
      </c>
      <c r="C39" s="115" t="s">
        <v>845</v>
      </c>
      <c r="D39" s="115"/>
      <c r="E39" s="115"/>
      <c r="F39" s="2"/>
      <c r="G39" s="2"/>
      <c r="H39" s="2"/>
      <c r="I39" s="2"/>
    </row>
    <row r="40" spans="1:9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</row>
    <row r="41" spans="1:9" ht="15.75" customHeight="1" x14ac:dyDescent="0.3">
      <c r="A41" s="122">
        <v>1</v>
      </c>
      <c r="B41" s="106" t="s">
        <v>839</v>
      </c>
      <c r="C41" s="106" t="s">
        <v>147</v>
      </c>
      <c r="D41" s="151"/>
      <c r="E41" s="151"/>
      <c r="F41" s="151">
        <f>SUM(D41,E41)</f>
        <v>0</v>
      </c>
      <c r="G41" s="16"/>
      <c r="H41" s="151"/>
      <c r="I41" s="54"/>
    </row>
    <row r="42" spans="1:9" ht="15.75" customHeight="1" x14ac:dyDescent="0.3">
      <c r="A42" s="118">
        <v>2</v>
      </c>
      <c r="B42" s="117" t="s">
        <v>473</v>
      </c>
      <c r="C42" s="117" t="s">
        <v>430</v>
      </c>
      <c r="D42" s="152"/>
      <c r="E42" s="152"/>
      <c r="F42" s="152">
        <f t="shared" ref="F42:F49" si="3">SUM(D42,E42)</f>
        <v>0</v>
      </c>
      <c r="G42" s="7"/>
      <c r="H42" s="152"/>
      <c r="I42" s="19"/>
    </row>
    <row r="43" spans="1:9" ht="15.75" customHeight="1" x14ac:dyDescent="0.3">
      <c r="A43" s="118">
        <v>3</v>
      </c>
      <c r="B43" s="117" t="s">
        <v>843</v>
      </c>
      <c r="C43" s="117" t="s">
        <v>456</v>
      </c>
      <c r="D43" s="152"/>
      <c r="E43" s="152"/>
      <c r="F43" s="152">
        <f t="shared" si="3"/>
        <v>0</v>
      </c>
      <c r="G43" s="7"/>
      <c r="H43" s="152"/>
      <c r="I43" s="19"/>
    </row>
    <row r="44" spans="1:9" ht="15.75" customHeight="1" x14ac:dyDescent="0.3">
      <c r="A44" s="118">
        <v>4</v>
      </c>
      <c r="B44" s="117" t="s">
        <v>92</v>
      </c>
      <c r="C44" s="117" t="s">
        <v>93</v>
      </c>
      <c r="D44" s="152"/>
      <c r="E44" s="152"/>
      <c r="F44" s="152">
        <f t="shared" si="3"/>
        <v>0</v>
      </c>
      <c r="G44" s="7"/>
      <c r="H44" s="152"/>
      <c r="I44" s="19"/>
    </row>
    <row r="45" spans="1:9" ht="15.75" customHeight="1" x14ac:dyDescent="0.3">
      <c r="A45" s="118">
        <v>5</v>
      </c>
      <c r="B45" s="117" t="s">
        <v>840</v>
      </c>
      <c r="C45" s="117" t="s">
        <v>166</v>
      </c>
      <c r="D45" s="152"/>
      <c r="E45" s="152"/>
      <c r="F45" s="152">
        <f t="shared" si="3"/>
        <v>0</v>
      </c>
      <c r="G45" s="7"/>
      <c r="H45" s="152"/>
      <c r="I45" s="19"/>
    </row>
    <row r="46" spans="1:9" ht="15.75" customHeight="1" x14ac:dyDescent="0.3">
      <c r="A46" s="118">
        <v>6</v>
      </c>
      <c r="B46" s="117" t="s">
        <v>491</v>
      </c>
      <c r="C46" s="117" t="s">
        <v>488</v>
      </c>
      <c r="D46" s="152"/>
      <c r="E46" s="152"/>
      <c r="F46" s="152">
        <f t="shared" si="3"/>
        <v>0</v>
      </c>
      <c r="G46" s="7"/>
      <c r="H46" s="152"/>
      <c r="I46" s="19"/>
    </row>
    <row r="47" spans="1:9" ht="15.75" customHeight="1" x14ac:dyDescent="0.3">
      <c r="A47" s="118">
        <v>7</v>
      </c>
      <c r="B47" s="117" t="s">
        <v>842</v>
      </c>
      <c r="C47" s="117" t="s">
        <v>70</v>
      </c>
      <c r="D47" s="152"/>
      <c r="E47" s="152"/>
      <c r="F47" s="152">
        <f t="shared" si="3"/>
        <v>0</v>
      </c>
      <c r="G47" s="7"/>
      <c r="H47" s="152"/>
      <c r="I47" s="19"/>
    </row>
    <row r="48" spans="1:9" ht="15.75" customHeight="1" x14ac:dyDescent="0.3">
      <c r="A48" s="118">
        <v>8</v>
      </c>
      <c r="B48" s="117" t="s">
        <v>841</v>
      </c>
      <c r="C48" s="117" t="s">
        <v>827</v>
      </c>
      <c r="D48" s="152"/>
      <c r="E48" s="152"/>
      <c r="F48" s="152">
        <f t="shared" si="3"/>
        <v>0</v>
      </c>
      <c r="G48" s="7"/>
      <c r="H48" s="152"/>
      <c r="I48" s="19"/>
    </row>
    <row r="49" spans="1:9" ht="15.75" customHeight="1" x14ac:dyDescent="0.3">
      <c r="A49" s="120">
        <v>9</v>
      </c>
      <c r="B49" s="121" t="s">
        <v>844</v>
      </c>
      <c r="C49" s="121" t="s">
        <v>174</v>
      </c>
      <c r="D49" s="154"/>
      <c r="E49" s="154"/>
      <c r="F49" s="154">
        <f t="shared" si="3"/>
        <v>0</v>
      </c>
      <c r="G49" s="21"/>
      <c r="H49" s="154"/>
      <c r="I49" s="22"/>
    </row>
    <row r="50" spans="1:9" ht="15.75" customHeight="1" x14ac:dyDescent="0.3"/>
    <row r="51" spans="1:9" ht="15.75" customHeight="1" x14ac:dyDescent="0.3">
      <c r="A51" s="1"/>
      <c r="B51" s="2" t="s">
        <v>119</v>
      </c>
      <c r="C51" s="115" t="s">
        <v>850</v>
      </c>
      <c r="D51" s="115"/>
      <c r="E51" s="115"/>
      <c r="F51" s="2"/>
      <c r="G51" s="2"/>
      <c r="H51" s="2"/>
      <c r="I51" s="2"/>
    </row>
    <row r="52" spans="1:9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</row>
    <row r="53" spans="1:9" ht="15.75" customHeight="1" x14ac:dyDescent="0.3">
      <c r="A53" s="122">
        <v>1</v>
      </c>
      <c r="B53" s="106" t="s">
        <v>686</v>
      </c>
      <c r="C53" s="106" t="s">
        <v>687</v>
      </c>
      <c r="D53" s="151"/>
      <c r="E53" s="151"/>
      <c r="F53" s="151">
        <f>SUM(D53,E53)</f>
        <v>0</v>
      </c>
      <c r="G53" s="16"/>
      <c r="H53" s="151"/>
      <c r="I53" s="54"/>
    </row>
    <row r="54" spans="1:9" ht="15.75" customHeight="1" x14ac:dyDescent="0.3">
      <c r="A54" s="118">
        <v>2</v>
      </c>
      <c r="B54" s="117" t="s">
        <v>509</v>
      </c>
      <c r="C54" s="117" t="s">
        <v>430</v>
      </c>
      <c r="D54" s="152"/>
      <c r="E54" s="152"/>
      <c r="F54" s="152">
        <f t="shared" ref="F54:F61" si="4">SUM(D54,E54)</f>
        <v>0</v>
      </c>
      <c r="G54" s="7"/>
      <c r="H54" s="152"/>
      <c r="I54" s="19"/>
    </row>
    <row r="55" spans="1:9" ht="15.75" customHeight="1" x14ac:dyDescent="0.3">
      <c r="A55" s="118">
        <v>3</v>
      </c>
      <c r="B55" s="117" t="s">
        <v>847</v>
      </c>
      <c r="C55" s="117" t="s">
        <v>134</v>
      </c>
      <c r="D55" s="152"/>
      <c r="E55" s="152"/>
      <c r="F55" s="152">
        <f t="shared" si="4"/>
        <v>0</v>
      </c>
      <c r="G55" s="7"/>
      <c r="H55" s="152"/>
      <c r="I55" s="19"/>
    </row>
    <row r="56" spans="1:9" ht="15.75" customHeight="1" x14ac:dyDescent="0.3">
      <c r="A56" s="118">
        <v>4</v>
      </c>
      <c r="B56" s="117" t="s">
        <v>849</v>
      </c>
      <c r="C56" s="117" t="s">
        <v>147</v>
      </c>
      <c r="D56" s="152"/>
      <c r="E56" s="152"/>
      <c r="F56" s="152">
        <f t="shared" si="4"/>
        <v>0</v>
      </c>
      <c r="G56" s="7"/>
      <c r="H56" s="152"/>
      <c r="I56" s="19"/>
    </row>
    <row r="57" spans="1:9" ht="15.75" customHeight="1" x14ac:dyDescent="0.3">
      <c r="A57" s="118">
        <v>5</v>
      </c>
      <c r="B57" s="117" t="s">
        <v>512</v>
      </c>
      <c r="C57" s="117" t="s">
        <v>513</v>
      </c>
      <c r="D57" s="152"/>
      <c r="E57" s="152"/>
      <c r="F57" s="152">
        <f t="shared" si="4"/>
        <v>0</v>
      </c>
      <c r="G57" s="7"/>
      <c r="H57" s="152"/>
      <c r="I57" s="19"/>
    </row>
    <row r="58" spans="1:9" ht="15.75" customHeight="1" x14ac:dyDescent="0.3">
      <c r="A58" s="118">
        <v>6</v>
      </c>
      <c r="B58" s="117" t="s">
        <v>848</v>
      </c>
      <c r="C58" s="117" t="s">
        <v>78</v>
      </c>
      <c r="D58" s="152"/>
      <c r="E58" s="152"/>
      <c r="F58" s="152">
        <f t="shared" si="4"/>
        <v>0</v>
      </c>
      <c r="G58" s="7"/>
      <c r="H58" s="152"/>
      <c r="I58" s="19"/>
    </row>
    <row r="59" spans="1:9" ht="15.75" customHeight="1" x14ac:dyDescent="0.3">
      <c r="A59" s="118">
        <v>7</v>
      </c>
      <c r="B59" s="117" t="s">
        <v>846</v>
      </c>
      <c r="C59" s="117" t="s">
        <v>174</v>
      </c>
      <c r="D59" s="152"/>
      <c r="E59" s="152"/>
      <c r="F59" s="152">
        <f t="shared" si="4"/>
        <v>0</v>
      </c>
      <c r="G59" s="7"/>
      <c r="H59" s="152"/>
      <c r="I59" s="19"/>
    </row>
    <row r="60" spans="1:9" ht="15.75" customHeight="1" x14ac:dyDescent="0.3">
      <c r="A60" s="118">
        <v>8</v>
      </c>
      <c r="B60" s="117" t="s">
        <v>454</v>
      </c>
      <c r="C60" s="117" t="s">
        <v>93</v>
      </c>
      <c r="D60" s="152"/>
      <c r="E60" s="152"/>
      <c r="F60" s="152">
        <f t="shared" si="4"/>
        <v>0</v>
      </c>
      <c r="G60" s="7"/>
      <c r="H60" s="152"/>
      <c r="I60" s="19"/>
    </row>
    <row r="61" spans="1:9" ht="15.75" customHeight="1" x14ac:dyDescent="0.3">
      <c r="A61" s="120">
        <v>9</v>
      </c>
      <c r="B61" s="121" t="s">
        <v>710</v>
      </c>
      <c r="C61" s="121" t="s">
        <v>456</v>
      </c>
      <c r="D61" s="154"/>
      <c r="E61" s="154"/>
      <c r="F61" s="154">
        <f t="shared" si="4"/>
        <v>0</v>
      </c>
      <c r="G61" s="21"/>
      <c r="H61" s="154"/>
      <c r="I61" s="22"/>
    </row>
    <row r="62" spans="1:9" ht="15.75" customHeight="1" x14ac:dyDescent="0.3"/>
    <row r="63" spans="1:9" ht="15.75" customHeight="1" x14ac:dyDescent="0.3">
      <c r="B63" s="4" t="s">
        <v>508</v>
      </c>
    </row>
    <row r="64" spans="1:9" ht="15.75" customHeight="1" x14ac:dyDescent="0.3"/>
    <row r="65" spans="2:5" ht="15.75" customHeight="1" x14ac:dyDescent="0.3">
      <c r="B65" s="4" t="s">
        <v>37</v>
      </c>
      <c r="E65" s="101" t="s">
        <v>25</v>
      </c>
    </row>
    <row r="66" spans="2:5" ht="15.75" customHeight="1" x14ac:dyDescent="0.3">
      <c r="B66" s="4" t="s">
        <v>38</v>
      </c>
    </row>
    <row r="67" spans="2:5" ht="15.75" customHeight="1" x14ac:dyDescent="0.3"/>
    <row r="68" spans="2:5" ht="15.75" customHeight="1" x14ac:dyDescent="0.3"/>
    <row r="69" spans="2:5" ht="15.75" customHeight="1" x14ac:dyDescent="0.3"/>
    <row r="70" spans="2:5" ht="15.75" customHeight="1" x14ac:dyDescent="0.3"/>
    <row r="71" spans="2:5" ht="15.75" customHeight="1" x14ac:dyDescent="0.3"/>
    <row r="72" spans="2:5" ht="15.75" customHeight="1" x14ac:dyDescent="0.3"/>
    <row r="73" spans="2:5" ht="15.75" customHeight="1" x14ac:dyDescent="0.3"/>
    <row r="74" spans="2:5" ht="15.75" customHeight="1" x14ac:dyDescent="0.3"/>
    <row r="75" spans="2:5" ht="15.75" customHeight="1" x14ac:dyDescent="0.3"/>
    <row r="76" spans="2:5" ht="15.75" customHeight="1" x14ac:dyDescent="0.3"/>
    <row r="77" spans="2:5" ht="15.75" customHeight="1" x14ac:dyDescent="0.3"/>
    <row r="78" spans="2:5" ht="15.75" customHeight="1" x14ac:dyDescent="0.3"/>
    <row r="79" spans="2:5" ht="15.75" customHeight="1" x14ac:dyDescent="0.3"/>
    <row r="80" spans="2:5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F465516E-1092-4C7E-97CE-2A64CEA1E9B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ADBD-F0B5-499E-9238-B0AC8DE677A0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132</v>
      </c>
      <c r="C3" s="115" t="s">
        <v>858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852</v>
      </c>
      <c r="C5" s="106" t="s">
        <v>827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851</v>
      </c>
      <c r="C6" s="129" t="s">
        <v>76</v>
      </c>
      <c r="D6" s="155"/>
      <c r="E6" s="155"/>
      <c r="F6" s="152">
        <f t="shared" ref="F6:F13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856</v>
      </c>
      <c r="C7" s="129" t="s">
        <v>82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855</v>
      </c>
      <c r="C8" s="129" t="s">
        <v>829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853</v>
      </c>
      <c r="C9" s="129" t="s">
        <v>134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745</v>
      </c>
      <c r="C10" s="129" t="s">
        <v>166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854</v>
      </c>
      <c r="C11" s="129" t="s">
        <v>430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172</v>
      </c>
      <c r="C12" s="129" t="s">
        <v>76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857</v>
      </c>
      <c r="C13" s="133" t="s">
        <v>166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144</v>
      </c>
      <c r="C15" s="115" t="s">
        <v>484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">
        <v>860</v>
      </c>
      <c r="C17" s="106" t="s">
        <v>200</v>
      </c>
      <c r="D17" s="151"/>
      <c r="E17" s="151"/>
      <c r="F17" s="151">
        <f>SUM(D17,E17)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481</v>
      </c>
      <c r="C18" s="129" t="s">
        <v>187</v>
      </c>
      <c r="D18" s="155"/>
      <c r="E18" s="155"/>
      <c r="F18" s="152">
        <f t="shared" ref="F18:F25" si="1">SUM(D18,E18)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861</v>
      </c>
      <c r="C19" s="129" t="s">
        <v>827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493</v>
      </c>
      <c r="C20" s="129" t="s">
        <v>462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504</v>
      </c>
      <c r="C21" s="129" t="s">
        <v>187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543</v>
      </c>
      <c r="C22" s="129" t="s">
        <v>538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492</v>
      </c>
      <c r="C23" s="129" t="s">
        <v>462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862</v>
      </c>
      <c r="C24" s="129" t="s">
        <v>279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859</v>
      </c>
      <c r="C25" s="133" t="s">
        <v>486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158</v>
      </c>
      <c r="C27" s="115" t="s">
        <v>868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06" t="s">
        <v>321</v>
      </c>
      <c r="C29" s="106" t="s">
        <v>322</v>
      </c>
      <c r="D29" s="151"/>
      <c r="E29" s="151"/>
      <c r="F29" s="151">
        <f>SUM(D29,E29)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867</v>
      </c>
      <c r="C30" s="129" t="s">
        <v>827</v>
      </c>
      <c r="D30" s="155"/>
      <c r="E30" s="155"/>
      <c r="F30" s="152">
        <f t="shared" ref="F30:F37" si="2">SUM(D30,E30)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495</v>
      </c>
      <c r="C31" s="129" t="s">
        <v>488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866</v>
      </c>
      <c r="C32" s="129" t="s">
        <v>82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213</v>
      </c>
      <c r="C33" s="129" t="s">
        <v>82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242</v>
      </c>
      <c r="C34" s="129" t="s">
        <v>72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863</v>
      </c>
      <c r="C35" s="129" t="s">
        <v>147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865</v>
      </c>
      <c r="C36" s="129" t="s">
        <v>829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864</v>
      </c>
      <c r="C37" s="133" t="s">
        <v>318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170</v>
      </c>
      <c r="C39" s="115" t="s">
        <v>874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06" t="s">
        <v>873</v>
      </c>
      <c r="C41" s="106" t="s">
        <v>693</v>
      </c>
      <c r="D41" s="151"/>
      <c r="E41" s="151"/>
      <c r="F41" s="151">
        <f>SUM(D41,E41)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869</v>
      </c>
      <c r="C42" s="129" t="s">
        <v>322</v>
      </c>
      <c r="D42" s="155"/>
      <c r="E42" s="155"/>
      <c r="F42" s="152">
        <f t="shared" ref="F42:F49" si="3">SUM(D42,E42)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872</v>
      </c>
      <c r="C43" s="129" t="s">
        <v>76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871</v>
      </c>
      <c r="C44" s="129" t="s">
        <v>827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213</v>
      </c>
      <c r="C45" s="129" t="s">
        <v>538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511</v>
      </c>
      <c r="C46" s="129" t="s">
        <v>488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461</v>
      </c>
      <c r="C47" s="129" t="s">
        <v>187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">
        <v>870</v>
      </c>
      <c r="C48" s="129" t="s">
        <v>488</v>
      </c>
      <c r="D48" s="155"/>
      <c r="E48" s="155"/>
      <c r="F48" s="152">
        <f t="shared" si="3"/>
        <v>0</v>
      </c>
      <c r="G48" s="130"/>
      <c r="H48" s="155"/>
      <c r="I48" s="132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0">
        <v>9</v>
      </c>
      <c r="B49" s="133" t="s">
        <v>478</v>
      </c>
      <c r="C49" s="133" t="s">
        <v>462</v>
      </c>
      <c r="D49" s="156"/>
      <c r="E49" s="156"/>
      <c r="F49" s="154">
        <f t="shared" si="3"/>
        <v>0</v>
      </c>
      <c r="G49" s="134"/>
      <c r="H49" s="156"/>
      <c r="I49" s="135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"/>
      <c r="B51" s="2" t="s">
        <v>183</v>
      </c>
      <c r="C51" s="115" t="s">
        <v>664</v>
      </c>
      <c r="D51" s="115"/>
      <c r="E51" s="115"/>
      <c r="F51" s="2"/>
      <c r="G51" s="2"/>
      <c r="H51" s="2"/>
      <c r="I51" s="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2">
        <v>1</v>
      </c>
      <c r="B53" s="106" t="s">
        <v>880</v>
      </c>
      <c r="C53" s="106" t="s">
        <v>318</v>
      </c>
      <c r="D53" s="151"/>
      <c r="E53" s="151"/>
      <c r="F53" s="151">
        <f>SUM(D53,E53)</f>
        <v>0</v>
      </c>
      <c r="G53" s="16"/>
      <c r="H53" s="151"/>
      <c r="I53" s="54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2</v>
      </c>
      <c r="B54" s="129" t="s">
        <v>879</v>
      </c>
      <c r="C54" s="129" t="s">
        <v>134</v>
      </c>
      <c r="D54" s="155"/>
      <c r="E54" s="155"/>
      <c r="F54" s="152">
        <f t="shared" ref="F54:F61" si="4">SUM(D54,E54)</f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3</v>
      </c>
      <c r="B55" s="129" t="s">
        <v>536</v>
      </c>
      <c r="C55" s="129" t="s">
        <v>93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1">
        <v>4</v>
      </c>
      <c r="B56" s="129" t="s">
        <v>877</v>
      </c>
      <c r="C56" s="129" t="s">
        <v>82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18">
        <v>5</v>
      </c>
      <c r="B57" s="129" t="s">
        <v>881</v>
      </c>
      <c r="C57" s="129" t="s">
        <v>166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31">
        <v>6</v>
      </c>
      <c r="B58" s="129" t="s">
        <v>875</v>
      </c>
      <c r="C58" s="129" t="s">
        <v>456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18">
        <v>7</v>
      </c>
      <c r="B59" s="129" t="s">
        <v>564</v>
      </c>
      <c r="C59" s="129" t="s">
        <v>218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31">
        <v>8</v>
      </c>
      <c r="B60" s="129" t="s">
        <v>876</v>
      </c>
      <c r="C60" s="129" t="s">
        <v>693</v>
      </c>
      <c r="D60" s="155"/>
      <c r="E60" s="155"/>
      <c r="F60" s="152">
        <f t="shared" si="4"/>
        <v>0</v>
      </c>
      <c r="G60" s="130"/>
      <c r="H60" s="155"/>
      <c r="I60" s="132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0">
        <v>9</v>
      </c>
      <c r="B61" s="133" t="s">
        <v>878</v>
      </c>
      <c r="C61" s="133" t="s">
        <v>166</v>
      </c>
      <c r="D61" s="156"/>
      <c r="E61" s="156"/>
      <c r="F61" s="154">
        <f t="shared" si="4"/>
        <v>0</v>
      </c>
      <c r="G61" s="134"/>
      <c r="H61" s="156"/>
      <c r="I61" s="135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 t="s">
        <v>508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4" t="s">
        <v>37</v>
      </c>
      <c r="E65" s="101" t="s">
        <v>25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4" t="s">
        <v>38</v>
      </c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7310A8BF-A450-4EA3-A47A-7D7D1ADE81F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255BF-4D79-4865-A707-F2298FBE02D3}">
  <sheetPr>
    <tabColor theme="9"/>
    <pageSetUpPr fitToPage="1"/>
  </sheetPr>
  <dimension ref="A1:AH71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6" width="2.42578125" style="4" customWidth="1"/>
    <col min="17" max="24" width="4.140625" style="4" customWidth="1"/>
    <col min="25" max="16384" width="10.28515625" style="4"/>
  </cols>
  <sheetData>
    <row r="1" spans="1:34" s="93" customFormat="1" ht="18" x14ac:dyDescent="0.35">
      <c r="A1" s="1"/>
      <c r="B1" s="93" t="s">
        <v>22</v>
      </c>
      <c r="D1" s="90"/>
      <c r="E1" s="90"/>
      <c r="F1" s="90" t="s">
        <v>281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s="93" customFormat="1" ht="20.100000000000001" customHeight="1" x14ac:dyDescent="0.35">
      <c r="A2" s="1"/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90"/>
      <c r="V2" s="90"/>
      <c r="W2" s="90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282</v>
      </c>
      <c r="D3" s="115"/>
      <c r="E3" s="115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"!$J$5"),"")</f>
        <v>S. Adams-Lewis</v>
      </c>
      <c r="C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"!$K$5"),"")</f>
        <v>Penrhiwpal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"!$L$5"),"")</f>
        <v/>
      </c>
      <c r="E5" s="16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"!$J$53"),"")</f>
        <v>N. Carter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"!$K$53"),"")</f>
        <v>St Austell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"!$L$53"),"")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"!$B$57"),"")</f>
        <v>S. Reeves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"!$C$57"),"")</f>
        <v>Crewe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"!$D$57"),"")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"!$J$46"),"")</f>
        <v>A. Slater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"!$K$46"),"")</f>
        <v>Crewe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"!$L$46"),"")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20">
        <v>5</v>
      </c>
      <c r="B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"!$B$12"),"")</f>
        <v>J. Wegg</v>
      </c>
      <c r="C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"!$C$12"),"")</f>
        <v>Norwich City</v>
      </c>
      <c r="D9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"!$D$12"),"")</f>
        <v/>
      </c>
      <c r="E9" s="134"/>
      <c r="F9" s="134"/>
      <c r="G9" s="135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28"/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28"/>
      <c r="B11" s="4" t="s">
        <v>37</v>
      </c>
      <c r="F11" s="101" t="s">
        <v>25</v>
      </c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28"/>
      <c r="B12" s="4" t="s">
        <v>38</v>
      </c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</sheetData>
  <sheetProtection sheet="1" objects="1" scenarios="1" selectLockedCells="1"/>
  <sortState xmlns:xlrd2="http://schemas.microsoft.com/office/spreadsheetml/2017/richdata2" ref="V5:W9">
    <sortCondition ref="V5"/>
  </sortState>
  <mergeCells count="1">
    <mergeCell ref="C2:G2"/>
  </mergeCells>
  <hyperlinks>
    <hyperlink ref="B2" location="'Index'!A3" tooltip="Go to the Index sheet" display="á" xr:uid="{ECF97686-561C-47DD-A616-98411415832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26C2E-8E26-424D-A6D5-9C360A01E975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197</v>
      </c>
      <c r="C3" s="115" t="s">
        <v>725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887</v>
      </c>
      <c r="C5" s="106" t="s">
        <v>147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886</v>
      </c>
      <c r="C6" s="129" t="s">
        <v>134</v>
      </c>
      <c r="D6" s="155"/>
      <c r="E6" s="155"/>
      <c r="F6" s="152">
        <f t="shared" ref="F6:F13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884</v>
      </c>
      <c r="C7" s="129" t="s">
        <v>827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885</v>
      </c>
      <c r="C8" s="129" t="s">
        <v>134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888</v>
      </c>
      <c r="C9" s="129" t="s">
        <v>827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882</v>
      </c>
      <c r="C10" s="129" t="s">
        <v>499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165</v>
      </c>
      <c r="C11" s="129" t="s">
        <v>166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889</v>
      </c>
      <c r="C12" s="129" t="s">
        <v>827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883</v>
      </c>
      <c r="C13" s="133" t="s">
        <v>827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209</v>
      </c>
      <c r="C15" s="115" t="s">
        <v>895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">
        <v>891</v>
      </c>
      <c r="C17" s="106" t="s">
        <v>827</v>
      </c>
      <c r="D17" s="151"/>
      <c r="E17" s="151"/>
      <c r="F17" s="151">
        <f>SUM(D17,E17)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133</v>
      </c>
      <c r="C18" s="129" t="s">
        <v>134</v>
      </c>
      <c r="D18" s="155"/>
      <c r="E18" s="155"/>
      <c r="F18" s="152">
        <f t="shared" ref="F18:F25" si="1">SUM(D18,E18)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524</v>
      </c>
      <c r="C19" s="129" t="s">
        <v>486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893</v>
      </c>
      <c r="C20" s="129" t="s">
        <v>147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894</v>
      </c>
      <c r="C21" s="129" t="s">
        <v>134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890</v>
      </c>
      <c r="C22" s="129" t="s">
        <v>122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528</v>
      </c>
      <c r="C23" s="129" t="s">
        <v>93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892</v>
      </c>
      <c r="C24" s="129" t="s">
        <v>134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864</v>
      </c>
      <c r="C25" s="133" t="s">
        <v>166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221</v>
      </c>
      <c r="C27" s="115" t="s">
        <v>636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06" t="s">
        <v>898</v>
      </c>
      <c r="C29" s="106" t="s">
        <v>147</v>
      </c>
      <c r="D29" s="151"/>
      <c r="E29" s="151"/>
      <c r="F29" s="151">
        <f>SUM(D29,E29)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897</v>
      </c>
      <c r="C30" s="129" t="s">
        <v>279</v>
      </c>
      <c r="D30" s="155"/>
      <c r="E30" s="155"/>
      <c r="F30" s="152">
        <f t="shared" ref="F30:F37" si="2">SUM(D30,E30)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899</v>
      </c>
      <c r="C31" s="129" t="s">
        <v>829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901</v>
      </c>
      <c r="C32" s="129" t="s">
        <v>475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537</v>
      </c>
      <c r="C33" s="129" t="s">
        <v>538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902</v>
      </c>
      <c r="C34" s="129" t="s">
        <v>82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900</v>
      </c>
      <c r="C35" s="129" t="s">
        <v>147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903</v>
      </c>
      <c r="C36" s="129" t="s">
        <v>687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896</v>
      </c>
      <c r="C37" s="133" t="s">
        <v>462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232</v>
      </c>
      <c r="C39" s="115" t="s">
        <v>910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06" t="s">
        <v>909</v>
      </c>
      <c r="C41" s="106" t="s">
        <v>475</v>
      </c>
      <c r="D41" s="151"/>
      <c r="E41" s="151"/>
      <c r="F41" s="151">
        <f>SUM(D41,E41)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350</v>
      </c>
      <c r="C42" s="129" t="s">
        <v>322</v>
      </c>
      <c r="D42" s="155"/>
      <c r="E42" s="155"/>
      <c r="F42" s="152">
        <f t="shared" ref="F42:F49" si="3">SUM(D42,E42)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562</v>
      </c>
      <c r="C43" s="129" t="s">
        <v>513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906</v>
      </c>
      <c r="C44" s="129" t="s">
        <v>147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506</v>
      </c>
      <c r="C45" s="129" t="s">
        <v>134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904</v>
      </c>
      <c r="C46" s="129" t="s">
        <v>70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907</v>
      </c>
      <c r="C47" s="129" t="s">
        <v>147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">
        <v>905</v>
      </c>
      <c r="C48" s="129" t="s">
        <v>538</v>
      </c>
      <c r="D48" s="155"/>
      <c r="E48" s="155"/>
      <c r="F48" s="152">
        <f t="shared" si="3"/>
        <v>0</v>
      </c>
      <c r="G48" s="130"/>
      <c r="H48" s="155"/>
      <c r="I48" s="132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0">
        <v>9</v>
      </c>
      <c r="B49" s="133" t="s">
        <v>908</v>
      </c>
      <c r="C49" s="133" t="s">
        <v>687</v>
      </c>
      <c r="D49" s="156"/>
      <c r="E49" s="156"/>
      <c r="F49" s="154">
        <f t="shared" si="3"/>
        <v>0</v>
      </c>
      <c r="G49" s="134"/>
      <c r="H49" s="156"/>
      <c r="I49" s="135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"/>
      <c r="B51" s="2" t="s">
        <v>244</v>
      </c>
      <c r="C51" s="115" t="s">
        <v>530</v>
      </c>
      <c r="D51" s="115"/>
      <c r="E51" s="115"/>
      <c r="F51" s="2"/>
      <c r="G51" s="2"/>
      <c r="H51" s="2"/>
      <c r="I51" s="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2">
        <v>1</v>
      </c>
      <c r="B53" s="106" t="s">
        <v>913</v>
      </c>
      <c r="C53" s="106" t="s">
        <v>134</v>
      </c>
      <c r="D53" s="151"/>
      <c r="E53" s="151"/>
      <c r="F53" s="151">
        <f>SUM(D53,E53)</f>
        <v>0</v>
      </c>
      <c r="G53" s="16"/>
      <c r="H53" s="151"/>
      <c r="I53" s="54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2</v>
      </c>
      <c r="B54" s="129" t="s">
        <v>577</v>
      </c>
      <c r="C54" s="129" t="s">
        <v>626</v>
      </c>
      <c r="D54" s="155"/>
      <c r="E54" s="155"/>
      <c r="F54" s="152">
        <f t="shared" ref="F54:F61" si="4">SUM(D54,E54)</f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3</v>
      </c>
      <c r="B55" s="129" t="s">
        <v>914</v>
      </c>
      <c r="C55" s="129" t="s">
        <v>187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1">
        <v>4</v>
      </c>
      <c r="B56" s="129" t="s">
        <v>915</v>
      </c>
      <c r="C56" s="129" t="s">
        <v>626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18">
        <v>5</v>
      </c>
      <c r="B57" s="129" t="s">
        <v>911</v>
      </c>
      <c r="C57" s="129" t="s">
        <v>827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31">
        <v>6</v>
      </c>
      <c r="B58" s="129" t="s">
        <v>912</v>
      </c>
      <c r="C58" s="129" t="s">
        <v>827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18">
        <v>7</v>
      </c>
      <c r="B59" s="129" t="s">
        <v>501</v>
      </c>
      <c r="C59" s="129" t="s">
        <v>187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31">
        <v>8</v>
      </c>
      <c r="B60" s="129" t="s">
        <v>525</v>
      </c>
      <c r="C60" s="129" t="s">
        <v>475</v>
      </c>
      <c r="D60" s="155"/>
      <c r="E60" s="155"/>
      <c r="F60" s="152">
        <f t="shared" si="4"/>
        <v>0</v>
      </c>
      <c r="G60" s="130"/>
      <c r="H60" s="155"/>
      <c r="I60" s="132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0">
        <v>9</v>
      </c>
      <c r="B61" s="133" t="s">
        <v>864</v>
      </c>
      <c r="C61" s="133" t="s">
        <v>248</v>
      </c>
      <c r="D61" s="156"/>
      <c r="E61" s="156"/>
      <c r="F61" s="154">
        <f t="shared" si="4"/>
        <v>0</v>
      </c>
      <c r="G61" s="134"/>
      <c r="H61" s="156"/>
      <c r="I61" s="135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 t="s">
        <v>508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4" t="s">
        <v>37</v>
      </c>
      <c r="E65" s="101" t="s">
        <v>25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4" t="s">
        <v>38</v>
      </c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08239A9A-50B7-4FC0-8773-CEC1F0F5EA9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2B2AF-196E-41A6-89EE-D33CD21F73C8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258</v>
      </c>
      <c r="C3" s="115" t="s">
        <v>925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922</v>
      </c>
      <c r="C5" s="106" t="s">
        <v>134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517</v>
      </c>
      <c r="C6" s="129" t="s">
        <v>462</v>
      </c>
      <c r="D6" s="155"/>
      <c r="E6" s="155"/>
      <c r="F6" s="152">
        <f t="shared" ref="F6:F13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921</v>
      </c>
      <c r="C7" s="129" t="s">
        <v>174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916</v>
      </c>
      <c r="C8" s="129" t="s">
        <v>917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924</v>
      </c>
      <c r="C9" s="129" t="s">
        <v>687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923</v>
      </c>
      <c r="C10" s="129" t="s">
        <v>693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919</v>
      </c>
      <c r="C11" s="129" t="s">
        <v>70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920</v>
      </c>
      <c r="C12" s="129" t="s">
        <v>827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918</v>
      </c>
      <c r="C13" s="133" t="s">
        <v>187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269</v>
      </c>
      <c r="C15" s="115" t="s">
        <v>665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">
        <v>741</v>
      </c>
      <c r="C17" s="106" t="s">
        <v>64</v>
      </c>
      <c r="D17" s="151"/>
      <c r="E17" s="151"/>
      <c r="F17" s="151">
        <f>SUM(D17,E17)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932</v>
      </c>
      <c r="C18" s="129" t="s">
        <v>72</v>
      </c>
      <c r="D18" s="155"/>
      <c r="E18" s="155"/>
      <c r="F18" s="152">
        <f t="shared" ref="F18:F25" si="1">SUM(D18,E18)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933</v>
      </c>
      <c r="C19" s="129" t="s">
        <v>72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927</v>
      </c>
      <c r="C20" s="129" t="s">
        <v>456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930</v>
      </c>
      <c r="C21" s="129" t="s">
        <v>147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929</v>
      </c>
      <c r="C22" s="129" t="s">
        <v>322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931</v>
      </c>
      <c r="C23" s="129" t="s">
        <v>82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928</v>
      </c>
      <c r="C24" s="129" t="s">
        <v>769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926</v>
      </c>
      <c r="C25" s="133" t="s">
        <v>827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934</v>
      </c>
      <c r="C27" s="115" t="s">
        <v>941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06" t="s">
        <v>935</v>
      </c>
      <c r="C29" s="106" t="s">
        <v>318</v>
      </c>
      <c r="D29" s="151"/>
      <c r="E29" s="151"/>
      <c r="F29" s="151">
        <f>SUM(D29,E29)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193</v>
      </c>
      <c r="C30" s="129" t="s">
        <v>147</v>
      </c>
      <c r="D30" s="155"/>
      <c r="E30" s="155"/>
      <c r="F30" s="152">
        <f t="shared" ref="F30:F37" si="2">SUM(D30,E30)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938</v>
      </c>
      <c r="C31" s="129" t="s">
        <v>174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936</v>
      </c>
      <c r="C32" s="129" t="s">
        <v>829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175</v>
      </c>
      <c r="C33" s="129" t="s">
        <v>218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326</v>
      </c>
      <c r="C34" s="129" t="s">
        <v>70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939</v>
      </c>
      <c r="C35" s="129" t="s">
        <v>279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940</v>
      </c>
      <c r="C36" s="129" t="s">
        <v>769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937</v>
      </c>
      <c r="C37" s="133" t="s">
        <v>70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942</v>
      </c>
      <c r="C39" s="115" t="s">
        <v>951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06" t="s">
        <v>946</v>
      </c>
      <c r="C41" s="106" t="s">
        <v>187</v>
      </c>
      <c r="D41" s="151"/>
      <c r="E41" s="151"/>
      <c r="F41" s="151">
        <f>SUM(D41,E41)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945</v>
      </c>
      <c r="C42" s="129" t="s">
        <v>70</v>
      </c>
      <c r="D42" s="155"/>
      <c r="E42" s="155"/>
      <c r="F42" s="152">
        <f t="shared" ref="F42:F49" si="3">SUM(D42,E42)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949</v>
      </c>
      <c r="C43" s="129" t="s">
        <v>827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948</v>
      </c>
      <c r="C44" s="129" t="s">
        <v>82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563</v>
      </c>
      <c r="C45" s="129" t="s">
        <v>218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943</v>
      </c>
      <c r="C46" s="129" t="s">
        <v>122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944</v>
      </c>
      <c r="C47" s="129" t="s">
        <v>827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">
        <v>947</v>
      </c>
      <c r="C48" s="129" t="s">
        <v>147</v>
      </c>
      <c r="D48" s="155"/>
      <c r="E48" s="155"/>
      <c r="F48" s="152">
        <f t="shared" si="3"/>
        <v>0</v>
      </c>
      <c r="G48" s="130"/>
      <c r="H48" s="155"/>
      <c r="I48" s="132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0">
        <v>9</v>
      </c>
      <c r="B49" s="133" t="s">
        <v>950</v>
      </c>
      <c r="C49" s="133" t="s">
        <v>134</v>
      </c>
      <c r="D49" s="156"/>
      <c r="E49" s="156"/>
      <c r="F49" s="154">
        <f t="shared" si="3"/>
        <v>0</v>
      </c>
      <c r="G49" s="134"/>
      <c r="H49" s="156"/>
      <c r="I49" s="135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"/>
      <c r="B51" s="2" t="s">
        <v>952</v>
      </c>
      <c r="C51" s="115" t="s">
        <v>957</v>
      </c>
      <c r="D51" s="115"/>
      <c r="E51" s="115"/>
      <c r="F51" s="2"/>
      <c r="G51" s="2"/>
      <c r="H51" s="2"/>
      <c r="I51" s="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2">
        <v>1</v>
      </c>
      <c r="B53" s="106" t="s">
        <v>354</v>
      </c>
      <c r="C53" s="106" t="s">
        <v>626</v>
      </c>
      <c r="D53" s="151"/>
      <c r="E53" s="151"/>
      <c r="F53" s="151">
        <f>SUM(D53,E53)</f>
        <v>0</v>
      </c>
      <c r="G53" s="16"/>
      <c r="H53" s="151"/>
      <c r="I53" s="54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2</v>
      </c>
      <c r="B54" s="129" t="s">
        <v>531</v>
      </c>
      <c r="C54" s="129" t="s">
        <v>486</v>
      </c>
      <c r="D54" s="155"/>
      <c r="E54" s="155"/>
      <c r="F54" s="152">
        <f t="shared" ref="F54:F61" si="4">SUM(D54,E54)</f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3</v>
      </c>
      <c r="B55" s="129" t="s">
        <v>252</v>
      </c>
      <c r="C55" s="129" t="s">
        <v>253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1">
        <v>4</v>
      </c>
      <c r="B56" s="129" t="s">
        <v>956</v>
      </c>
      <c r="C56" s="129" t="s">
        <v>82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18">
        <v>5</v>
      </c>
      <c r="B57" s="129" t="s">
        <v>955</v>
      </c>
      <c r="C57" s="129" t="s">
        <v>279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31">
        <v>6</v>
      </c>
      <c r="B58" s="129" t="s">
        <v>659</v>
      </c>
      <c r="C58" s="129" t="s">
        <v>626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18">
        <v>7</v>
      </c>
      <c r="B59" s="129" t="s">
        <v>572</v>
      </c>
      <c r="C59" s="129" t="s">
        <v>187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31">
        <v>8</v>
      </c>
      <c r="B60" s="129" t="s">
        <v>954</v>
      </c>
      <c r="C60" s="129" t="s">
        <v>827</v>
      </c>
      <c r="D60" s="155"/>
      <c r="E60" s="155"/>
      <c r="F60" s="152">
        <f t="shared" si="4"/>
        <v>0</v>
      </c>
      <c r="G60" s="130"/>
      <c r="H60" s="155"/>
      <c r="I60" s="132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0">
        <v>9</v>
      </c>
      <c r="B61" s="133" t="s">
        <v>953</v>
      </c>
      <c r="C61" s="133" t="s">
        <v>134</v>
      </c>
      <c r="D61" s="156"/>
      <c r="E61" s="156"/>
      <c r="F61" s="154">
        <f t="shared" si="4"/>
        <v>0</v>
      </c>
      <c r="G61" s="134"/>
      <c r="H61" s="156"/>
      <c r="I61" s="135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 t="s">
        <v>508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4" t="s">
        <v>37</v>
      </c>
      <c r="E65" s="101" t="s">
        <v>25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4" t="s">
        <v>38</v>
      </c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3A570BB3-CFF0-4EE9-9522-EFF9A4105570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755B7-4FB9-4A23-BD42-E6455B429E37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958</v>
      </c>
      <c r="C3" s="115" t="s">
        <v>965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961</v>
      </c>
      <c r="C5" s="106" t="s">
        <v>538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656</v>
      </c>
      <c r="C6" s="129" t="s">
        <v>626</v>
      </c>
      <c r="D6" s="155"/>
      <c r="E6" s="155"/>
      <c r="F6" s="152">
        <f t="shared" ref="F6:F13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962</v>
      </c>
      <c r="C7" s="129" t="s">
        <v>187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655</v>
      </c>
      <c r="C8" s="129" t="s">
        <v>626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762</v>
      </c>
      <c r="C9" s="129" t="s">
        <v>174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959</v>
      </c>
      <c r="C10" s="129" t="s">
        <v>253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964</v>
      </c>
      <c r="C11" s="129" t="s">
        <v>693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963</v>
      </c>
      <c r="C12" s="129" t="s">
        <v>475</v>
      </c>
      <c r="D12" s="155"/>
      <c r="E12" s="155"/>
      <c r="F12" s="152">
        <f t="shared" si="0"/>
        <v>0</v>
      </c>
      <c r="G12" s="130"/>
      <c r="H12" s="155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">
        <v>960</v>
      </c>
      <c r="C13" s="133" t="s">
        <v>187</v>
      </c>
      <c r="D13" s="156"/>
      <c r="E13" s="156"/>
      <c r="F13" s="154">
        <f t="shared" si="0"/>
        <v>0</v>
      </c>
      <c r="G13" s="134"/>
      <c r="H13" s="156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966</v>
      </c>
      <c r="C15" s="115" t="s">
        <v>972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">
        <v>969</v>
      </c>
      <c r="C17" s="106" t="s">
        <v>134</v>
      </c>
      <c r="D17" s="151"/>
      <c r="E17" s="151"/>
      <c r="F17" s="151">
        <f>SUM(D17,E17)</f>
        <v>0</v>
      </c>
      <c r="G17" s="16"/>
      <c r="H17" s="151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582</v>
      </c>
      <c r="C18" s="129" t="s">
        <v>462</v>
      </c>
      <c r="D18" s="155"/>
      <c r="E18" s="155"/>
      <c r="F18" s="152">
        <f t="shared" ref="F18:F25" si="1">SUM(D18,E18)</f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">
        <v>968</v>
      </c>
      <c r="C19" s="129" t="s">
        <v>70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570</v>
      </c>
      <c r="C20" s="129" t="s">
        <v>174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">
        <v>783</v>
      </c>
      <c r="C21" s="129" t="s">
        <v>122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970</v>
      </c>
      <c r="C22" s="129" t="s">
        <v>80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">
        <v>648</v>
      </c>
      <c r="C23" s="129" t="s">
        <v>499</v>
      </c>
      <c r="D23" s="155"/>
      <c r="E23" s="155"/>
      <c r="F23" s="152">
        <f t="shared" si="1"/>
        <v>0</v>
      </c>
      <c r="G23" s="130"/>
      <c r="H23" s="155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967</v>
      </c>
      <c r="C24" s="129" t="s">
        <v>693</v>
      </c>
      <c r="D24" s="155"/>
      <c r="E24" s="155"/>
      <c r="F24" s="152">
        <f t="shared" si="1"/>
        <v>0</v>
      </c>
      <c r="G24" s="130"/>
      <c r="H24" s="155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">
        <v>971</v>
      </c>
      <c r="C25" s="133" t="s">
        <v>462</v>
      </c>
      <c r="D25" s="156"/>
      <c r="E25" s="156"/>
      <c r="F25" s="154">
        <f t="shared" si="1"/>
        <v>0</v>
      </c>
      <c r="G25" s="134"/>
      <c r="H25" s="156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973</v>
      </c>
      <c r="C27" s="115" t="s">
        <v>984</v>
      </c>
      <c r="D27" s="115"/>
      <c r="E27" s="115"/>
      <c r="F27" s="2"/>
      <c r="G27" s="2"/>
      <c r="H27" s="2"/>
      <c r="I27" s="2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06" t="s">
        <v>978</v>
      </c>
      <c r="C29" s="106" t="s">
        <v>979</v>
      </c>
      <c r="D29" s="151"/>
      <c r="E29" s="151"/>
      <c r="F29" s="151">
        <f>SUM(D29,E29)</f>
        <v>0</v>
      </c>
      <c r="G29" s="16"/>
      <c r="H29" s="151"/>
      <c r="I29" s="54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976</v>
      </c>
      <c r="C30" s="129" t="s">
        <v>187</v>
      </c>
      <c r="D30" s="155"/>
      <c r="E30" s="155"/>
      <c r="F30" s="152">
        <f t="shared" ref="F30:F37" si="2">SUM(D30,E30)</f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">
        <v>980</v>
      </c>
      <c r="C31" s="129" t="s">
        <v>122</v>
      </c>
      <c r="D31" s="155"/>
      <c r="E31" s="155"/>
      <c r="F31" s="152">
        <f t="shared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977</v>
      </c>
      <c r="C32" s="129" t="s">
        <v>134</v>
      </c>
      <c r="D32" s="155"/>
      <c r="E32" s="155"/>
      <c r="F32" s="152">
        <f t="shared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">
        <v>983</v>
      </c>
      <c r="C33" s="129" t="s">
        <v>693</v>
      </c>
      <c r="D33" s="155"/>
      <c r="E33" s="155"/>
      <c r="F33" s="152">
        <f t="shared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981</v>
      </c>
      <c r="C34" s="129" t="s">
        <v>693</v>
      </c>
      <c r="D34" s="155"/>
      <c r="E34" s="155"/>
      <c r="F34" s="152">
        <f t="shared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">
        <v>974</v>
      </c>
      <c r="C35" s="129" t="s">
        <v>174</v>
      </c>
      <c r="D35" s="155"/>
      <c r="E35" s="155"/>
      <c r="F35" s="152">
        <f t="shared" si="2"/>
        <v>0</v>
      </c>
      <c r="G35" s="130"/>
      <c r="H35" s="155"/>
      <c r="I35" s="132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975</v>
      </c>
      <c r="C36" s="129" t="s">
        <v>687</v>
      </c>
      <c r="D36" s="155"/>
      <c r="E36" s="155"/>
      <c r="F36" s="152">
        <f t="shared" si="2"/>
        <v>0</v>
      </c>
      <c r="G36" s="130"/>
      <c r="H36" s="155"/>
      <c r="I36" s="13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0">
        <v>9</v>
      </c>
      <c r="B37" s="133" t="s">
        <v>982</v>
      </c>
      <c r="C37" s="133" t="s">
        <v>693</v>
      </c>
      <c r="D37" s="156"/>
      <c r="E37" s="156"/>
      <c r="F37" s="154">
        <f t="shared" si="2"/>
        <v>0</v>
      </c>
      <c r="G37" s="134"/>
      <c r="H37" s="156"/>
      <c r="I37" s="135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"/>
      <c r="B39" s="2" t="s">
        <v>985</v>
      </c>
      <c r="C39" s="115" t="s">
        <v>994</v>
      </c>
      <c r="D39" s="115"/>
      <c r="E39" s="115"/>
      <c r="F39" s="2"/>
      <c r="G39" s="2"/>
      <c r="H39" s="2"/>
      <c r="I39" s="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2">
        <v>1</v>
      </c>
      <c r="B41" s="106" t="s">
        <v>991</v>
      </c>
      <c r="C41" s="106" t="s">
        <v>829</v>
      </c>
      <c r="D41" s="151"/>
      <c r="E41" s="151"/>
      <c r="F41" s="151">
        <f>SUM(D41,E41)</f>
        <v>0</v>
      </c>
      <c r="G41" s="16"/>
      <c r="H41" s="151"/>
      <c r="I41" s="54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987</v>
      </c>
      <c r="C42" s="129" t="s">
        <v>98</v>
      </c>
      <c r="D42" s="155"/>
      <c r="E42" s="155"/>
      <c r="F42" s="152">
        <f t="shared" ref="F42:F49" si="3">SUM(D42,E42)</f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18">
        <v>3</v>
      </c>
      <c r="B43" s="129" t="s">
        <v>986</v>
      </c>
      <c r="C43" s="129" t="s">
        <v>253</v>
      </c>
      <c r="D43" s="155"/>
      <c r="E43" s="155"/>
      <c r="F43" s="152">
        <f t="shared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989</v>
      </c>
      <c r="C44" s="129" t="s">
        <v>475</v>
      </c>
      <c r="D44" s="155"/>
      <c r="E44" s="155"/>
      <c r="F44" s="152">
        <f t="shared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18">
        <v>5</v>
      </c>
      <c r="B45" s="129" t="s">
        <v>988</v>
      </c>
      <c r="C45" s="129" t="s">
        <v>248</v>
      </c>
      <c r="D45" s="155"/>
      <c r="E45" s="155"/>
      <c r="F45" s="152">
        <f t="shared" si="3"/>
        <v>0</v>
      </c>
      <c r="G45" s="130"/>
      <c r="H45" s="155"/>
      <c r="I45" s="132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786</v>
      </c>
      <c r="C46" s="129" t="s">
        <v>187</v>
      </c>
      <c r="D46" s="155"/>
      <c r="E46" s="155"/>
      <c r="F46" s="152">
        <f t="shared" si="3"/>
        <v>0</v>
      </c>
      <c r="G46" s="130"/>
      <c r="H46" s="155"/>
      <c r="I46" s="132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18">
        <v>7</v>
      </c>
      <c r="B47" s="129" t="s">
        <v>990</v>
      </c>
      <c r="C47" s="129" t="s">
        <v>322</v>
      </c>
      <c r="D47" s="155"/>
      <c r="E47" s="155"/>
      <c r="F47" s="152">
        <f t="shared" si="3"/>
        <v>0</v>
      </c>
      <c r="G47" s="130"/>
      <c r="H47" s="155"/>
      <c r="I47" s="13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">
        <v>993</v>
      </c>
      <c r="C48" s="129" t="s">
        <v>166</v>
      </c>
      <c r="D48" s="155"/>
      <c r="E48" s="155"/>
      <c r="F48" s="152">
        <f t="shared" si="3"/>
        <v>0</v>
      </c>
      <c r="G48" s="130"/>
      <c r="H48" s="155"/>
      <c r="I48" s="132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0">
        <v>9</v>
      </c>
      <c r="B49" s="133" t="s">
        <v>992</v>
      </c>
      <c r="C49" s="133" t="s">
        <v>693</v>
      </c>
      <c r="D49" s="156"/>
      <c r="E49" s="156"/>
      <c r="F49" s="154">
        <f t="shared" si="3"/>
        <v>0</v>
      </c>
      <c r="G49" s="134"/>
      <c r="H49" s="156"/>
      <c r="I49" s="135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"/>
      <c r="B51" s="2" t="s">
        <v>995</v>
      </c>
      <c r="C51" s="115" t="s">
        <v>1005</v>
      </c>
      <c r="D51" s="115"/>
      <c r="E51" s="115"/>
      <c r="F51" s="2"/>
      <c r="G51" s="2"/>
      <c r="H51" s="2"/>
      <c r="I51" s="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4">
        <v>2</v>
      </c>
      <c r="B52" s="125" t="s">
        <v>1</v>
      </c>
      <c r="C52" s="149" t="s">
        <v>2</v>
      </c>
      <c r="D52" s="12"/>
      <c r="E52" s="47"/>
      <c r="F52" s="48" t="s">
        <v>3</v>
      </c>
      <c r="G52" s="48" t="s">
        <v>4</v>
      </c>
      <c r="H52" s="48" t="s">
        <v>5</v>
      </c>
      <c r="I52" s="49" t="s">
        <v>6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2">
        <v>1</v>
      </c>
      <c r="B53" s="106" t="s">
        <v>996</v>
      </c>
      <c r="C53" s="106" t="s">
        <v>248</v>
      </c>
      <c r="D53" s="151"/>
      <c r="E53" s="151"/>
      <c r="F53" s="151">
        <f>SUM(D53,E53)</f>
        <v>0</v>
      </c>
      <c r="G53" s="16"/>
      <c r="H53" s="151"/>
      <c r="I53" s="54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2</v>
      </c>
      <c r="B54" s="129" t="s">
        <v>1000</v>
      </c>
      <c r="C54" s="129" t="s">
        <v>917</v>
      </c>
      <c r="D54" s="155"/>
      <c r="E54" s="155"/>
      <c r="F54" s="152">
        <f t="shared" ref="F54:F61" si="4">SUM(D54,E54)</f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3</v>
      </c>
      <c r="B55" s="129" t="s">
        <v>998</v>
      </c>
      <c r="C55" s="129" t="s">
        <v>693</v>
      </c>
      <c r="D55" s="155"/>
      <c r="E55" s="155"/>
      <c r="F55" s="152">
        <f t="shared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1">
        <v>4</v>
      </c>
      <c r="B56" s="129" t="s">
        <v>999</v>
      </c>
      <c r="C56" s="129" t="s">
        <v>64</v>
      </c>
      <c r="D56" s="155"/>
      <c r="E56" s="155"/>
      <c r="F56" s="152">
        <f t="shared" si="4"/>
        <v>0</v>
      </c>
      <c r="G56" s="130"/>
      <c r="H56" s="155"/>
      <c r="I56" s="132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18">
        <v>5</v>
      </c>
      <c r="B57" s="129" t="s">
        <v>1003</v>
      </c>
      <c r="C57" s="129" t="s">
        <v>248</v>
      </c>
      <c r="D57" s="155"/>
      <c r="E57" s="155"/>
      <c r="F57" s="152">
        <f t="shared" si="4"/>
        <v>0</v>
      </c>
      <c r="G57" s="130"/>
      <c r="H57" s="155"/>
      <c r="I57" s="132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31">
        <v>6</v>
      </c>
      <c r="B58" s="129" t="s">
        <v>1002</v>
      </c>
      <c r="C58" s="129" t="s">
        <v>200</v>
      </c>
      <c r="D58" s="155"/>
      <c r="E58" s="155"/>
      <c r="F58" s="152">
        <f t="shared" si="4"/>
        <v>0</v>
      </c>
      <c r="G58" s="130"/>
      <c r="H58" s="155"/>
      <c r="I58" s="132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18">
        <v>7</v>
      </c>
      <c r="B59" s="129" t="s">
        <v>1001</v>
      </c>
      <c r="C59" s="129" t="s">
        <v>279</v>
      </c>
      <c r="D59" s="155"/>
      <c r="E59" s="155"/>
      <c r="F59" s="152">
        <f t="shared" si="4"/>
        <v>0</v>
      </c>
      <c r="G59" s="130"/>
      <c r="H59" s="155"/>
      <c r="I59" s="132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31">
        <v>8</v>
      </c>
      <c r="B60" s="129" t="s">
        <v>1004</v>
      </c>
      <c r="C60" s="129" t="s">
        <v>134</v>
      </c>
      <c r="D60" s="155"/>
      <c r="E60" s="155"/>
      <c r="F60" s="152">
        <f t="shared" si="4"/>
        <v>0</v>
      </c>
      <c r="G60" s="130"/>
      <c r="H60" s="155"/>
      <c r="I60" s="132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0">
        <v>9</v>
      </c>
      <c r="B61" s="133" t="s">
        <v>997</v>
      </c>
      <c r="C61" s="133" t="s">
        <v>134</v>
      </c>
      <c r="D61" s="156"/>
      <c r="E61" s="156"/>
      <c r="F61" s="154">
        <f t="shared" si="4"/>
        <v>0</v>
      </c>
      <c r="G61" s="134"/>
      <c r="H61" s="156"/>
      <c r="I61" s="135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 t="s">
        <v>508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4" t="s">
        <v>37</v>
      </c>
      <c r="E65" s="101" t="s">
        <v>25</v>
      </c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4" t="s">
        <v>38</v>
      </c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53:W61">
    <sortCondition ref="V53"/>
  </sortState>
  <mergeCells count="1">
    <mergeCell ref="D2:I2"/>
  </mergeCells>
  <hyperlinks>
    <hyperlink ref="B2" location="'Index'!A3" tooltip="Go to the Index sheet" display="á" xr:uid="{5803AEFC-D396-4C72-A454-CDF867FC991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1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59784-1123-469E-9520-EA2D5D2C9271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1006</v>
      </c>
      <c r="C3" s="115" t="s">
        <v>1014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">
        <v>1011</v>
      </c>
      <c r="C5" s="106" t="s">
        <v>248</v>
      </c>
      <c r="D5" s="151"/>
      <c r="E5" s="151"/>
      <c r="F5" s="151">
        <f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1012</v>
      </c>
      <c r="C6" s="129" t="s">
        <v>253</v>
      </c>
      <c r="D6" s="155"/>
      <c r="E6" s="155"/>
      <c r="F6" s="152">
        <f t="shared" ref="F6:F12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">
        <v>1007</v>
      </c>
      <c r="C7" s="129" t="s">
        <v>253</v>
      </c>
      <c r="D7" s="155"/>
      <c r="E7" s="155"/>
      <c r="F7" s="152">
        <f t="shared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">
        <v>1009</v>
      </c>
      <c r="C8" s="129" t="s">
        <v>475</v>
      </c>
      <c r="D8" s="155"/>
      <c r="E8" s="155"/>
      <c r="F8" s="152">
        <f t="shared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">
        <v>1013</v>
      </c>
      <c r="C9" s="129" t="s">
        <v>248</v>
      </c>
      <c r="D9" s="155"/>
      <c r="E9" s="155"/>
      <c r="F9" s="152">
        <f t="shared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792</v>
      </c>
      <c r="C10" s="129" t="s">
        <v>626</v>
      </c>
      <c r="D10" s="155"/>
      <c r="E10" s="155"/>
      <c r="F10" s="152">
        <f t="shared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">
        <v>1010</v>
      </c>
      <c r="C11" s="129" t="s">
        <v>147</v>
      </c>
      <c r="D11" s="155"/>
      <c r="E11" s="155"/>
      <c r="F11" s="152">
        <f t="shared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">
        <v>1008</v>
      </c>
      <c r="C12" s="133" t="s">
        <v>187</v>
      </c>
      <c r="D12" s="156"/>
      <c r="E12" s="156"/>
      <c r="F12" s="154">
        <f t="shared" si="0"/>
        <v>0</v>
      </c>
      <c r="G12" s="134"/>
      <c r="H12" s="156"/>
      <c r="I12" s="13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"/>
      <c r="B14" s="2" t="s">
        <v>1015</v>
      </c>
      <c r="C14" s="115" t="s">
        <v>1023</v>
      </c>
      <c r="D14" s="115"/>
      <c r="E14" s="115"/>
      <c r="F14" s="2"/>
      <c r="G14" s="2"/>
      <c r="H14" s="2"/>
      <c r="I14" s="2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4">
        <v>2</v>
      </c>
      <c r="B15" s="125" t="s">
        <v>1</v>
      </c>
      <c r="C15" s="149" t="s">
        <v>2</v>
      </c>
      <c r="D15" s="12"/>
      <c r="E15" s="47"/>
      <c r="F15" s="48" t="s">
        <v>3</v>
      </c>
      <c r="G15" s="48" t="s">
        <v>4</v>
      </c>
      <c r="H15" s="48" t="s">
        <v>5</v>
      </c>
      <c r="I15" s="49" t="s">
        <v>6</v>
      </c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2">
        <v>1</v>
      </c>
      <c r="B16" s="106" t="s">
        <v>1021</v>
      </c>
      <c r="C16" s="106" t="s">
        <v>917</v>
      </c>
      <c r="D16" s="151"/>
      <c r="E16" s="151"/>
      <c r="F16" s="151">
        <f>SUM(D16,E16)</f>
        <v>0</v>
      </c>
      <c r="G16" s="16"/>
      <c r="H16" s="151"/>
      <c r="I16" s="54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2</v>
      </c>
      <c r="B17" s="129" t="s">
        <v>1016</v>
      </c>
      <c r="C17" s="129" t="s">
        <v>248</v>
      </c>
      <c r="D17" s="155"/>
      <c r="E17" s="155"/>
      <c r="F17" s="152">
        <f t="shared" ref="F17:F23" si="1">SUM(D17,E17)</f>
        <v>0</v>
      </c>
      <c r="G17" s="130"/>
      <c r="H17" s="155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3</v>
      </c>
      <c r="B18" s="129" t="s">
        <v>1018</v>
      </c>
      <c r="C18" s="129" t="s">
        <v>248</v>
      </c>
      <c r="D18" s="155"/>
      <c r="E18" s="155"/>
      <c r="F18" s="152">
        <f t="shared" si="1"/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1">
        <v>4</v>
      </c>
      <c r="B19" s="129" t="s">
        <v>1017</v>
      </c>
      <c r="C19" s="129" t="s">
        <v>318</v>
      </c>
      <c r="D19" s="155"/>
      <c r="E19" s="155"/>
      <c r="F19" s="152">
        <f t="shared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18">
        <v>5</v>
      </c>
      <c r="B20" s="129" t="s">
        <v>1020</v>
      </c>
      <c r="C20" s="129" t="s">
        <v>917</v>
      </c>
      <c r="D20" s="155"/>
      <c r="E20" s="155"/>
      <c r="F20" s="152">
        <f t="shared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31">
        <v>6</v>
      </c>
      <c r="B21" s="129" t="s">
        <v>1019</v>
      </c>
      <c r="C21" s="129" t="s">
        <v>166</v>
      </c>
      <c r="D21" s="155"/>
      <c r="E21" s="155"/>
      <c r="F21" s="152">
        <f t="shared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18">
        <v>7</v>
      </c>
      <c r="B22" s="129" t="s">
        <v>1022</v>
      </c>
      <c r="C22" s="129" t="s">
        <v>253</v>
      </c>
      <c r="D22" s="155"/>
      <c r="E22" s="155"/>
      <c r="F22" s="152">
        <f t="shared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36">
        <v>8</v>
      </c>
      <c r="B23" s="133" t="s">
        <v>593</v>
      </c>
      <c r="C23" s="133" t="s">
        <v>218</v>
      </c>
      <c r="D23" s="156"/>
      <c r="E23" s="156"/>
      <c r="F23" s="154">
        <f t="shared" si="1"/>
        <v>0</v>
      </c>
      <c r="G23" s="134"/>
      <c r="H23" s="156"/>
      <c r="I23" s="13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 t="s">
        <v>508</v>
      </c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4" t="s">
        <v>37</v>
      </c>
      <c r="E27" s="101" t="s">
        <v>25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4" t="s">
        <v>38</v>
      </c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ortState xmlns:xlrd2="http://schemas.microsoft.com/office/spreadsheetml/2017/richdata2" ref="V16:W23">
    <sortCondition ref="V16"/>
  </sortState>
  <mergeCells count="1">
    <mergeCell ref="D2:I2"/>
  </mergeCells>
  <hyperlinks>
    <hyperlink ref="B2" location="'Index'!A3" tooltip="Go to the Index sheet" display="á" xr:uid="{94BA9222-56A8-4F32-AFEE-615E1440055B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8D017-C141-4BCE-BA41-6CF91B90CE89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G1" s="93" t="s">
        <v>281</v>
      </c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507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"!$B$5"),"")</f>
        <v>O. Bamforth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"!$C$5"),"")</f>
        <v>Altrincham</v>
      </c>
      <c r="D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"!$D$5"),"")</f>
        <v/>
      </c>
      <c r="E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"!$E$5"),"")</f>
        <v/>
      </c>
      <c r="F5" s="151">
        <f ca="1"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"!$B$8"),"")</f>
        <v>O. Dimech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"!$C$8"),"")</f>
        <v>Penarth</v>
      </c>
      <c r="D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"!$D$8"),"")</f>
        <v/>
      </c>
      <c r="E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"!$E$8"),"")</f>
        <v/>
      </c>
      <c r="F6" s="152">
        <f t="shared" ref="F6:F10" ca="1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"!$B$57")&lt;&gt;"",INDIRECT("'"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"!$B$57"),"")</f>
        <v>R. Kennedy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"!$C$57")&lt;&gt;"",INDIRECT("'"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"!$C$57"),"")</f>
        <v>Lanark</v>
      </c>
      <c r="D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"!$D$57")&lt;&gt;"",INDIRECT("'"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"!$D$57"),"")</f>
        <v/>
      </c>
      <c r="E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"!$E$57")&lt;&gt;"",INDIRECT("'"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"!$E$57"),"")</f>
        <v/>
      </c>
      <c r="F7" s="152">
        <f t="shared" ca="1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"!$B$10"),"")</f>
        <v>R. Kolazinski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"!$C$10"),"")</f>
        <v>Golden Valley</v>
      </c>
      <c r="D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"!$D$10"),"")</f>
        <v/>
      </c>
      <c r="E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"!$E$10"),"")</f>
        <v/>
      </c>
      <c r="F8" s="152">
        <f t="shared" ca="1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"!$B$25"),"")</f>
        <v>J. Wood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"!$C$25"),"")</f>
        <v>Cumb News</v>
      </c>
      <c r="D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"!$D$25"),"")</f>
        <v/>
      </c>
      <c r="E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"!$E$25"),"")</f>
        <v/>
      </c>
      <c r="F9" s="152">
        <f t="shared" ca="1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6">
        <v>6</v>
      </c>
      <c r="B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"!$B$61")&lt;&gt;"",INDIRECT("'"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"!$B$61"),"")</f>
        <v>N. Wood</v>
      </c>
      <c r="C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"!$C$61")&lt;&gt;"",INDIRECT("'"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"!$C$61"),"")</f>
        <v>Cumb News</v>
      </c>
      <c r="D10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"!$D$61")&lt;&gt;"",INDIRECT("'"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"!$D$61"),"")</f>
        <v/>
      </c>
      <c r="E10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"!$E$61")&lt;&gt;"",INDIRECT("'"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"!$E$61"),"")</f>
        <v/>
      </c>
      <c r="F10" s="154">
        <f t="shared" ca="1" si="0"/>
        <v>0</v>
      </c>
      <c r="G10" s="134"/>
      <c r="H10" s="156"/>
      <c r="I10" s="135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28"/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"/>
      <c r="B12" s="2" t="s">
        <v>74</v>
      </c>
      <c r="C12" s="115" t="s">
        <v>1024</v>
      </c>
      <c r="D12" s="115"/>
      <c r="E12" s="115"/>
      <c r="F12" s="2"/>
      <c r="G12" s="2"/>
      <c r="H12" s="2"/>
      <c r="I12" s="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4">
        <v>2</v>
      </c>
      <c r="B13" s="125" t="s">
        <v>1</v>
      </c>
      <c r="C13" s="149" t="s">
        <v>2</v>
      </c>
      <c r="D13" s="12"/>
      <c r="E13" s="47"/>
      <c r="F13" s="48" t="s">
        <v>3</v>
      </c>
      <c r="G13" s="48" t="s">
        <v>4</v>
      </c>
      <c r="H13" s="48" t="s">
        <v>5</v>
      </c>
      <c r="I13" s="49" t="s">
        <v>6</v>
      </c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2">
        <v>1</v>
      </c>
      <c r="B14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"!$B$10"),"")</f>
        <v>E. Game-Powell</v>
      </c>
      <c r="C14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"!$C$10"),"")</f>
        <v>Goodyear</v>
      </c>
      <c r="D14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"!$D$10"),"")</f>
        <v/>
      </c>
      <c r="E14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"!$E$10")&lt;&gt;"",INDIRECT("'"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"!$E$10"),"")</f>
        <v/>
      </c>
      <c r="F14" s="151">
        <f ca="1">SUM(D14,E14)</f>
        <v>0</v>
      </c>
      <c r="G14" s="16"/>
      <c r="H14" s="151"/>
      <c r="I14" s="54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31">
        <v>2</v>
      </c>
      <c r="B1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"!$B$16")&lt;&gt;"",INDIRECT("'"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"!$B$16"),"")</f>
        <v>M. Hubbard</v>
      </c>
      <c r="C1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"!$C$16")&lt;&gt;"",INDIRECT("'"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"!$C$16"),"")</f>
        <v>Kendal</v>
      </c>
      <c r="D1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"!$D$16")&lt;&gt;"",INDIRECT("'"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"!$D$16"),"")</f>
        <v/>
      </c>
      <c r="E1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"!$E$16")&lt;&gt;"",INDIRECT("'"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"!$E$16"),"")</f>
        <v/>
      </c>
      <c r="F15" s="152">
        <f t="shared" ref="F15:F19" ca="1" si="1">SUM(D15,E15)</f>
        <v>0</v>
      </c>
      <c r="G15" s="130"/>
      <c r="H15" s="155"/>
      <c r="I15" s="13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18">
        <v>3</v>
      </c>
      <c r="B1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"!$B$56")&lt;&gt;"",INDIRECT("'"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"!$B$56"),"")</f>
        <v>Z. Lines</v>
      </c>
      <c r="C1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"!$C$56")&lt;&gt;"",INDIRECT("'"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"!$C$56"),"")</f>
        <v>Deddington</v>
      </c>
      <c r="D1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"!$D$56")&lt;&gt;"",INDIRECT("'"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"!$D$56"),"")</f>
        <v/>
      </c>
      <c r="E1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"!$E$56")&lt;&gt;"",INDIRECT("'"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"!$E$56"),"")</f>
        <v/>
      </c>
      <c r="F16" s="152">
        <f t="shared" ca="1" si="1"/>
        <v>0</v>
      </c>
      <c r="G16" s="130"/>
      <c r="H16" s="155"/>
      <c r="I16" s="132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4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"!$B$11"),"")</f>
        <v>L. Mottershead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"!$C$11"),"")</f>
        <v>Bury</v>
      </c>
      <c r="D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"!$D$11"),"")</f>
        <v/>
      </c>
      <c r="E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"!$E$11"),"")</f>
        <v/>
      </c>
      <c r="F17" s="152">
        <f t="shared" ca="1" si="1"/>
        <v>0</v>
      </c>
      <c r="G17" s="130"/>
      <c r="H17" s="155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5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"!$B$12"),"")</f>
        <v>L. Valentine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"!$C$12"),"")</f>
        <v>Lanark</v>
      </c>
      <c r="D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"!$D$12"),"")</f>
        <v/>
      </c>
      <c r="E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"!$E$12"),"")</f>
        <v/>
      </c>
      <c r="F18" s="152">
        <f t="shared" ca="1" si="1"/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6">
        <v>6</v>
      </c>
      <c r="B1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"!$B$60")&lt;&gt;"",INDIRECT("'"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"!$B$60"),"")</f>
        <v>S. Valentine</v>
      </c>
      <c r="C1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"!$C$60")&lt;&gt;"",INDIRECT("'"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"!$C$60"),"")</f>
        <v>Lanark</v>
      </c>
      <c r="D19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"!$D$60")&lt;&gt;"",INDIRECT("'"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"!$D$60"),"")</f>
        <v/>
      </c>
      <c r="E19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"!$E$60")&lt;&gt;"",INDIRECT("'"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"!$E$60"),"")</f>
        <v/>
      </c>
      <c r="F19" s="154">
        <f t="shared" ca="1" si="1"/>
        <v>0</v>
      </c>
      <c r="G19" s="134"/>
      <c r="H19" s="156"/>
      <c r="I19" s="135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 t="s">
        <v>508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4" t="s">
        <v>37</v>
      </c>
      <c r="E23" s="101" t="s">
        <v>25</v>
      </c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4" t="s">
        <v>38</v>
      </c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heetProtection sheet="1" objects="1" scenarios="1" selectLockedCells="1"/>
  <sortState xmlns:xlrd2="http://schemas.microsoft.com/office/spreadsheetml/2017/richdata2" ref="V14:W19">
    <sortCondition ref="V14"/>
  </sortState>
  <mergeCells count="1">
    <mergeCell ref="D2:I2"/>
  </mergeCells>
  <hyperlinks>
    <hyperlink ref="B2" location="'Index'!A3" tooltip="Go to the Index sheet" display="á" xr:uid="{63D46FB9-A99E-4A93-97CC-96EE7EB3DD0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8EDD-91E2-41F2-82BF-D34E318C07E7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G1" s="93" t="s">
        <v>283</v>
      </c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463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"!$B$17"),"")</f>
        <v>C. Brown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"!$C$17"),"")</f>
        <v>Blackpool</v>
      </c>
      <c r="D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"!$D$17"),"")</f>
        <v/>
      </c>
      <c r="E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"!$E$17"),"")</f>
        <v/>
      </c>
      <c r="F5" s="151">
        <f ca="1"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"!$B$18"),"")</f>
        <v>R. Cliffe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"!$C$18"),"")</f>
        <v>Bolton</v>
      </c>
      <c r="D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"!$D$18"),"")</f>
        <v/>
      </c>
      <c r="E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"!$E$18")&lt;&gt;"",INDIRECT("'"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"!$E$18"),"")</f>
        <v/>
      </c>
      <c r="F6" s="152">
        <f t="shared" ref="F6:F12" ca="1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"!$B$7"),"")</f>
        <v>A. Dewsnip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"!$C$7"),"")</f>
        <v>Wigan</v>
      </c>
      <c r="D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"!$D$7"),"")</f>
        <v/>
      </c>
      <c r="E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"!$E$7"),"")</f>
        <v/>
      </c>
      <c r="F7" s="152">
        <f t="shared" ca="1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"!$B$9")&lt;&gt;"",INDIRECT("'"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"!$B$9"),"")</f>
        <v>K. Mepham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"!$C$9")&lt;&gt;"",INDIRECT("'"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"!$C$9"),"")</f>
        <v>Derby</v>
      </c>
      <c r="D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"!$D$9")&lt;&gt;"",INDIRECT("'"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"!$D$9"),"")</f>
        <v/>
      </c>
      <c r="E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"!$E$9")&lt;&gt;"",INDIRECT("'"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"!$E$9"),"")</f>
        <v/>
      </c>
      <c r="F8" s="152">
        <f t="shared" ca="1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"!$B$11"),"")</f>
        <v>D. C. J. Poxon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"!$C$11"),"")</f>
        <v>Leicester</v>
      </c>
      <c r="D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"!$D$11"),"")</f>
        <v/>
      </c>
      <c r="E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"!$E$11"),"")</f>
        <v/>
      </c>
      <c r="F9" s="152">
        <f t="shared" ca="1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"!$B$23"),"")</f>
        <v>N. Steele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"!$C$23"),"")</f>
        <v>Lanark</v>
      </c>
      <c r="D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"!$D$23"),"")</f>
        <v/>
      </c>
      <c r="E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"!$E$23"),"")</f>
        <v/>
      </c>
      <c r="F10" s="152">
        <f t="shared" ca="1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"!$B$24"),"")</f>
        <v>W. Taylor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"!$C$24"),"")</f>
        <v>Blackburn</v>
      </c>
      <c r="D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"!$D$24"),"")</f>
        <v/>
      </c>
      <c r="E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"!$E$24"),"")</f>
        <v/>
      </c>
      <c r="F11" s="152">
        <f t="shared" ca="1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"!$B$25"),"")</f>
        <v>D. Wells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"!$C$25"),"")</f>
        <v>Morecambe</v>
      </c>
      <c r="D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"!$D$25"),"")</f>
        <v/>
      </c>
      <c r="E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"!$E$25"),"")</f>
        <v/>
      </c>
      <c r="F12" s="154">
        <f t="shared" ca="1" si="0"/>
        <v>0</v>
      </c>
      <c r="G12" s="134"/>
      <c r="H12" s="156"/>
      <c r="I12" s="13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"/>
      <c r="B14" s="2" t="s">
        <v>74</v>
      </c>
      <c r="C14" s="115" t="s">
        <v>1025</v>
      </c>
      <c r="D14" s="115"/>
      <c r="E14" s="115"/>
      <c r="F14" s="2"/>
      <c r="G14" s="2"/>
      <c r="H14" s="2"/>
      <c r="I14" s="2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4">
        <v>2</v>
      </c>
      <c r="B15" s="125" t="s">
        <v>1</v>
      </c>
      <c r="C15" s="149" t="s">
        <v>2</v>
      </c>
      <c r="D15" s="12"/>
      <c r="E15" s="47"/>
      <c r="F15" s="48" t="s">
        <v>3</v>
      </c>
      <c r="G15" s="48" t="s">
        <v>4</v>
      </c>
      <c r="H15" s="48" t="s">
        <v>5</v>
      </c>
      <c r="I15" s="49" t="s">
        <v>6</v>
      </c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2">
        <v>1</v>
      </c>
      <c r="B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"!$B$6"),"")</f>
        <v>R. Ford</v>
      </c>
      <c r="C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"!$C$6"),"")</f>
        <v>Blackpool</v>
      </c>
      <c r="D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"!$D$6"),"")</f>
        <v/>
      </c>
      <c r="E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"!$E$6"),"")</f>
        <v/>
      </c>
      <c r="F16" s="151">
        <f ca="1">SUM(D16,E16)</f>
        <v>0</v>
      </c>
      <c r="G16" s="16"/>
      <c r="H16" s="151"/>
      <c r="I16" s="54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2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"!$B$43"),"")</f>
        <v>M. Hyrniw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"!$C$43"),"")</f>
        <v>Morecambe</v>
      </c>
      <c r="D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"!$D$43"),"")</f>
        <v/>
      </c>
      <c r="E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"!$E$43")&lt;&gt;"",INDIRECT("'"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"!$E$43"),"")</f>
        <v/>
      </c>
      <c r="F17" s="152">
        <f t="shared" ref="F17:F23" ca="1" si="1">SUM(D17,E17)</f>
        <v>0</v>
      </c>
      <c r="G17" s="130"/>
      <c r="H17" s="155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3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"!$B$58"),"")</f>
        <v>G. Lees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"!$C$58"),"")</f>
        <v>Alloa</v>
      </c>
      <c r="D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"!$D$58"),"")</f>
        <v/>
      </c>
      <c r="E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"!$E$58"),"")</f>
        <v/>
      </c>
      <c r="F18" s="152">
        <f t="shared" ca="1" si="1"/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1">
        <v>4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"!$B$33")&lt;&gt;"",INDIRECT("'"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"!$B$33"),"")</f>
        <v>G. Meadows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"!$C$33")&lt;&gt;"",INDIRECT("'"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"!$C$33"),"")</f>
        <v>Wigan</v>
      </c>
      <c r="D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"!$D$33")&lt;&gt;"",INDIRECT("'"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"!$D$33"),"")</f>
        <v/>
      </c>
      <c r="E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"!$E$33")&lt;&gt;"",INDIRECT("'"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"!$E$33"),"")</f>
        <v/>
      </c>
      <c r="F19" s="152">
        <f t="shared" ca="1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18">
        <v>5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"!$B$45")&lt;&gt;"",INDIRECT("'"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"!$B$45"),"")</f>
        <v>P. Mitchell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"!$C$45")&lt;&gt;"",INDIRECT("'"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"!$C$45"),"")</f>
        <v>Cumb News</v>
      </c>
      <c r="D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"!$D$45")&lt;&gt;"",INDIRECT("'"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"!$D$45"),"")</f>
        <v/>
      </c>
      <c r="E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"!$E$45")&lt;&gt;"",INDIRECT("'"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"!$E$45"),"")</f>
        <v/>
      </c>
      <c r="F20" s="152">
        <f t="shared" ca="1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31">
        <v>6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"!$B$47")&lt;&gt;"",INDIRECT("'"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"!$B$47"),"")</f>
        <v>K. Pay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"!$C$47")&lt;&gt;"",INDIRECT("'"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"!$C$47"),"")</f>
        <v>Crewe</v>
      </c>
      <c r="D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"!$D$47")&lt;&gt;"",INDIRECT("'"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"!$D$47"),"")</f>
        <v/>
      </c>
      <c r="E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"!$E$47")&lt;&gt;"",INDIRECT("'"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"!$E$47"),"")</f>
        <v/>
      </c>
      <c r="F21" s="152">
        <f t="shared" ca="1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18">
        <v>7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"!$B$12"),"")</f>
        <v>P. Warwick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"!$C$12"),"")</f>
        <v>Blackpool</v>
      </c>
      <c r="D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"!$D$12"),"")</f>
        <v/>
      </c>
      <c r="E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"!$E$12"),"")</f>
        <v/>
      </c>
      <c r="F22" s="152">
        <f t="shared" ca="1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36">
        <v>8</v>
      </c>
      <c r="B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"!$B$61")&lt;&gt;"",INDIRECT("'"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"!$B$61"),"")</f>
        <v>N. Webster</v>
      </c>
      <c r="C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"!$C$61")&lt;&gt;"",INDIRECT("'"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"!$C$61"),"")</f>
        <v>Morecambe</v>
      </c>
      <c r="D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"!$D$61")&lt;&gt;"",INDIRECT("'"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"!$D$61"),"")</f>
        <v/>
      </c>
      <c r="E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"!$E$61")&lt;&gt;"",INDIRECT("'" &amp; LEFT(CELL("filename",$A$1),FIND("[",CELL("filename",$A$1)) -1) &amp; "[" &amp; MID(CELL("filename",$A$1),FIND("[",CELL("filename",$A$1))+1,FIND("]",CELL("filename",$A$1))-FIND("[",CELL("filename",$A$1))-1) &amp; "]" &amp; "Bench SR (Rim) 1" &amp; "'" &amp; "!$E$61"),"")</f>
        <v/>
      </c>
      <c r="F23" s="154">
        <f t="shared" ca="1" si="1"/>
        <v>0</v>
      </c>
      <c r="G23" s="134"/>
      <c r="H23" s="156"/>
      <c r="I23" s="13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"/>
      <c r="B25" s="2" t="s">
        <v>91</v>
      </c>
      <c r="C25" s="115" t="s">
        <v>717</v>
      </c>
      <c r="D25" s="115"/>
      <c r="E25" s="115"/>
      <c r="F25" s="2"/>
      <c r="G25" s="2"/>
      <c r="H25" s="2"/>
      <c r="I25" s="2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4">
        <v>2</v>
      </c>
      <c r="B26" s="125" t="s">
        <v>1</v>
      </c>
      <c r="C26" s="149" t="s">
        <v>2</v>
      </c>
      <c r="D26" s="12"/>
      <c r="E26" s="47"/>
      <c r="F26" s="48" t="s">
        <v>3</v>
      </c>
      <c r="G26" s="48" t="s">
        <v>4</v>
      </c>
      <c r="H26" s="48" t="s">
        <v>5</v>
      </c>
      <c r="I26" s="49" t="s">
        <v>6</v>
      </c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2">
        <v>1</v>
      </c>
      <c r="B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"!$B$43"),"")</f>
        <v>I. Dean</v>
      </c>
      <c r="C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"!$C$43"),"")</f>
        <v>Blackpool</v>
      </c>
      <c r="D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"!$D$43"),"")</f>
        <v/>
      </c>
      <c r="E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"!$E$43")&lt;&gt;"",INDIRECT("'"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"!$E$43"),"")</f>
        <v/>
      </c>
      <c r="F27" s="151">
        <f ca="1">SUM(D27,E27)</f>
        <v>0</v>
      </c>
      <c r="G27" s="16"/>
      <c r="H27" s="151"/>
      <c r="I27" s="54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31">
        <v>2</v>
      </c>
      <c r="B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"!$B$54"),"")</f>
        <v>T. Dimech</v>
      </c>
      <c r="C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"!$C$54"),"")</f>
        <v>Penarth</v>
      </c>
      <c r="D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"!$D$54"),"")</f>
        <v/>
      </c>
      <c r="E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"!$E$54")&lt;&gt;"",INDIRECT("'"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"!$E$54"),"")</f>
        <v/>
      </c>
      <c r="F28" s="152">
        <f t="shared" ref="F28:F34" ca="1" si="2">SUM(D28,E28)</f>
        <v>0</v>
      </c>
      <c r="G28" s="130"/>
      <c r="H28" s="155"/>
      <c r="I28" s="132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18">
        <v>3</v>
      </c>
      <c r="B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"!$B$56"),"")</f>
        <v>J. Goddard</v>
      </c>
      <c r="C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"!$C$56"),"")</f>
        <v>City of Truro</v>
      </c>
      <c r="D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"!$D$56"),"")</f>
        <v/>
      </c>
      <c r="E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"!$E$56"),"")</f>
        <v/>
      </c>
      <c r="F29" s="152">
        <f t="shared" ca="1" si="2"/>
        <v>0</v>
      </c>
      <c r="G29" s="130"/>
      <c r="H29" s="155"/>
      <c r="I29" s="132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4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"!$B$10"),"")</f>
        <v>R. Richardson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"!$C$10"),"")</f>
        <v>Cumb News</v>
      </c>
      <c r="D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"!$D$10"),"")</f>
        <v/>
      </c>
      <c r="E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"!$E$10")&lt;&gt;"",INDIRECT("'"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"!$E$10"),"")</f>
        <v/>
      </c>
      <c r="F30" s="152">
        <f t="shared" ca="1" si="2"/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5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"!$B$25"),"")</f>
        <v>D. Simmonds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"!$C$25"),"")</f>
        <v>Derby</v>
      </c>
      <c r="D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"!$D$25"),"")</f>
        <v/>
      </c>
      <c r="E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"!$E$25"),"")</f>
        <v/>
      </c>
      <c r="F31" s="152">
        <f t="shared" ca="1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6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"!$B$36")&lt;&gt;"",INDIRECT("'"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"!$B$36"),"")</f>
        <v>G. Stewart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"!$C$36")&lt;&gt;"",INDIRECT("'"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"!$C$36"),"")</f>
        <v>Bolton</v>
      </c>
      <c r="D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"!$D$36")&lt;&gt;"",INDIRECT("'"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"!$D$36"),"")</f>
        <v/>
      </c>
      <c r="E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"!$E$36")&lt;&gt;"",INDIRECT("'"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"!$E$36"),"")</f>
        <v/>
      </c>
      <c r="F32" s="152">
        <f t="shared" ca="1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7</v>
      </c>
      <c r="B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"!$B$58"),"")</f>
        <v>S. Wigham</v>
      </c>
      <c r="C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"!$C$58"),"")</f>
        <v>Morecambe</v>
      </c>
      <c r="D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"!$D$58"),"")</f>
        <v/>
      </c>
      <c r="E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"!$E$58"),"")</f>
        <v/>
      </c>
      <c r="F33" s="152">
        <f t="shared" ca="1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6">
        <v>8</v>
      </c>
      <c r="B34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"!$B$37")&lt;&gt;"",INDIRECT("'"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"!$B$37"),"")</f>
        <v>J. Wood</v>
      </c>
      <c r="C34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"!$C$37")&lt;&gt;"",INDIRECT("'"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"!$C$37"),"")</f>
        <v>Blackburn</v>
      </c>
      <c r="D34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"!$D$37")&lt;&gt;"",INDIRECT("'"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"!$D$37"),"")</f>
        <v/>
      </c>
      <c r="E34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"!$E$37")&lt;&gt;"",INDIRECT("'"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"!$E$37"),"")</f>
        <v/>
      </c>
      <c r="F34" s="154">
        <f t="shared" ca="1" si="2"/>
        <v>0</v>
      </c>
      <c r="G34" s="134"/>
      <c r="H34" s="156"/>
      <c r="I34" s="135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"/>
      <c r="B36" s="2" t="s">
        <v>106</v>
      </c>
      <c r="C36" s="115" t="s">
        <v>1026</v>
      </c>
      <c r="D36" s="115"/>
      <c r="E36" s="115"/>
      <c r="F36" s="2"/>
      <c r="G36" s="2"/>
      <c r="H36" s="2"/>
      <c r="I36" s="2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4">
        <v>2</v>
      </c>
      <c r="B37" s="125" t="s">
        <v>1</v>
      </c>
      <c r="C37" s="149" t="s">
        <v>2</v>
      </c>
      <c r="D37" s="12"/>
      <c r="E37" s="47"/>
      <c r="F37" s="48" t="s">
        <v>3</v>
      </c>
      <c r="G37" s="48" t="s">
        <v>4</v>
      </c>
      <c r="H37" s="48" t="s">
        <v>5</v>
      </c>
      <c r="I37" s="49" t="s">
        <v>6</v>
      </c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2">
        <v>1</v>
      </c>
      <c r="B38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"!$B$17"),"")</f>
        <v>R. Aitken</v>
      </c>
      <c r="C38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"!$C$17"),"")</f>
        <v>Lanark</v>
      </c>
      <c r="D38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"!$D$17"),"")</f>
        <v/>
      </c>
      <c r="E38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"!$E$17"),"")</f>
        <v/>
      </c>
      <c r="F38" s="151">
        <f ca="1">SUM(D38,E38)</f>
        <v>0</v>
      </c>
      <c r="G38" s="16"/>
      <c r="H38" s="151"/>
      <c r="I38" s="54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31">
        <v>2</v>
      </c>
      <c r="B3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"!$B$53"),"")</f>
        <v>S. Clarkson</v>
      </c>
      <c r="C3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"!$C$53"),"")</f>
        <v>Blackburn</v>
      </c>
      <c r="D3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"!$D$53"),"")</f>
        <v/>
      </c>
      <c r="E3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"!$E$53")&lt;&gt;"",INDIRECT("'"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"!$E$53"),"")</f>
        <v/>
      </c>
      <c r="F39" s="152">
        <f t="shared" ref="F39:F45" ca="1" si="3">SUM(D39,E39)</f>
        <v>0</v>
      </c>
      <c r="G39" s="130"/>
      <c r="H39" s="155"/>
      <c r="I39" s="132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18">
        <v>3</v>
      </c>
      <c r="B4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"!$B$11"),"")</f>
        <v>T. Lumley</v>
      </c>
      <c r="C4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"!$C$11"),"")</f>
        <v>Cumb News</v>
      </c>
      <c r="D4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"!$D$11"),"")</f>
        <v/>
      </c>
      <c r="E4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"!$E$11"),"")</f>
        <v/>
      </c>
      <c r="F40" s="152">
        <f t="shared" ca="1" si="3"/>
        <v>0</v>
      </c>
      <c r="G40" s="130"/>
      <c r="H40" s="155"/>
      <c r="I40" s="132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31">
        <v>4</v>
      </c>
      <c r="B4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"!$B$13"),"")</f>
        <v>M. Newbold</v>
      </c>
      <c r="C4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"!$C$13"),"")</f>
        <v>Lanark</v>
      </c>
      <c r="D4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"!$D$13"),"")</f>
        <v/>
      </c>
      <c r="E4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"!$E$13"),"")</f>
        <v/>
      </c>
      <c r="F41" s="152">
        <f t="shared" ca="1" si="3"/>
        <v>0</v>
      </c>
      <c r="G41" s="130"/>
      <c r="H41" s="155"/>
      <c r="I41" s="132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18">
        <v>5</v>
      </c>
      <c r="B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"!$B$22"),"")</f>
        <v>S. Russell</v>
      </c>
      <c r="C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"!$C$22"),"")</f>
        <v>JSPC</v>
      </c>
      <c r="D4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"!$D$22"),"")</f>
        <v/>
      </c>
      <c r="E4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"!$E$22"),"")</f>
        <v/>
      </c>
      <c r="F42" s="152">
        <f t="shared" ca="1" si="3"/>
        <v>0</v>
      </c>
      <c r="G42" s="130"/>
      <c r="H42" s="155"/>
      <c r="I42" s="132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31">
        <v>6</v>
      </c>
      <c r="B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"!$B$57"),"")</f>
        <v>C. Simpson</v>
      </c>
      <c r="C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"!$C$57"),"")</f>
        <v>Cumb News</v>
      </c>
      <c r="D4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"!$D$57"),"")</f>
        <v/>
      </c>
      <c r="E4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"!$E$57")&lt;&gt;"",INDIRECT("'" &amp; LEFT(CELL("filename",$A$1),FIND("[",CELL("filename",$A$1)) -1) &amp; "[" &amp; MID(CELL("filename",$A$1),FIND("[",CELL("filename",$A$1))+1,FIND("]",CELL("filename",$A$1))-FIND("[",CELL("filename",$A$1))-1) &amp; "]" &amp; "Bench SR (Rim) 2" &amp; "'" &amp; "!$E$57"),"")</f>
        <v/>
      </c>
      <c r="F43" s="152">
        <f t="shared" ca="1" si="3"/>
        <v>0</v>
      </c>
      <c r="G43" s="130"/>
      <c r="H43" s="155"/>
      <c r="I43" s="132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18">
        <v>7</v>
      </c>
      <c r="B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"!$B$37")&lt;&gt;"",INDIRECT("'"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"!$B$37"),"")</f>
        <v>D. Stafford</v>
      </c>
      <c r="C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"!$C$37")&lt;&gt;"",INDIRECT("'"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"!$C$37"),"")</f>
        <v>Sunderland</v>
      </c>
      <c r="D4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"!$D$37")&lt;&gt;"",INDIRECT("'"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"!$D$37"),"")</f>
        <v/>
      </c>
      <c r="E4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"!$E$37")&lt;&gt;"",INDIRECT("'"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"!$E$37"),"")</f>
        <v/>
      </c>
      <c r="F44" s="152">
        <f t="shared" ca="1" si="3"/>
        <v>0</v>
      </c>
      <c r="G44" s="130"/>
      <c r="H44" s="155"/>
      <c r="I44" s="132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36">
        <v>8</v>
      </c>
      <c r="B4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"!$B$24"),"")</f>
        <v>C. Stapleton</v>
      </c>
      <c r="C4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"!$C$24"),"")</f>
        <v>Penarth</v>
      </c>
      <c r="D4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"!$D$24"),"")</f>
        <v/>
      </c>
      <c r="E4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"!$E$24"),"")</f>
        <v/>
      </c>
      <c r="F45" s="154">
        <f t="shared" ca="1" si="3"/>
        <v>0</v>
      </c>
      <c r="G45" s="134"/>
      <c r="H45" s="156"/>
      <c r="I45" s="135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"/>
      <c r="B47" s="2" t="s">
        <v>119</v>
      </c>
      <c r="C47" s="115" t="s">
        <v>530</v>
      </c>
      <c r="D47" s="115"/>
      <c r="E47" s="115"/>
      <c r="F47" s="2"/>
      <c r="G47" s="2"/>
      <c r="H47" s="2"/>
      <c r="I47" s="2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4">
        <v>2</v>
      </c>
      <c r="B48" s="125" t="s">
        <v>1</v>
      </c>
      <c r="C48" s="149" t="s">
        <v>2</v>
      </c>
      <c r="D48" s="12"/>
      <c r="E48" s="47"/>
      <c r="F48" s="48" t="s">
        <v>3</v>
      </c>
      <c r="G48" s="48" t="s">
        <v>4</v>
      </c>
      <c r="H48" s="48" t="s">
        <v>5</v>
      </c>
      <c r="I48" s="49" t="s">
        <v>6</v>
      </c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2">
        <v>1</v>
      </c>
      <c r="B49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"!$B$5"),"")</f>
        <v>K. Blackmore</v>
      </c>
      <c r="C49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"!$C$5"),"")</f>
        <v>Penarth</v>
      </c>
      <c r="D49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"!$D$5"),"")</f>
        <v/>
      </c>
      <c r="E49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"!$E$5"),"")</f>
        <v/>
      </c>
      <c r="F49" s="151">
        <f ca="1">SUM(D49,E49)</f>
        <v>0</v>
      </c>
      <c r="G49" s="16"/>
      <c r="H49" s="151"/>
      <c r="I49" s="54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31">
        <v>2</v>
      </c>
      <c r="B5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"!$B$6")&lt;&gt;"",INDIRECT("'"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"!$B$6"),"")</f>
        <v>D. Brown</v>
      </c>
      <c r="C5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"!$C$6")&lt;&gt;"",INDIRECT("'"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"!$C$6"),"")</f>
        <v>Sunderland</v>
      </c>
      <c r="D5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"!$D$6")&lt;&gt;"",INDIRECT("'"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"!$D$6"),"")</f>
        <v/>
      </c>
      <c r="E5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"!$E$6")&lt;&gt;"",INDIRECT("'"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"!$E$6"),"")</f>
        <v/>
      </c>
      <c r="F50" s="152">
        <f t="shared" ref="F50:F56" ca="1" si="4">SUM(D50,E50)</f>
        <v>0</v>
      </c>
      <c r="G50" s="130"/>
      <c r="H50" s="155"/>
      <c r="I50" s="132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18">
        <v>3</v>
      </c>
      <c r="B5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"!$B$43"),"")</f>
        <v>M. Griffiths</v>
      </c>
      <c r="C5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"!$C$43"),"")</f>
        <v>Callander</v>
      </c>
      <c r="D5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"!$D$43"),"")</f>
        <v/>
      </c>
      <c r="E5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"!$E$43")&lt;&gt;"",INDIRECT("'"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"!$E$43"),"")</f>
        <v/>
      </c>
      <c r="F51" s="152">
        <f t="shared" ca="1" si="4"/>
        <v>0</v>
      </c>
      <c r="G51" s="130"/>
      <c r="H51" s="155"/>
      <c r="I51" s="132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31">
        <v>4</v>
      </c>
      <c r="B5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"!$B$45")&lt;&gt;"",INDIRECT("'"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"!$B$45"),"")</f>
        <v>D. Love</v>
      </c>
      <c r="C5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"!$C$45")&lt;&gt;"",INDIRECT("'"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"!$C$45"),"")</f>
        <v>Penarth</v>
      </c>
      <c r="D5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"!$D$45")&lt;&gt;"",INDIRECT("'"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"!$D$45"),"")</f>
        <v/>
      </c>
      <c r="E5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"!$E$45")&lt;&gt;"",INDIRECT("'"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"!$E$45"),"")</f>
        <v/>
      </c>
      <c r="F52" s="152">
        <f t="shared" ca="1" si="4"/>
        <v>0</v>
      </c>
      <c r="G52" s="130"/>
      <c r="H52" s="155"/>
      <c r="I52" s="132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18">
        <v>5</v>
      </c>
      <c r="B5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"!$B$58"),"")</f>
        <v>T. Martin</v>
      </c>
      <c r="C5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"!$C$58"),"")</f>
        <v>Lanark</v>
      </c>
      <c r="D5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"!$D$58"),"")</f>
        <v/>
      </c>
      <c r="E5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"!$E$58"),"")</f>
        <v/>
      </c>
      <c r="F53" s="152">
        <f t="shared" ca="1" si="4"/>
        <v>0</v>
      </c>
      <c r="G53" s="130"/>
      <c r="H53" s="155"/>
      <c r="I53" s="132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6</v>
      </c>
      <c r="B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"!$B$46")&lt;&gt;"",INDIRECT("'"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"!$B$46"),"")</f>
        <v>A. Mason</v>
      </c>
      <c r="C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"!$C$46")&lt;&gt;"",INDIRECT("'"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"!$C$46"),"")</f>
        <v>Crewe</v>
      </c>
      <c r="D5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"!$D$46")&lt;&gt;"",INDIRECT("'"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"!$D$46"),"")</f>
        <v/>
      </c>
      <c r="E5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"!$E$46")&lt;&gt;"",INDIRECT("'"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"!$E$46"),"")</f>
        <v/>
      </c>
      <c r="F54" s="152">
        <f t="shared" ca="1" si="4"/>
        <v>0</v>
      </c>
      <c r="G54" s="130"/>
      <c r="H54" s="155"/>
      <c r="I54" s="132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18">
        <v>7</v>
      </c>
      <c r="B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"!$B$60")&lt;&gt;"",INDIRECT("'"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"!$B$60"),"")</f>
        <v>L. Rackley</v>
      </c>
      <c r="C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"!$C$60")&lt;&gt;"",INDIRECT("'"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"!$C$60"),"")</f>
        <v>Felton</v>
      </c>
      <c r="D5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"!$D$60")&lt;&gt;"",INDIRECT("'"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"!$D$60"),"")</f>
        <v/>
      </c>
      <c r="E55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"!$E$60")&lt;&gt;"",INDIRECT("'" &amp; LEFT(CELL("filename",$A$1),FIND("[",CELL("filename",$A$1)) -1) &amp; "[" &amp; MID(CELL("filename",$A$1),FIND("[",CELL("filename",$A$1))+1,FIND("]",CELL("filename",$A$1))-FIND("[",CELL("filename",$A$1))-1) &amp; "]" &amp; "Bench SR (Rim) 3" &amp; "'" &amp; "!$E$60"),"")</f>
        <v/>
      </c>
      <c r="F55" s="152">
        <f t="shared" ca="1" si="4"/>
        <v>0</v>
      </c>
      <c r="G55" s="130"/>
      <c r="H55" s="155"/>
      <c r="I55" s="132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6">
        <v>8</v>
      </c>
      <c r="B56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"!$B$11"),"")</f>
        <v>R. Treggiden</v>
      </c>
      <c r="C56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"!$C$11"),"")</f>
        <v>Crewe</v>
      </c>
      <c r="D56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"!$D$11"),"")</f>
        <v/>
      </c>
      <c r="E56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"!$E$11"),"")</f>
        <v/>
      </c>
      <c r="F56" s="154">
        <f t="shared" ca="1" si="4"/>
        <v>0</v>
      </c>
      <c r="G56" s="134"/>
      <c r="H56" s="156"/>
      <c r="I56" s="135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 t="s">
        <v>508</v>
      </c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4" t="s">
        <v>37</v>
      </c>
      <c r="E60" s="101" t="s">
        <v>25</v>
      </c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4" t="s">
        <v>38</v>
      </c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heetProtection sheet="1" objects="1" scenarios="1" selectLockedCells="1"/>
  <sortState xmlns:xlrd2="http://schemas.microsoft.com/office/spreadsheetml/2017/richdata2" ref="V49:W56">
    <sortCondition ref="V49"/>
  </sortState>
  <mergeCells count="1">
    <mergeCell ref="D2:I2"/>
  </mergeCells>
  <hyperlinks>
    <hyperlink ref="B2" location="'Index'!A3" tooltip="Go to the Index sheet" display="á" xr:uid="{B9300575-E9B8-4DD9-BE6E-4D4C905E141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6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ED3E-851F-4858-BBCA-B50D64FD5513}">
  <sheetPr>
    <tabColor theme="5" tint="-0.249977111117893"/>
    <pageSetUpPr fitToPage="1"/>
  </sheetPr>
  <dimension ref="A1:AH81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6" width="8.7109375" style="4" customWidth="1"/>
    <col min="7" max="7" width="5" style="4" customWidth="1"/>
    <col min="8" max="8" width="9.7109375" style="4" customWidth="1"/>
    <col min="9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6" width="7.7109375" style="4" customWidth="1"/>
    <col min="17" max="17" width="5" style="4" customWidth="1"/>
    <col min="18" max="18" width="8.7109375" style="4" customWidth="1"/>
    <col min="19" max="21" width="5" style="4" customWidth="1"/>
    <col min="22" max="22" width="3.7109375" style="4" customWidth="1"/>
    <col min="23" max="23" width="5" style="4" customWidth="1"/>
    <col min="24" max="16384" width="10.28515625" style="4"/>
  </cols>
  <sheetData>
    <row r="1" spans="1:34" s="93" customFormat="1" ht="18" x14ac:dyDescent="0.35">
      <c r="A1" s="98"/>
      <c r="B1" s="93" t="s">
        <v>35</v>
      </c>
      <c r="D1" s="90"/>
      <c r="E1" s="90"/>
      <c r="F1" s="90"/>
      <c r="G1" s="93" t="s">
        <v>283</v>
      </c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s="2" customFormat="1" ht="15.75" customHeight="1" x14ac:dyDescent="0.3">
      <c r="A3" s="1"/>
      <c r="B3" s="2" t="s">
        <v>132</v>
      </c>
      <c r="C3" s="115" t="s">
        <v>1027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"!$B$17"),"")</f>
        <v>C. L. Beardsley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"!$C$17"),"")</f>
        <v>Deddington</v>
      </c>
      <c r="D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"!$D$17"),"")</f>
        <v/>
      </c>
      <c r="E5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"!$E$17"),"")</f>
        <v/>
      </c>
      <c r="F5" s="151">
        <f ca="1">SUM(D5,E5)</f>
        <v>0</v>
      </c>
      <c r="G5" s="16"/>
      <c r="H5" s="151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"!$B$29"),"")</f>
        <v>J. Breakwell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"!$C$29"),"")</f>
        <v>Blackburn</v>
      </c>
      <c r="D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"!$D$29"),"")</f>
        <v/>
      </c>
      <c r="E6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"!$E$29")&lt;&gt;"",INDIRECT("'"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"!$E$29"),"")</f>
        <v/>
      </c>
      <c r="F6" s="152">
        <f t="shared" ref="F6:F12" ca="1" si="0">SUM(D6,E6)</f>
        <v>0</v>
      </c>
      <c r="G6" s="130"/>
      <c r="H6" s="155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"!$B$42")&lt;&gt;"",INDIRECT("'"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"!$B$42"),"")</f>
        <v>H. Burley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"!$C$42")&lt;&gt;"",INDIRECT("'"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"!$C$42"),"")</f>
        <v>Crewe</v>
      </c>
      <c r="D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"!$D$42")&lt;&gt;"",INDIRECT("'"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"!$D$42"),"")</f>
        <v/>
      </c>
      <c r="E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"!$E$42")&lt;&gt;"",INDIRECT("'"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"!$E$42"),"")</f>
        <v/>
      </c>
      <c r="F7" s="152">
        <f t="shared" ca="1" si="0"/>
        <v>0</v>
      </c>
      <c r="G7" s="130"/>
      <c r="H7" s="155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"!$B$30")&lt;&gt;"",INDIRECT("'"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"!$B$30"),"")</f>
        <v>P. Harrison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"!$C$30")&lt;&gt;"",INDIRECT("'"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"!$C$30"),"")</f>
        <v>Altrincham</v>
      </c>
      <c r="D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"!$D$30")&lt;&gt;"",INDIRECT("'"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"!$D$30"),"")</f>
        <v/>
      </c>
      <c r="E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"!$E$30")&lt;&gt;"",INDIRECT("'"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"!$E$30"),"")</f>
        <v/>
      </c>
      <c r="F8" s="152">
        <f t="shared" ca="1" si="0"/>
        <v>0</v>
      </c>
      <c r="G8" s="130"/>
      <c r="H8" s="155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"!$B$20"),"")</f>
        <v>G. Mcdougall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"!$C$20"),"")</f>
        <v>Morecambe</v>
      </c>
      <c r="D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"!$D$20"),"")</f>
        <v/>
      </c>
      <c r="E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"!$E$20"),"")</f>
        <v/>
      </c>
      <c r="F9" s="152">
        <f t="shared" ca="1" si="0"/>
        <v>0</v>
      </c>
      <c r="G9" s="130"/>
      <c r="H9" s="155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"!$B$47")&lt;&gt;"",INDIRECT("'"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"!$B$47"),"")</f>
        <v>C. Murnin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"!$C$47")&lt;&gt;"",INDIRECT("'"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"!$C$47"),"")</f>
        <v>Lanark</v>
      </c>
      <c r="D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"!$D$47")&lt;&gt;"",INDIRECT("'"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"!$D$47"),"")</f>
        <v/>
      </c>
      <c r="E1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"!$E$47")&lt;&gt;"",INDIRECT("'"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"!$E$47"),"")</f>
        <v/>
      </c>
      <c r="F10" s="152">
        <f t="shared" ca="1" si="0"/>
        <v>0</v>
      </c>
      <c r="G10" s="130"/>
      <c r="H10" s="155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"!$B$34"),"")</f>
        <v>P. Pay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"!$C$34"),"")</f>
        <v>Crewe</v>
      </c>
      <c r="D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"!$D$34"),"")</f>
        <v/>
      </c>
      <c r="E1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"!$E$34")&lt;&gt;"",INDIRECT("'"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"!$E$34"),"")</f>
        <v/>
      </c>
      <c r="F11" s="152">
        <f t="shared" ca="1" si="0"/>
        <v>0</v>
      </c>
      <c r="G11" s="130"/>
      <c r="H11" s="155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"!$B$25"),"")</f>
        <v>J. Watson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"!$C$25"),"")</f>
        <v>Lanark</v>
      </c>
      <c r="D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"!$D$25"),"")</f>
        <v/>
      </c>
      <c r="E12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"!$E$25"),"")</f>
        <v/>
      </c>
      <c r="F12" s="154">
        <f t="shared" ca="1" si="0"/>
        <v>0</v>
      </c>
      <c r="G12" s="134"/>
      <c r="H12" s="156"/>
      <c r="I12" s="13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"/>
      <c r="B14" s="2" t="s">
        <v>144</v>
      </c>
      <c r="C14" s="115" t="s">
        <v>1028</v>
      </c>
      <c r="D14" s="115"/>
      <c r="E14" s="115"/>
      <c r="F14" s="2"/>
      <c r="G14" s="2"/>
      <c r="H14" s="2"/>
      <c r="I14" s="2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4">
        <v>2</v>
      </c>
      <c r="B15" s="125" t="s">
        <v>1</v>
      </c>
      <c r="C15" s="149" t="s">
        <v>2</v>
      </c>
      <c r="D15" s="12"/>
      <c r="E15" s="47"/>
      <c r="F15" s="48" t="s">
        <v>3</v>
      </c>
      <c r="G15" s="48" t="s">
        <v>4</v>
      </c>
      <c r="H15" s="48" t="s">
        <v>5</v>
      </c>
      <c r="I15" s="49" t="s">
        <v>6</v>
      </c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2">
        <v>1</v>
      </c>
      <c r="B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"!$B$6"),"")</f>
        <v>N. Bylo</v>
      </c>
      <c r="C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"!$C$6"),"")</f>
        <v>York RI</v>
      </c>
      <c r="D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"!$D$6"),"")</f>
        <v/>
      </c>
      <c r="E16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"!$E$6")&lt;&gt;"",INDIRECT("'"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"!$E$6"),"")</f>
        <v/>
      </c>
      <c r="F16" s="151">
        <f ca="1">SUM(D16,E16)</f>
        <v>0</v>
      </c>
      <c r="G16" s="16"/>
      <c r="H16" s="151"/>
      <c r="I16" s="54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2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"!$B$19"),"")</f>
        <v>N. Cowdrey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"!$C$19"),"")</f>
        <v>Crewe</v>
      </c>
      <c r="D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"!$D$19"),"")</f>
        <v/>
      </c>
      <c r="E17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"!$E$19"),"")</f>
        <v/>
      </c>
      <c r="F17" s="152">
        <f t="shared" ref="F17:F23" ca="1" si="1">SUM(D17,E17)</f>
        <v>0</v>
      </c>
      <c r="G17" s="130"/>
      <c r="H17" s="155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3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"!$B$43"),"")</f>
        <v>W. Doyle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"!$C$43"),"")</f>
        <v>Lanark</v>
      </c>
      <c r="D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"!$D$43"),"")</f>
        <v/>
      </c>
      <c r="E1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"!$E$43")&lt;&gt;"",INDIRECT("'"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"!$E$43"),"")</f>
        <v/>
      </c>
      <c r="F18" s="152">
        <f t="shared" ca="1" si="1"/>
        <v>0</v>
      </c>
      <c r="G18" s="130"/>
      <c r="H18" s="155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1">
        <v>4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"!$B$8"),"")</f>
        <v>M. Felton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"!$C$8"),"")</f>
        <v>York RI</v>
      </c>
      <c r="D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"!$D$8"),"")</f>
        <v/>
      </c>
      <c r="E1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"!$E$8"),"")</f>
        <v/>
      </c>
      <c r="F19" s="152">
        <f t="shared" ca="1" si="1"/>
        <v>0</v>
      </c>
      <c r="G19" s="130"/>
      <c r="H19" s="155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18">
        <v>5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"!$B$54"),"")</f>
        <v>A. Higgins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"!$C$54"),"")</f>
        <v>Derby</v>
      </c>
      <c r="D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"!$D$54"),"")</f>
        <v/>
      </c>
      <c r="E2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"!$E$54")&lt;&gt;"",INDIRECT("'"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"!$E$54"),"")</f>
        <v/>
      </c>
      <c r="F20" s="152">
        <f t="shared" ca="1" si="1"/>
        <v>0</v>
      </c>
      <c r="G20" s="130"/>
      <c r="H20" s="155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31">
        <v>6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"!$B$55"),"")</f>
        <v>K. Mundy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"!$C$55"),"")</f>
        <v>Goodyear</v>
      </c>
      <c r="D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"!$D$55"),"")</f>
        <v/>
      </c>
      <c r="E2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"!$E$55")&lt;&gt;"",INDIRECT("'"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"!$E$55"),"")</f>
        <v/>
      </c>
      <c r="F21" s="152">
        <f t="shared" ca="1" si="1"/>
        <v>0</v>
      </c>
      <c r="G21" s="130"/>
      <c r="H21" s="155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18">
        <v>7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"!$B$58"),"")</f>
        <v>D. Thompson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"!$C$58"),"")</f>
        <v>York RI</v>
      </c>
      <c r="D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"!$D$58"),"")</f>
        <v/>
      </c>
      <c r="E2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"!$E$58")&lt;&gt;"",INDIRECT("'"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"!$E$58"),"")</f>
        <v/>
      </c>
      <c r="F22" s="152">
        <f t="shared" ca="1" si="1"/>
        <v>0</v>
      </c>
      <c r="G22" s="130"/>
      <c r="H22" s="155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36">
        <v>8</v>
      </c>
      <c r="B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"!$B$61")&lt;&gt;"",INDIRECT("'"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"!$B$61"),"")</f>
        <v>S. Vincent</v>
      </c>
      <c r="C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"!$C$61")&lt;&gt;"",INDIRECT("'"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"!$C$61"),"")</f>
        <v>Penarth</v>
      </c>
      <c r="D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"!$D$61")&lt;&gt;"",INDIRECT("'"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"!$D$61"),"")</f>
        <v/>
      </c>
      <c r="E23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"!$E$61")&lt;&gt;"",INDIRECT("'" &amp; LEFT(CELL("filename",$A$1),FIND("[",CELL("filename",$A$1)) -1) &amp; "[" &amp; MID(CELL("filename",$A$1),FIND("[",CELL("filename",$A$1))+1,FIND("]",CELL("filename",$A$1))-FIND("[",CELL("filename",$A$1))-1) &amp; "]" &amp; "Bench SR (Rim) 4" &amp; "'" &amp; "!$E$61"),"")</f>
        <v/>
      </c>
      <c r="F23" s="154">
        <f t="shared" ca="1" si="1"/>
        <v>0</v>
      </c>
      <c r="G23" s="134"/>
      <c r="H23" s="156"/>
      <c r="I23" s="13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"/>
      <c r="B25" s="2" t="s">
        <v>158</v>
      </c>
      <c r="C25" s="115" t="s">
        <v>1029</v>
      </c>
      <c r="D25" s="115"/>
      <c r="E25" s="115"/>
      <c r="F25" s="2"/>
      <c r="G25" s="2"/>
      <c r="H25" s="2"/>
      <c r="I25" s="2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4">
        <v>2</v>
      </c>
      <c r="B26" s="125" t="s">
        <v>1</v>
      </c>
      <c r="C26" s="149" t="s">
        <v>2</v>
      </c>
      <c r="D26" s="12"/>
      <c r="E26" s="47"/>
      <c r="F26" s="48" t="s">
        <v>3</v>
      </c>
      <c r="G26" s="48" t="s">
        <v>4</v>
      </c>
      <c r="H26" s="48" t="s">
        <v>5</v>
      </c>
      <c r="I26" s="49" t="s">
        <v>6</v>
      </c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2">
        <v>1</v>
      </c>
      <c r="B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"!$B$18"),"")</f>
        <v>I. Bradley</v>
      </c>
      <c r="C2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"!$C$18"),"")</f>
        <v>Sunderland</v>
      </c>
      <c r="D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"!$D$18"),"")</f>
        <v/>
      </c>
      <c r="E27" s="151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"!$E$18")&lt;&gt;"",INDIRECT("'"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"!$E$18"),"")</f>
        <v/>
      </c>
      <c r="F27" s="151">
        <f ca="1">SUM(D27,E27)</f>
        <v>0</v>
      </c>
      <c r="G27" s="16"/>
      <c r="H27" s="151"/>
      <c r="I27" s="54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31">
        <v>2</v>
      </c>
      <c r="B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"!$B$44"),"")</f>
        <v>M. Cain</v>
      </c>
      <c r="C2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"!$C$44"),"")</f>
        <v>Felton</v>
      </c>
      <c r="D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"!$D$44"),"")</f>
        <v/>
      </c>
      <c r="E28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"!$E$44")&lt;&gt;"",INDIRECT("'"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"!$E$44"),"")</f>
        <v/>
      </c>
      <c r="F28" s="152">
        <f t="shared" ref="F28:F35" ca="1" si="2">SUM(D28,E28)</f>
        <v>0</v>
      </c>
      <c r="G28" s="130"/>
      <c r="H28" s="155"/>
      <c r="I28" s="132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18">
        <v>3</v>
      </c>
      <c r="B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"!$B$31")&lt;&gt;"",INDIRECT("'"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"!$B$31"),"")</f>
        <v>J. Ewans</v>
      </c>
      <c r="C2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"!$C$31")&lt;&gt;"",INDIRECT("'"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"!$C$31"),"")</f>
        <v>JSPC</v>
      </c>
      <c r="D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"!$D$31")&lt;&gt;"",INDIRECT("'"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"!$D$31"),"")</f>
        <v/>
      </c>
      <c r="E29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"!$E$31")&lt;&gt;"",INDIRECT("'"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"!$E$31"),"")</f>
        <v/>
      </c>
      <c r="F29" s="152">
        <f t="shared" ca="1" si="2"/>
        <v>0</v>
      </c>
      <c r="G29" s="130"/>
      <c r="H29" s="155"/>
      <c r="I29" s="132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4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"!$B$21"),"")</f>
        <v>I. Johnston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"!$C$21"),"")</f>
        <v>JSPC</v>
      </c>
      <c r="D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"!$D$21"),"")</f>
        <v/>
      </c>
      <c r="E30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"!$E$21")&lt;&gt;"",INDIRECT("'"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"!$E$21"),"")</f>
        <v/>
      </c>
      <c r="F30" s="152">
        <f t="shared" ca="1" si="2"/>
        <v>0</v>
      </c>
      <c r="G30" s="130"/>
      <c r="H30" s="155"/>
      <c r="I30" s="132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5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"!$B$32")&lt;&gt;"",INDIRECT("'"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"!$B$32"),"")</f>
        <v>B. Kelly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"!$C$32")&lt;&gt;"",INDIRECT("'"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"!$C$32"),"")</f>
        <v>Penarth</v>
      </c>
      <c r="D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"!$D$32")&lt;&gt;"",INDIRECT("'"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"!$D$32"),"")</f>
        <v/>
      </c>
      <c r="E31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"!$E$32")&lt;&gt;"",INDIRECT("'"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"!$E$32"),"")</f>
        <v/>
      </c>
      <c r="F31" s="152">
        <f t="shared" ca="1" si="2"/>
        <v>0</v>
      </c>
      <c r="G31" s="130"/>
      <c r="H31" s="155"/>
      <c r="I31" s="132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6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"!$B$61")&lt;&gt;"",INDIRECT("'"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"!$B$61"),"")</f>
        <v>R. Pickering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"!$C$61")&lt;&gt;"",INDIRECT("'"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"!$C$61"),"")</f>
        <v>Penarth</v>
      </c>
      <c r="D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"!$D$61")&lt;&gt;"",INDIRECT("'"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"!$D$61"),"")</f>
        <v/>
      </c>
      <c r="E32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"!$E$61")&lt;&gt;"",INDIRECT("'"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"!$E$61"),"")</f>
        <v/>
      </c>
      <c r="F32" s="152">
        <f t="shared" ca="1" si="2"/>
        <v>0</v>
      </c>
      <c r="G32" s="130"/>
      <c r="H32" s="155"/>
      <c r="I32" s="132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7</v>
      </c>
      <c r="B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"!$B$19"),"")</f>
        <v>A. Rennie</v>
      </c>
      <c r="C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"!$C$19"),"")</f>
        <v>Blackburn</v>
      </c>
      <c r="D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"!$D$19"),"")</f>
        <v/>
      </c>
      <c r="E33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"!$E$19"),"")</f>
        <v/>
      </c>
      <c r="F33" s="152">
        <f t="shared" ca="1" si="2"/>
        <v>0</v>
      </c>
      <c r="G33" s="130"/>
      <c r="H33" s="155"/>
      <c r="I33" s="132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8</v>
      </c>
      <c r="B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"!$B$25"),"")</f>
        <v>M. Turnbull</v>
      </c>
      <c r="C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"!$C$25"),"")</f>
        <v>Sunderland</v>
      </c>
      <c r="D3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"!$D$25"),"")</f>
        <v/>
      </c>
      <c r="E34" s="155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"Bench SR (Rim) 5" &amp; "'" &amp; "!$E$25"),"")</f>
        <v/>
      </c>
      <c r="F34" s="152">
        <f t="shared" ca="1" si="2"/>
        <v>0</v>
      </c>
      <c r="G34" s="130"/>
      <c r="H34" s="155"/>
      <c r="I34" s="132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0">
        <v>9</v>
      </c>
      <c r="B3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"!$B$22"),"")</f>
        <v>R. Wellsted</v>
      </c>
      <c r="C3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"!$C$22"),"")</f>
        <v>Goodyear</v>
      </c>
      <c r="D3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"!$D$22"),"")</f>
        <v/>
      </c>
      <c r="E35" s="156" t="str">
        <f ca="1">IF(INDIRECT("'" &amp; LEFT(CELL("filename",$A$1),FIND("[",CELL("filename",$A$1)) -1) &amp; "[" &amp; MID(CELL("filename",$A$1),FIND("[",CELL("filename",$A$1))+1,FIND("]",CELL("filename",$A$1))-FIND("[",CELL("filename",$A$1))-1) &amp; "]" &amp; "Bench SR (Rim) 6"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"Bench SR (Rim) 6" &amp; "'" &amp; "!$E$22"),"")</f>
        <v/>
      </c>
      <c r="F35" s="154">
        <f t="shared" ca="1" si="2"/>
        <v>0</v>
      </c>
      <c r="G35" s="134"/>
      <c r="H35" s="156"/>
      <c r="I35" s="135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 t="s">
        <v>508</v>
      </c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4" t="s">
        <v>37</v>
      </c>
      <c r="E39" s="101" t="s">
        <v>25</v>
      </c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4" t="s">
        <v>38</v>
      </c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  <row r="74" spans="1:26" ht="15.75" customHeight="1" x14ac:dyDescent="0.3"/>
    <row r="75" spans="1:26" ht="15.75" customHeight="1" x14ac:dyDescent="0.3"/>
    <row r="76" spans="1:26" ht="15.75" customHeight="1" x14ac:dyDescent="0.3"/>
    <row r="77" spans="1:26" ht="15.75" customHeight="1" x14ac:dyDescent="0.3"/>
    <row r="78" spans="1:26" ht="15.75" customHeight="1" x14ac:dyDescent="0.3"/>
    <row r="79" spans="1:26" ht="15.75" customHeight="1" x14ac:dyDescent="0.3"/>
    <row r="80" spans="1:26" ht="15.75" customHeight="1" x14ac:dyDescent="0.3"/>
    <row r="81" ht="15.75" customHeight="1" x14ac:dyDescent="0.3"/>
  </sheetData>
  <sheetProtection sheet="1" objects="1" scenarios="1" selectLockedCells="1"/>
  <sortState xmlns:xlrd2="http://schemas.microsoft.com/office/spreadsheetml/2017/richdata2" ref="V27:W35">
    <sortCondition ref="V27"/>
  </sortState>
  <mergeCells count="1">
    <mergeCell ref="D2:I2"/>
  </mergeCells>
  <hyperlinks>
    <hyperlink ref="B2" location="'Index'!A3" tooltip="Go to the Index sheet" display="á" xr:uid="{205C85E7-0B09-4726-B771-7CB401A4107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7">
    <tabColor theme="5" tint="-0.249977111117893"/>
    <pageSetUpPr fitToPage="1"/>
  </sheetPr>
  <dimension ref="A1:AH111"/>
  <sheetViews>
    <sheetView showGridLines="0" zoomScaleNormal="100" zoomScalePageLayoutView="15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3" width="5" style="4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10" width="5" style="4" customWidth="1"/>
    <col min="11" max="12" width="7.7109375" style="4" customWidth="1"/>
    <col min="13" max="13" width="9.7109375" style="4" customWidth="1"/>
    <col min="14" max="14" width="5" style="4" customWidth="1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36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449</v>
      </c>
      <c r="B4" s="12"/>
      <c r="C4" s="139">
        <v>592</v>
      </c>
      <c r="D4" s="12"/>
      <c r="E4" s="71" t="s">
        <v>6</v>
      </c>
      <c r="F4" s="78">
        <f>SUM(F5:F7)</f>
        <v>0</v>
      </c>
      <c r="G4" s="3" t="s">
        <v>295</v>
      </c>
      <c r="H4" s="11" t="s">
        <v>1034</v>
      </c>
      <c r="I4" s="12"/>
      <c r="J4" s="139">
        <v>597</v>
      </c>
      <c r="K4" s="12"/>
      <c r="L4" s="71" t="s">
        <v>6</v>
      </c>
      <c r="M4" s="78">
        <f>SUM(M5:M7)</f>
        <v>0</v>
      </c>
      <c r="N4" s="23"/>
    </row>
    <row r="5" spans="1:34" ht="15.75" customHeight="1" x14ac:dyDescent="0.3">
      <c r="A5" s="30" t="s">
        <v>509</v>
      </c>
      <c r="B5" s="31"/>
      <c r="C5" s="32"/>
      <c r="D5" s="75"/>
      <c r="E5" s="75"/>
      <c r="F5" s="79">
        <f>SUM(D5:E5)</f>
        <v>0</v>
      </c>
      <c r="H5" s="30" t="s">
        <v>701</v>
      </c>
      <c r="I5" s="31"/>
      <c r="J5" s="32"/>
      <c r="K5" s="75"/>
      <c r="L5" s="75"/>
      <c r="M5" s="79">
        <f>SUM(K5:L5)</f>
        <v>0</v>
      </c>
      <c r="N5" s="23"/>
    </row>
    <row r="6" spans="1:34" ht="15.75" customHeight="1" x14ac:dyDescent="0.3">
      <c r="A6" s="33" t="s">
        <v>473</v>
      </c>
      <c r="B6" s="26"/>
      <c r="C6" s="5"/>
      <c r="D6" s="75"/>
      <c r="E6" s="75"/>
      <c r="F6" s="80">
        <f>SUM(D6:E6)</f>
        <v>0</v>
      </c>
      <c r="H6" s="33" t="s">
        <v>822</v>
      </c>
      <c r="I6" s="26"/>
      <c r="J6" s="5"/>
      <c r="K6" s="75"/>
      <c r="L6" s="75"/>
      <c r="M6" s="80">
        <f>SUM(K6:L6)</f>
        <v>0</v>
      </c>
      <c r="N6" s="23"/>
    </row>
    <row r="7" spans="1:34" ht="15.75" customHeight="1" x14ac:dyDescent="0.3">
      <c r="A7" s="34" t="s">
        <v>854</v>
      </c>
      <c r="B7" s="27"/>
      <c r="C7" s="28"/>
      <c r="D7" s="87"/>
      <c r="E7" s="87"/>
      <c r="F7" s="81">
        <f>SUM(D7:E7)</f>
        <v>0</v>
      </c>
      <c r="H7" s="34" t="s">
        <v>835</v>
      </c>
      <c r="I7" s="27"/>
      <c r="J7" s="28"/>
      <c r="K7" s="87"/>
      <c r="L7" s="87"/>
      <c r="M7" s="81">
        <f>SUM(K7:L7)</f>
        <v>0</v>
      </c>
      <c r="N7" s="23"/>
    </row>
    <row r="8" spans="1:34" ht="15.75" customHeight="1" x14ac:dyDescent="0.3">
      <c r="E8" s="4"/>
      <c r="H8" s="23"/>
      <c r="I8" s="23"/>
      <c r="J8" s="23"/>
      <c r="K8" s="23"/>
      <c r="L8" s="23"/>
      <c r="M8" s="23"/>
      <c r="N8" s="23"/>
      <c r="O8" s="23"/>
    </row>
    <row r="9" spans="1:34" ht="15.75" customHeight="1" x14ac:dyDescent="0.3">
      <c r="A9" s="11" t="s">
        <v>1030</v>
      </c>
      <c r="B9" s="12"/>
      <c r="C9" s="139">
        <v>593</v>
      </c>
      <c r="D9" s="12"/>
      <c r="E9" s="71" t="s">
        <v>6</v>
      </c>
      <c r="F9" s="78">
        <f>SUM(F10:F12)</f>
        <v>0</v>
      </c>
      <c r="G9" s="161" t="s">
        <v>295</v>
      </c>
      <c r="H9" s="11" t="s">
        <v>1033</v>
      </c>
      <c r="I9" s="12"/>
      <c r="J9" s="139">
        <v>595</v>
      </c>
      <c r="K9" s="12"/>
      <c r="L9" s="71" t="s">
        <v>6</v>
      </c>
      <c r="M9" s="78">
        <f>SUM(M10:M12)</f>
        <v>0</v>
      </c>
      <c r="N9" s="23"/>
    </row>
    <row r="10" spans="1:34" ht="15.75" customHeight="1" x14ac:dyDescent="0.3">
      <c r="A10" s="30" t="s">
        <v>233</v>
      </c>
      <c r="B10" s="31"/>
      <c r="C10" s="32"/>
      <c r="D10" s="75"/>
      <c r="E10" s="75"/>
      <c r="F10" s="79">
        <f>SUM(D10:E10)</f>
        <v>0</v>
      </c>
      <c r="G10" s="161"/>
      <c r="H10" s="30" t="s">
        <v>826</v>
      </c>
      <c r="I10" s="31"/>
      <c r="J10" s="32"/>
      <c r="K10" s="75"/>
      <c r="L10" s="75"/>
      <c r="M10" s="79">
        <f>SUM(K10:L10)</f>
        <v>0</v>
      </c>
      <c r="N10" s="23"/>
      <c r="AA10"/>
      <c r="AB10"/>
      <c r="AC10"/>
      <c r="AD10"/>
      <c r="AE10"/>
      <c r="AF10"/>
    </row>
    <row r="11" spans="1:34" ht="15.75" customHeight="1" x14ac:dyDescent="0.3">
      <c r="A11" s="33" t="s">
        <v>851</v>
      </c>
      <c r="B11" s="26"/>
      <c r="C11" s="5"/>
      <c r="D11" s="75"/>
      <c r="E11" s="75"/>
      <c r="F11" s="80">
        <f>SUM(D11:E11)</f>
        <v>0</v>
      </c>
      <c r="G11" s="161"/>
      <c r="H11" s="33" t="s">
        <v>841</v>
      </c>
      <c r="I11" s="26"/>
      <c r="J11" s="5"/>
      <c r="K11" s="75"/>
      <c r="L11" s="75"/>
      <c r="M11" s="80">
        <f>SUM(K11:L11)</f>
        <v>0</v>
      </c>
      <c r="N11" s="23"/>
      <c r="AA11"/>
      <c r="AB11"/>
      <c r="AC11"/>
      <c r="AD11"/>
      <c r="AE11"/>
      <c r="AF11"/>
    </row>
    <row r="12" spans="1:34" ht="15.75" customHeight="1" x14ac:dyDescent="0.3">
      <c r="A12" s="34" t="s">
        <v>172</v>
      </c>
      <c r="B12" s="27"/>
      <c r="C12" s="28"/>
      <c r="D12" s="87"/>
      <c r="E12" s="87"/>
      <c r="F12" s="81">
        <f>SUM(D12:E12)</f>
        <v>0</v>
      </c>
      <c r="G12" s="161"/>
      <c r="H12" s="34" t="s">
        <v>831</v>
      </c>
      <c r="I12" s="27"/>
      <c r="J12" s="28"/>
      <c r="K12" s="87"/>
      <c r="L12" s="87"/>
      <c r="M12" s="81">
        <f>SUM(K12:L12)</f>
        <v>0</v>
      </c>
      <c r="N12" s="23"/>
      <c r="AA12"/>
      <c r="AB12"/>
      <c r="AC12"/>
      <c r="AD12"/>
      <c r="AE12"/>
      <c r="AF12"/>
    </row>
    <row r="13" spans="1:34" ht="15.75" customHeight="1" x14ac:dyDescent="0.3">
      <c r="A13" s="23"/>
      <c r="B13" s="23"/>
      <c r="C13" s="23"/>
      <c r="D13" s="23"/>
      <c r="E13" s="23"/>
      <c r="F13" s="23"/>
      <c r="G13" s="161"/>
      <c r="H13" s="23"/>
      <c r="I13" s="23"/>
      <c r="J13" s="23"/>
      <c r="K13" s="23"/>
      <c r="L13" s="23"/>
      <c r="M13" s="23"/>
      <c r="N13" s="23"/>
      <c r="AA13"/>
      <c r="AB13"/>
      <c r="AC13"/>
      <c r="AD13"/>
      <c r="AE13"/>
      <c r="AF13"/>
    </row>
    <row r="14" spans="1:34" ht="15.75" customHeight="1" x14ac:dyDescent="0.3">
      <c r="A14" s="11" t="s">
        <v>1031</v>
      </c>
      <c r="B14" s="12"/>
      <c r="C14" s="139">
        <v>593</v>
      </c>
      <c r="D14" s="12"/>
      <c r="E14" s="71" t="s">
        <v>6</v>
      </c>
      <c r="F14" s="78">
        <f>SUM(F15:F17)</f>
        <v>0</v>
      </c>
      <c r="G14" s="161" t="s">
        <v>295</v>
      </c>
      <c r="H14" s="11" t="s">
        <v>1032</v>
      </c>
      <c r="I14" s="12"/>
      <c r="J14" s="139">
        <v>597</v>
      </c>
      <c r="K14" s="12"/>
      <c r="L14" s="71" t="s">
        <v>6</v>
      </c>
      <c r="M14" s="78">
        <f>SUM(M15:M17)</f>
        <v>0</v>
      </c>
      <c r="N14" s="23"/>
    </row>
    <row r="15" spans="1:34" ht="15.75" customHeight="1" x14ac:dyDescent="0.3">
      <c r="A15" s="30" t="s">
        <v>873</v>
      </c>
      <c r="B15" s="31"/>
      <c r="C15" s="32"/>
      <c r="D15" s="75"/>
      <c r="E15" s="75"/>
      <c r="F15" s="79">
        <f>SUM(D15:E15)</f>
        <v>0</v>
      </c>
      <c r="G15" s="161"/>
      <c r="H15" s="30" t="s">
        <v>823</v>
      </c>
      <c r="I15" s="31"/>
      <c r="J15" s="32"/>
      <c r="K15" s="75"/>
      <c r="L15" s="75"/>
      <c r="M15" s="79">
        <f>SUM(K15:L15)</f>
        <v>0</v>
      </c>
      <c r="N15" s="23"/>
    </row>
    <row r="16" spans="1:34" ht="15.75" customHeight="1" x14ac:dyDescent="0.3">
      <c r="A16" s="33" t="s">
        <v>832</v>
      </c>
      <c r="B16" s="26"/>
      <c r="C16" s="5"/>
      <c r="D16" s="75"/>
      <c r="E16" s="75"/>
      <c r="F16" s="80">
        <f>SUM(D16:E16)</f>
        <v>0</v>
      </c>
      <c r="G16" s="161"/>
      <c r="H16" s="33" t="s">
        <v>487</v>
      </c>
      <c r="I16" s="26"/>
      <c r="J16" s="5"/>
      <c r="K16" s="75"/>
      <c r="L16" s="75"/>
      <c r="M16" s="80">
        <f>SUM(K16:L16)</f>
        <v>0</v>
      </c>
      <c r="N16" s="23"/>
    </row>
    <row r="17" spans="1:20" ht="15.75" customHeight="1" x14ac:dyDescent="0.3">
      <c r="A17" s="34" t="s">
        <v>685</v>
      </c>
      <c r="B17" s="27"/>
      <c r="C17" s="28"/>
      <c r="D17" s="87"/>
      <c r="E17" s="87"/>
      <c r="F17" s="81">
        <f>SUM(D17:E17)</f>
        <v>0</v>
      </c>
      <c r="G17" s="161"/>
      <c r="H17" s="34" t="s">
        <v>497</v>
      </c>
      <c r="I17" s="27"/>
      <c r="J17" s="28"/>
      <c r="K17" s="87"/>
      <c r="L17" s="87"/>
      <c r="M17" s="81">
        <f>SUM(K17:L17)</f>
        <v>0</v>
      </c>
      <c r="N17" s="23"/>
    </row>
    <row r="18" spans="1:20" ht="15.75" customHeight="1" x14ac:dyDescent="0.3">
      <c r="H18" s="23"/>
      <c r="I18" s="23"/>
      <c r="J18" s="23"/>
      <c r="K18" s="23"/>
      <c r="L18" s="23"/>
      <c r="M18" s="23"/>
      <c r="N18" s="23"/>
    </row>
    <row r="19" spans="1:20" ht="15.75" customHeight="1" x14ac:dyDescent="0.3">
      <c r="E19" s="4"/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1035</v>
      </c>
      <c r="E20" s="4"/>
      <c r="H20" s="15" t="s">
        <v>449</v>
      </c>
      <c r="I20" s="46"/>
      <c r="J20" s="46"/>
      <c r="K20" s="46"/>
      <c r="L20" s="46"/>
      <c r="M20" s="158"/>
      <c r="N20" s="54"/>
    </row>
    <row r="21" spans="1:20" ht="15.75" customHeight="1" x14ac:dyDescent="0.3">
      <c r="E21" s="4"/>
      <c r="H21" s="18" t="s">
        <v>1030</v>
      </c>
      <c r="I21" s="7"/>
      <c r="J21" s="7"/>
      <c r="K21" s="7"/>
      <c r="L21" s="7"/>
      <c r="M21" s="7"/>
      <c r="N21" s="19"/>
    </row>
    <row r="22" spans="1:20" ht="15.75" customHeight="1" x14ac:dyDescent="0.3">
      <c r="E22" s="4"/>
      <c r="H22" s="18" t="s">
        <v>1031</v>
      </c>
      <c r="I22" s="7"/>
      <c r="J22" s="7"/>
      <c r="K22" s="7"/>
      <c r="L22" s="7"/>
      <c r="M22" s="7"/>
      <c r="N22" s="19"/>
    </row>
    <row r="23" spans="1:20" ht="15.75" customHeight="1" x14ac:dyDescent="0.3">
      <c r="H23" s="157" t="s">
        <v>1032</v>
      </c>
      <c r="I23" s="7"/>
      <c r="J23" s="7"/>
      <c r="K23" s="7"/>
      <c r="L23" s="7"/>
      <c r="M23" s="7"/>
      <c r="N23" s="19"/>
    </row>
    <row r="24" spans="1:20" ht="15.75" customHeight="1" x14ac:dyDescent="0.3">
      <c r="H24" s="157" t="s">
        <v>1033</v>
      </c>
      <c r="I24" s="7"/>
      <c r="J24" s="7"/>
      <c r="K24" s="7"/>
      <c r="L24" s="7"/>
      <c r="M24" s="7"/>
      <c r="N24" s="19"/>
    </row>
    <row r="25" spans="1:20" ht="15.75" customHeight="1" x14ac:dyDescent="0.3">
      <c r="H25" s="163" t="s">
        <v>1034</v>
      </c>
      <c r="I25" s="21"/>
      <c r="J25" s="21"/>
      <c r="K25" s="21"/>
      <c r="L25" s="21"/>
      <c r="M25" s="21"/>
      <c r="N25" s="22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1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1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1036</v>
      </c>
      <c r="B30" s="12"/>
      <c r="C30" s="139">
        <v>591</v>
      </c>
      <c r="D30" s="12"/>
      <c r="E30" s="71" t="s">
        <v>6</v>
      </c>
      <c r="F30" s="78">
        <f>SUM(F31:F33)</f>
        <v>0</v>
      </c>
      <c r="G30" s="147" t="s">
        <v>295</v>
      </c>
      <c r="H30" s="11" t="s">
        <v>1041</v>
      </c>
      <c r="I30" s="12"/>
      <c r="J30" s="139">
        <v>590</v>
      </c>
      <c r="K30" s="12"/>
      <c r="L30" s="71" t="s">
        <v>6</v>
      </c>
      <c r="M30" s="78">
        <f>SUM(M31:M33)</f>
        <v>0</v>
      </c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30" t="s">
        <v>880</v>
      </c>
      <c r="B31" s="31"/>
      <c r="C31" s="32"/>
      <c r="D31" s="75"/>
      <c r="E31" s="75"/>
      <c r="F31" s="79">
        <f>SUM(D31:E31)</f>
        <v>0</v>
      </c>
      <c r="G31" s="147"/>
      <c r="H31" s="30" t="s">
        <v>493</v>
      </c>
      <c r="I31" s="31"/>
      <c r="J31" s="32"/>
      <c r="K31" s="75"/>
      <c r="L31" s="75"/>
      <c r="M31" s="79">
        <f>SUM(K31:L31)</f>
        <v>0</v>
      </c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685</v>
      </c>
      <c r="B32" s="26"/>
      <c r="C32" s="5"/>
      <c r="D32" s="75"/>
      <c r="E32" s="75"/>
      <c r="F32" s="80">
        <f>SUM(D32:E32)</f>
        <v>0</v>
      </c>
      <c r="G32" s="147"/>
      <c r="H32" s="33" t="s">
        <v>492</v>
      </c>
      <c r="I32" s="26"/>
      <c r="J32" s="5"/>
      <c r="K32" s="75"/>
      <c r="L32" s="75"/>
      <c r="M32" s="80">
        <f>SUM(K32:L32)</f>
        <v>0</v>
      </c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864</v>
      </c>
      <c r="B33" s="27"/>
      <c r="C33" s="28"/>
      <c r="D33" s="87"/>
      <c r="E33" s="87"/>
      <c r="F33" s="81">
        <f>SUM(D33:E33)</f>
        <v>0</v>
      </c>
      <c r="G33" s="147"/>
      <c r="H33" s="34" t="s">
        <v>478</v>
      </c>
      <c r="I33" s="27"/>
      <c r="J33" s="28"/>
      <c r="K33" s="87"/>
      <c r="L33" s="87"/>
      <c r="M33" s="81">
        <f>SUM(K33:L33)</f>
        <v>0</v>
      </c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1037</v>
      </c>
      <c r="B35" s="12"/>
      <c r="C35" s="139">
        <v>591</v>
      </c>
      <c r="D35" s="12"/>
      <c r="E35" s="71" t="s">
        <v>6</v>
      </c>
      <c r="F35" s="78">
        <f>SUM(F36:F38)</f>
        <v>0</v>
      </c>
      <c r="G35" s="147" t="s">
        <v>295</v>
      </c>
      <c r="H35" s="11" t="s">
        <v>1040</v>
      </c>
      <c r="I35" s="12"/>
      <c r="J35" s="139">
        <v>590</v>
      </c>
      <c r="K35" s="12"/>
      <c r="L35" s="71" t="s">
        <v>6</v>
      </c>
      <c r="M35" s="78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30" t="s">
        <v>495</v>
      </c>
      <c r="B36" s="31"/>
      <c r="C36" s="32"/>
      <c r="D36" s="75"/>
      <c r="E36" s="75"/>
      <c r="F36" s="79">
        <f>SUM(D36:E36)</f>
        <v>0</v>
      </c>
      <c r="G36" s="147"/>
      <c r="H36" s="30" t="s">
        <v>847</v>
      </c>
      <c r="I36" s="31"/>
      <c r="J36" s="32"/>
      <c r="K36" s="75"/>
      <c r="L36" s="75"/>
      <c r="M36" s="79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511</v>
      </c>
      <c r="B37" s="26"/>
      <c r="C37" s="5"/>
      <c r="D37" s="75"/>
      <c r="E37" s="75"/>
      <c r="F37" s="80">
        <f>SUM(D37:E37)</f>
        <v>0</v>
      </c>
      <c r="G37" s="147"/>
      <c r="H37" s="33" t="s">
        <v>879</v>
      </c>
      <c r="I37" s="26"/>
      <c r="J37" s="5"/>
      <c r="K37" s="75"/>
      <c r="L37" s="75"/>
      <c r="M37" s="80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491</v>
      </c>
      <c r="B38" s="27"/>
      <c r="C38" s="28"/>
      <c r="D38" s="87"/>
      <c r="E38" s="87"/>
      <c r="F38" s="81">
        <f>SUM(D38:E38)</f>
        <v>0</v>
      </c>
      <c r="G38" s="147"/>
      <c r="H38" s="34" t="s">
        <v>853</v>
      </c>
      <c r="I38" s="27"/>
      <c r="J38" s="28"/>
      <c r="K38" s="87"/>
      <c r="L38" s="87"/>
      <c r="M38" s="81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1038</v>
      </c>
      <c r="B40" s="12"/>
      <c r="C40" s="139">
        <v>591</v>
      </c>
      <c r="D40" s="12"/>
      <c r="E40" s="71" t="s">
        <v>6</v>
      </c>
      <c r="F40" s="78">
        <f>SUM(F41:F43)</f>
        <v>0</v>
      </c>
      <c r="G40" s="147" t="s">
        <v>295</v>
      </c>
      <c r="H40" s="11" t="s">
        <v>1039</v>
      </c>
      <c r="I40" s="12"/>
      <c r="J40" s="139">
        <v>591</v>
      </c>
      <c r="K40" s="12"/>
      <c r="L40" s="71" t="s">
        <v>6</v>
      </c>
      <c r="M40" s="78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30" t="s">
        <v>861</v>
      </c>
      <c r="B41" s="31"/>
      <c r="C41" s="32"/>
      <c r="D41" s="75"/>
      <c r="E41" s="75"/>
      <c r="F41" s="79">
        <f>SUM(D41:E41)</f>
        <v>0</v>
      </c>
      <c r="G41" s="147"/>
      <c r="H41" s="30" t="s">
        <v>843</v>
      </c>
      <c r="I41" s="31"/>
      <c r="J41" s="32"/>
      <c r="K41" s="75"/>
      <c r="L41" s="75"/>
      <c r="M41" s="79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852</v>
      </c>
      <c r="B42" s="26"/>
      <c r="C42" s="5"/>
      <c r="D42" s="75"/>
      <c r="E42" s="75"/>
      <c r="F42" s="80">
        <f>SUM(D42:E42)</f>
        <v>0</v>
      </c>
      <c r="G42" s="147"/>
      <c r="H42" s="33" t="s">
        <v>710</v>
      </c>
      <c r="I42" s="26"/>
      <c r="J42" s="5"/>
      <c r="K42" s="75"/>
      <c r="L42" s="75"/>
      <c r="M42" s="80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867</v>
      </c>
      <c r="B43" s="27"/>
      <c r="C43" s="28"/>
      <c r="D43" s="87"/>
      <c r="E43" s="87"/>
      <c r="F43" s="81">
        <f>SUM(D43:E43)</f>
        <v>0</v>
      </c>
      <c r="G43" s="147"/>
      <c r="H43" s="34" t="s">
        <v>875</v>
      </c>
      <c r="I43" s="27"/>
      <c r="J43" s="28"/>
      <c r="K43" s="87"/>
      <c r="L43" s="87"/>
      <c r="M43" s="81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E45" s="4"/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1042</v>
      </c>
      <c r="E46" s="4"/>
      <c r="H46" s="144" t="s">
        <v>1036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E47" s="4"/>
      <c r="H47" s="142" t="s">
        <v>1037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E48" s="4"/>
      <c r="H48" s="142" t="s">
        <v>1038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1039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1040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1041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>
      <c r="A52" s="23"/>
      <c r="B52" s="23"/>
      <c r="C52" s="23"/>
      <c r="D52" s="23"/>
      <c r="E52" s="23"/>
      <c r="F52" s="23"/>
      <c r="G52" s="161"/>
      <c r="H52" s="23"/>
      <c r="I52" s="23"/>
      <c r="J52" s="23"/>
      <c r="K52" s="23"/>
      <c r="L52" s="23"/>
      <c r="M52" s="23"/>
      <c r="N52" s="23"/>
    </row>
    <row r="53" spans="1:16" ht="15.75" customHeight="1" x14ac:dyDescent="0.3">
      <c r="A53" s="23" t="s">
        <v>508</v>
      </c>
      <c r="B53" s="23"/>
      <c r="C53" s="23"/>
      <c r="D53" s="23"/>
      <c r="E53" s="23"/>
      <c r="F53" s="23"/>
      <c r="G53" s="161"/>
      <c r="H53" s="23"/>
      <c r="I53" s="23"/>
      <c r="J53" s="23"/>
      <c r="K53" s="23"/>
      <c r="L53" s="23"/>
      <c r="M53" s="23"/>
      <c r="N53" s="23"/>
    </row>
    <row r="54" spans="1:16" ht="15.75" customHeight="1" x14ac:dyDescent="0.3">
      <c r="A54" s="23"/>
      <c r="B54" s="23"/>
      <c r="C54" s="23"/>
      <c r="D54" s="23"/>
      <c r="E54" s="23"/>
      <c r="F54" s="23"/>
      <c r="G54" s="161"/>
      <c r="H54" s="23"/>
      <c r="I54" s="23"/>
      <c r="J54" s="23"/>
      <c r="K54" s="23"/>
      <c r="L54" s="23"/>
      <c r="M54" s="23"/>
      <c r="N54" s="23"/>
    </row>
    <row r="55" spans="1:16" ht="15.75" customHeight="1" x14ac:dyDescent="0.3">
      <c r="A55" s="4" t="s">
        <v>39</v>
      </c>
      <c r="E55" s="10" t="s">
        <v>25</v>
      </c>
      <c r="G55" s="4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4" t="s">
        <v>38</v>
      </c>
      <c r="E56" s="4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  <row r="110" spans="1:14" ht="15.75" customHeight="1" x14ac:dyDescent="0.3">
      <c r="A110" s="23"/>
      <c r="B110" s="23"/>
      <c r="C110" s="23"/>
      <c r="D110" s="23"/>
      <c r="E110" s="23"/>
      <c r="F110" s="23"/>
      <c r="G110" s="161"/>
      <c r="H110" s="23"/>
      <c r="I110" s="23"/>
      <c r="J110" s="23"/>
      <c r="K110" s="23"/>
      <c r="L110" s="23"/>
      <c r="M110" s="23"/>
      <c r="N110" s="23"/>
    </row>
    <row r="111" spans="1:14" ht="15.75" customHeight="1" x14ac:dyDescent="0.3">
      <c r="A111" s="23"/>
      <c r="B111" s="23"/>
      <c r="C111" s="23"/>
      <c r="D111" s="23"/>
      <c r="E111" s="23"/>
      <c r="F111" s="23"/>
      <c r="G111" s="161"/>
      <c r="H111" s="23"/>
      <c r="I111" s="23"/>
      <c r="J111" s="23"/>
      <c r="K111" s="23"/>
      <c r="L111" s="23"/>
      <c r="M111" s="23"/>
      <c r="N111" s="23"/>
    </row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353048F7-FD72-470E-806D-7673294FC38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FB21C-73AC-47D5-84A9-9BD9CF631CFF}">
  <sheetPr>
    <tabColor theme="5" tint="-0.249977111117893"/>
    <pageSetUpPr fitToPage="1"/>
  </sheetPr>
  <dimension ref="A1:AH109"/>
  <sheetViews>
    <sheetView showGridLines="0" zoomScaleNormal="100" zoomScalePageLayoutView="15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3" width="5" style="4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10" width="5" style="4" customWidth="1"/>
    <col min="11" max="12" width="7.7109375" style="4" customWidth="1"/>
    <col min="13" max="13" width="9.7109375" style="4" customWidth="1"/>
    <col min="14" max="14" width="5" style="4" customWidth="1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36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23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  <c r="AH2" s="23"/>
    </row>
    <row r="3" spans="1:34" s="2" customFormat="1" ht="15.75" customHeight="1" x14ac:dyDescent="0.3">
      <c r="A3" s="2" t="s">
        <v>91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1043</v>
      </c>
      <c r="B4" s="12"/>
      <c r="C4" s="139">
        <v>589</v>
      </c>
      <c r="D4" s="12"/>
      <c r="E4" s="71" t="s">
        <v>6</v>
      </c>
      <c r="F4" s="78">
        <f>SUM(F5:F7)</f>
        <v>0</v>
      </c>
      <c r="G4" s="147" t="s">
        <v>295</v>
      </c>
      <c r="H4" s="11" t="s">
        <v>1048</v>
      </c>
      <c r="I4" s="12"/>
      <c r="J4" s="139">
        <v>587</v>
      </c>
      <c r="K4" s="12"/>
      <c r="L4" s="71" t="s">
        <v>6</v>
      </c>
      <c r="M4" s="78">
        <f>SUM(M5:M7)</f>
        <v>0</v>
      </c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30" t="s">
        <v>839</v>
      </c>
      <c r="B5" s="31"/>
      <c r="C5" s="32"/>
      <c r="D5" s="75"/>
      <c r="E5" s="75"/>
      <c r="F5" s="79">
        <f>SUM(D5:E5)</f>
        <v>0</v>
      </c>
      <c r="G5" s="147"/>
      <c r="H5" s="30" t="s">
        <v>175</v>
      </c>
      <c r="I5" s="31"/>
      <c r="J5" s="32"/>
      <c r="K5" s="75"/>
      <c r="L5" s="75"/>
      <c r="M5" s="79">
        <f>SUM(K5:L5)</f>
        <v>0</v>
      </c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33" t="s">
        <v>906</v>
      </c>
      <c r="B6" s="26"/>
      <c r="C6" s="5"/>
      <c r="D6" s="75"/>
      <c r="E6" s="75"/>
      <c r="F6" s="80">
        <f>SUM(D6:E6)</f>
        <v>0</v>
      </c>
      <c r="G6" s="147"/>
      <c r="H6" s="33" t="s">
        <v>564</v>
      </c>
      <c r="I6" s="26"/>
      <c r="J6" s="5"/>
      <c r="K6" s="75"/>
      <c r="L6" s="75"/>
      <c r="M6" s="80">
        <f>SUM(K6:L6)</f>
        <v>0</v>
      </c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34" t="s">
        <v>849</v>
      </c>
      <c r="B7" s="27"/>
      <c r="C7" s="28"/>
      <c r="D7" s="87"/>
      <c r="E7" s="87"/>
      <c r="F7" s="81">
        <f>SUM(D7:E7)</f>
        <v>0</v>
      </c>
      <c r="G7" s="147"/>
      <c r="H7" s="34" t="s">
        <v>633</v>
      </c>
      <c r="I7" s="27"/>
      <c r="J7" s="28"/>
      <c r="K7" s="87"/>
      <c r="L7" s="87"/>
      <c r="M7" s="81">
        <f>SUM(K7:L7)</f>
        <v>0</v>
      </c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1044</v>
      </c>
      <c r="B9" s="12"/>
      <c r="C9" s="139">
        <v>589</v>
      </c>
      <c r="D9" s="12"/>
      <c r="E9" s="71" t="s">
        <v>6</v>
      </c>
      <c r="F9" s="78">
        <f>SUM(F10:F12)</f>
        <v>0</v>
      </c>
      <c r="G9" s="147" t="s">
        <v>295</v>
      </c>
      <c r="H9" s="11" t="s">
        <v>1047</v>
      </c>
      <c r="I9" s="12"/>
      <c r="J9" s="139">
        <v>584</v>
      </c>
      <c r="K9" s="12"/>
      <c r="L9" s="71" t="s">
        <v>6</v>
      </c>
      <c r="M9" s="78">
        <f>SUM(M10:M12)</f>
        <v>0</v>
      </c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30" t="s">
        <v>165</v>
      </c>
      <c r="B10" s="31"/>
      <c r="C10" s="32"/>
      <c r="D10" s="75"/>
      <c r="E10" s="75"/>
      <c r="F10" s="79">
        <f>SUM(D10:E10)</f>
        <v>0</v>
      </c>
      <c r="G10" s="147"/>
      <c r="H10" s="30" t="s">
        <v>506</v>
      </c>
      <c r="I10" s="31"/>
      <c r="J10" s="32"/>
      <c r="K10" s="75"/>
      <c r="L10" s="75"/>
      <c r="M10" s="79">
        <f>SUM(K10:L10)</f>
        <v>0</v>
      </c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33" t="s">
        <v>840</v>
      </c>
      <c r="B11" s="26"/>
      <c r="C11" s="5"/>
      <c r="D11" s="75"/>
      <c r="E11" s="75"/>
      <c r="F11" s="80">
        <f>SUM(D11:E11)</f>
        <v>0</v>
      </c>
      <c r="G11" s="147"/>
      <c r="H11" s="33" t="s">
        <v>894</v>
      </c>
      <c r="I11" s="26"/>
      <c r="J11" s="5"/>
      <c r="K11" s="75"/>
      <c r="L11" s="75"/>
      <c r="M11" s="80">
        <f>SUM(K11:L11)</f>
        <v>0</v>
      </c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34" t="s">
        <v>878</v>
      </c>
      <c r="B12" s="27"/>
      <c r="C12" s="28"/>
      <c r="D12" s="87"/>
      <c r="E12" s="87"/>
      <c r="F12" s="81">
        <f>SUM(D12:E12)</f>
        <v>0</v>
      </c>
      <c r="G12" s="147"/>
      <c r="H12" s="34" t="s">
        <v>892</v>
      </c>
      <c r="I12" s="27"/>
      <c r="J12" s="28"/>
      <c r="K12" s="87"/>
      <c r="L12" s="87"/>
      <c r="M12" s="81">
        <f>SUM(K12:L12)</f>
        <v>0</v>
      </c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1045</v>
      </c>
      <c r="B14" s="12"/>
      <c r="C14" s="139">
        <v>587</v>
      </c>
      <c r="D14" s="12"/>
      <c r="E14" s="71" t="s">
        <v>6</v>
      </c>
      <c r="F14" s="78">
        <f>SUM(F15:F17)</f>
        <v>0</v>
      </c>
      <c r="G14" s="147" t="s">
        <v>295</v>
      </c>
      <c r="H14" s="11" t="s">
        <v>1046</v>
      </c>
      <c r="I14" s="12"/>
      <c r="J14" s="139">
        <v>586</v>
      </c>
      <c r="K14" s="12"/>
      <c r="L14" s="71" t="s">
        <v>6</v>
      </c>
      <c r="M14" s="78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30" t="s">
        <v>884</v>
      </c>
      <c r="B15" s="31"/>
      <c r="C15" s="32"/>
      <c r="D15" s="75"/>
      <c r="E15" s="75"/>
      <c r="F15" s="79">
        <f>SUM(D15:E15)</f>
        <v>0</v>
      </c>
      <c r="G15" s="147"/>
      <c r="H15" s="30" t="s">
        <v>133</v>
      </c>
      <c r="I15" s="31"/>
      <c r="J15" s="32"/>
      <c r="K15" s="75"/>
      <c r="L15" s="75"/>
      <c r="M15" s="79">
        <f>SUM(K15:L15)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33" t="s">
        <v>871</v>
      </c>
      <c r="B16" s="26"/>
      <c r="C16" s="5"/>
      <c r="D16" s="75"/>
      <c r="E16" s="75"/>
      <c r="F16" s="80">
        <f>SUM(D16:E16)</f>
        <v>0</v>
      </c>
      <c r="G16" s="147"/>
      <c r="H16" s="33" t="s">
        <v>886</v>
      </c>
      <c r="I16" s="26"/>
      <c r="J16" s="5"/>
      <c r="K16" s="75"/>
      <c r="L16" s="75"/>
      <c r="M16" s="80">
        <f>SUM(K16:L16)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34" t="s">
        <v>883</v>
      </c>
      <c r="B17" s="27"/>
      <c r="C17" s="28"/>
      <c r="D17" s="87"/>
      <c r="E17" s="87"/>
      <c r="F17" s="81">
        <f>SUM(D17:E17)</f>
        <v>0</v>
      </c>
      <c r="G17" s="147"/>
      <c r="H17" s="34" t="s">
        <v>885</v>
      </c>
      <c r="I17" s="27"/>
      <c r="J17" s="28"/>
      <c r="K17" s="87"/>
      <c r="L17" s="87"/>
      <c r="M17" s="81">
        <f>SUM(K17:L17)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E19" s="4"/>
      <c r="H19" s="73" t="s">
        <v>91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1049</v>
      </c>
      <c r="E20" s="4"/>
      <c r="H20" s="144" t="s">
        <v>1043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E21" s="4"/>
      <c r="H21" s="142" t="s">
        <v>1044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E22" s="4"/>
      <c r="H22" s="142" t="s">
        <v>1045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1046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1047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1048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1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106</v>
      </c>
      <c r="B29" s="2"/>
      <c r="C29" s="2"/>
      <c r="D29" s="2"/>
      <c r="E29" s="1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1050</v>
      </c>
      <c r="B30" s="12"/>
      <c r="C30" s="139">
        <v>569</v>
      </c>
      <c r="D30" s="12"/>
      <c r="E30" s="71" t="s">
        <v>6</v>
      </c>
      <c r="F30" s="78">
        <f>SUM(F31:F33)</f>
        <v>0</v>
      </c>
      <c r="G30" s="147" t="s">
        <v>295</v>
      </c>
      <c r="H30" s="11" t="s">
        <v>1055</v>
      </c>
      <c r="I30" s="12"/>
      <c r="J30" s="139">
        <v>576</v>
      </c>
      <c r="K30" s="12"/>
      <c r="L30" s="71" t="s">
        <v>6</v>
      </c>
      <c r="M30" s="78">
        <f>SUM(M31:M33)</f>
        <v>0</v>
      </c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30" t="s">
        <v>989</v>
      </c>
      <c r="B31" s="31"/>
      <c r="C31" s="32"/>
      <c r="D31" s="75"/>
      <c r="E31" s="75"/>
      <c r="F31" s="79">
        <f>SUM(D31:E31)</f>
        <v>0</v>
      </c>
      <c r="G31" s="147"/>
      <c r="H31" s="30" t="s">
        <v>582</v>
      </c>
      <c r="I31" s="31"/>
      <c r="J31" s="32"/>
      <c r="K31" s="75"/>
      <c r="L31" s="75"/>
      <c r="M31" s="79">
        <f>SUM(K31:L31)</f>
        <v>0</v>
      </c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525</v>
      </c>
      <c r="B32" s="26"/>
      <c r="C32" s="5"/>
      <c r="D32" s="75"/>
      <c r="E32" s="75"/>
      <c r="F32" s="80">
        <f>SUM(D32:E32)</f>
        <v>0</v>
      </c>
      <c r="G32" s="147"/>
      <c r="H32" s="33" t="s">
        <v>517</v>
      </c>
      <c r="I32" s="26"/>
      <c r="J32" s="5"/>
      <c r="K32" s="75"/>
      <c r="L32" s="75"/>
      <c r="M32" s="80">
        <f>SUM(K32:L32)</f>
        <v>0</v>
      </c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963</v>
      </c>
      <c r="B33" s="27"/>
      <c r="C33" s="28"/>
      <c r="D33" s="87"/>
      <c r="E33" s="87"/>
      <c r="F33" s="81">
        <f>SUM(D33:E33)</f>
        <v>0</v>
      </c>
      <c r="G33" s="147"/>
      <c r="H33" s="34" t="s">
        <v>896</v>
      </c>
      <c r="I33" s="27"/>
      <c r="J33" s="28"/>
      <c r="K33" s="87"/>
      <c r="L33" s="87"/>
      <c r="M33" s="81">
        <f>SUM(K33:L33)</f>
        <v>0</v>
      </c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1051</v>
      </c>
      <c r="B35" s="12"/>
      <c r="C35" s="139">
        <v>584</v>
      </c>
      <c r="D35" s="12"/>
      <c r="E35" s="71" t="s">
        <v>6</v>
      </c>
      <c r="F35" s="78">
        <f>SUM(F36:F38)</f>
        <v>0</v>
      </c>
      <c r="G35" s="147" t="s">
        <v>295</v>
      </c>
      <c r="H35" s="11" t="s">
        <v>1054</v>
      </c>
      <c r="I35" s="12"/>
      <c r="J35" s="139">
        <v>581</v>
      </c>
      <c r="K35" s="12"/>
      <c r="L35" s="71" t="s">
        <v>6</v>
      </c>
      <c r="M35" s="78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30" t="s">
        <v>891</v>
      </c>
      <c r="B36" s="31"/>
      <c r="C36" s="32"/>
      <c r="D36" s="75"/>
      <c r="E36" s="75"/>
      <c r="F36" s="79">
        <f>SUM(D36:E36)</f>
        <v>0</v>
      </c>
      <c r="G36" s="147"/>
      <c r="H36" s="30" t="s">
        <v>932</v>
      </c>
      <c r="I36" s="31"/>
      <c r="J36" s="32"/>
      <c r="K36" s="75"/>
      <c r="L36" s="75"/>
      <c r="M36" s="79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888</v>
      </c>
      <c r="B37" s="26"/>
      <c r="C37" s="5"/>
      <c r="D37" s="75"/>
      <c r="E37" s="75"/>
      <c r="F37" s="80">
        <f>SUM(D37:E37)</f>
        <v>0</v>
      </c>
      <c r="G37" s="147"/>
      <c r="H37" s="33" t="s">
        <v>933</v>
      </c>
      <c r="I37" s="26"/>
      <c r="J37" s="5"/>
      <c r="K37" s="75"/>
      <c r="L37" s="75"/>
      <c r="M37" s="80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912</v>
      </c>
      <c r="B38" s="27"/>
      <c r="C38" s="28"/>
      <c r="D38" s="87"/>
      <c r="E38" s="87"/>
      <c r="F38" s="81">
        <f>SUM(D38:E38)</f>
        <v>0</v>
      </c>
      <c r="G38" s="147"/>
      <c r="H38" s="34" t="s">
        <v>242</v>
      </c>
      <c r="I38" s="27"/>
      <c r="J38" s="28"/>
      <c r="K38" s="87"/>
      <c r="L38" s="87"/>
      <c r="M38" s="81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1052</v>
      </c>
      <c r="B40" s="12"/>
      <c r="C40" s="139">
        <v>576</v>
      </c>
      <c r="D40" s="12"/>
      <c r="E40" s="71" t="s">
        <v>6</v>
      </c>
      <c r="F40" s="78">
        <f>SUM(F41:F43)</f>
        <v>0</v>
      </c>
      <c r="G40" s="147" t="s">
        <v>295</v>
      </c>
      <c r="H40" s="11" t="s">
        <v>1053</v>
      </c>
      <c r="I40" s="12"/>
      <c r="J40" s="139">
        <v>578</v>
      </c>
      <c r="K40" s="12"/>
      <c r="L40" s="71" t="s">
        <v>6</v>
      </c>
      <c r="M40" s="78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30" t="s">
        <v>949</v>
      </c>
      <c r="B41" s="31"/>
      <c r="C41" s="32"/>
      <c r="D41" s="75"/>
      <c r="E41" s="75"/>
      <c r="F41" s="79">
        <f>SUM(D41:E41)</f>
        <v>0</v>
      </c>
      <c r="G41" s="147"/>
      <c r="H41" s="30" t="s">
        <v>913</v>
      </c>
      <c r="I41" s="31"/>
      <c r="J41" s="32"/>
      <c r="K41" s="75"/>
      <c r="L41" s="75"/>
      <c r="M41" s="79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944</v>
      </c>
      <c r="B42" s="26"/>
      <c r="C42" s="5"/>
      <c r="D42" s="75"/>
      <c r="E42" s="75"/>
      <c r="F42" s="80">
        <f>SUM(D42:E42)</f>
        <v>0</v>
      </c>
      <c r="G42" s="147"/>
      <c r="H42" s="33" t="s">
        <v>922</v>
      </c>
      <c r="I42" s="26"/>
      <c r="J42" s="5"/>
      <c r="K42" s="75"/>
      <c r="L42" s="75"/>
      <c r="M42" s="80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926</v>
      </c>
      <c r="B43" s="27"/>
      <c r="C43" s="28"/>
      <c r="D43" s="87"/>
      <c r="E43" s="87"/>
      <c r="F43" s="81">
        <f>SUM(D43:E43)</f>
        <v>0</v>
      </c>
      <c r="G43" s="147"/>
      <c r="H43" s="34" t="s">
        <v>950</v>
      </c>
      <c r="I43" s="27"/>
      <c r="J43" s="28"/>
      <c r="K43" s="87"/>
      <c r="L43" s="87"/>
      <c r="M43" s="81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E45" s="4"/>
      <c r="H45" s="73" t="s">
        <v>106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1056</v>
      </c>
      <c r="E46" s="4"/>
      <c r="H46" s="144" t="s">
        <v>1050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E47" s="4"/>
      <c r="H47" s="142" t="s">
        <v>1051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E48" s="4"/>
      <c r="H48" s="142" t="s">
        <v>1052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1053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1054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1055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>
      <c r="A52" s="23"/>
      <c r="B52" s="23"/>
      <c r="C52" s="23"/>
      <c r="D52" s="23"/>
      <c r="E52" s="23"/>
      <c r="F52" s="23"/>
      <c r="G52" s="161"/>
      <c r="H52" s="23"/>
      <c r="I52" s="23"/>
      <c r="J52" s="23"/>
      <c r="K52" s="23"/>
      <c r="L52" s="23"/>
      <c r="M52" s="23"/>
      <c r="N52" s="23"/>
    </row>
    <row r="53" spans="1:16" ht="15.75" customHeight="1" x14ac:dyDescent="0.3">
      <c r="A53" s="4" t="s">
        <v>508</v>
      </c>
      <c r="E53" s="4"/>
      <c r="I53" s="23"/>
      <c r="J53" s="23"/>
      <c r="K53" s="23"/>
      <c r="L53" s="23"/>
      <c r="M53" s="23"/>
      <c r="N53" s="23"/>
    </row>
    <row r="54" spans="1:16" ht="15.75" customHeight="1" x14ac:dyDescent="0.3">
      <c r="E54" s="4"/>
      <c r="I54" s="23"/>
      <c r="J54" s="23"/>
      <c r="K54" s="23"/>
      <c r="L54" s="23"/>
      <c r="M54" s="23"/>
      <c r="N54" s="23"/>
    </row>
    <row r="55" spans="1:16" ht="15.75" customHeight="1" x14ac:dyDescent="0.3">
      <c r="A55" s="4" t="s">
        <v>39</v>
      </c>
      <c r="E55" s="10" t="s">
        <v>25</v>
      </c>
      <c r="G55" s="4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4" t="s">
        <v>38</v>
      </c>
      <c r="E56" s="4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  <row r="108" spans="1:14" ht="15.75" customHeight="1" x14ac:dyDescent="0.3">
      <c r="A108" s="23"/>
      <c r="B108" s="23"/>
      <c r="C108" s="23"/>
      <c r="D108" s="23"/>
      <c r="E108" s="23"/>
      <c r="F108" s="23"/>
      <c r="G108" s="161"/>
      <c r="H108" s="23"/>
      <c r="I108" s="23"/>
      <c r="J108" s="23"/>
      <c r="K108" s="23"/>
      <c r="L108" s="23"/>
      <c r="M108" s="23"/>
      <c r="N108" s="23"/>
    </row>
    <row r="109" spans="1:14" ht="15.75" customHeight="1" x14ac:dyDescent="0.3">
      <c r="A109" s="23"/>
      <c r="B109" s="23"/>
      <c r="C109" s="23"/>
      <c r="D109" s="23"/>
      <c r="E109" s="23"/>
      <c r="F109" s="23"/>
      <c r="G109" s="161"/>
      <c r="H109" s="23"/>
      <c r="I109" s="23"/>
      <c r="J109" s="23"/>
      <c r="K109" s="23"/>
      <c r="L109" s="23"/>
      <c r="M109" s="23"/>
      <c r="N109" s="23"/>
    </row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D3C3043B-1924-47AF-AFE0-9F942FF8D560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99-068E-42E1-8817-BE94E8EBFC1D}">
  <sheetPr>
    <tabColor theme="5" tint="-0.249977111117893"/>
    <pageSetUpPr fitToPage="1"/>
  </sheetPr>
  <dimension ref="A1:AH107"/>
  <sheetViews>
    <sheetView showGridLines="0" zoomScaleNormal="100" zoomScalePageLayoutView="150" workbookViewId="0">
      <selection activeCell="A2" sqref="A2"/>
    </sheetView>
  </sheetViews>
  <sheetFormatPr defaultColWidth="5" defaultRowHeight="15" x14ac:dyDescent="0.3"/>
  <cols>
    <col min="1" max="1" width="20.7109375" style="4" customWidth="1"/>
    <col min="2" max="3" width="5" style="4" customWidth="1"/>
    <col min="4" max="4" width="8.7109375" style="4" customWidth="1"/>
    <col min="5" max="5" width="8.7109375" style="3" customWidth="1"/>
    <col min="6" max="6" width="8.7109375" style="4" customWidth="1"/>
    <col min="7" max="7" width="4.7109375" style="3" customWidth="1"/>
    <col min="8" max="8" width="20.7109375" style="4" customWidth="1"/>
    <col min="9" max="10" width="5" style="4" customWidth="1"/>
    <col min="11" max="12" width="7.7109375" style="4" customWidth="1"/>
    <col min="13" max="13" width="9.7109375" style="4" customWidth="1"/>
    <col min="14" max="14" width="5" style="4" customWidth="1"/>
    <col min="15" max="20" width="4.140625" style="4" customWidth="1"/>
    <col min="21" max="254" width="10.28515625" style="4" customWidth="1"/>
    <col min="255" max="255" width="17.85546875" style="4" customWidth="1"/>
    <col min="256" max="16384" width="5" style="4"/>
  </cols>
  <sheetData>
    <row r="1" spans="1:34" s="93" customFormat="1" ht="18" x14ac:dyDescent="0.35">
      <c r="A1" s="93" t="s">
        <v>36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23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  <c r="AH2" s="23"/>
    </row>
    <row r="3" spans="1:34" s="2" customFormat="1" ht="15.75" customHeight="1" x14ac:dyDescent="0.3">
      <c r="A3" s="2" t="s">
        <v>119</v>
      </c>
      <c r="E3" s="1"/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1057</v>
      </c>
      <c r="B4" s="12"/>
      <c r="C4" s="139">
        <v>568</v>
      </c>
      <c r="D4" s="12"/>
      <c r="E4" s="71" t="s">
        <v>6</v>
      </c>
      <c r="F4" s="78">
        <f>SUM(F5:F7)</f>
        <v>0</v>
      </c>
      <c r="G4" s="147" t="s">
        <v>295</v>
      </c>
      <c r="H4" s="128" t="s">
        <v>309</v>
      </c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30" t="s">
        <v>923</v>
      </c>
      <c r="B5" s="31"/>
      <c r="C5" s="32"/>
      <c r="D5" s="75"/>
      <c r="E5" s="75"/>
      <c r="F5" s="79">
        <f>SUM(D5:E5)</f>
        <v>0</v>
      </c>
      <c r="G5" s="147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33" t="s">
        <v>964</v>
      </c>
      <c r="B6" s="26"/>
      <c r="C6" s="5"/>
      <c r="D6" s="75"/>
      <c r="E6" s="75"/>
      <c r="F6" s="80">
        <f>SUM(D6:E6)</f>
        <v>0</v>
      </c>
      <c r="G6" s="147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34" t="s">
        <v>876</v>
      </c>
      <c r="B7" s="27"/>
      <c r="C7" s="28"/>
      <c r="D7" s="87"/>
      <c r="E7" s="87"/>
      <c r="F7" s="81">
        <f>SUM(D7:E7)</f>
        <v>0</v>
      </c>
      <c r="G7" s="147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1058</v>
      </c>
      <c r="B9" s="12"/>
      <c r="C9" s="139">
        <v>554</v>
      </c>
      <c r="D9" s="12"/>
      <c r="E9" s="71" t="s">
        <v>6</v>
      </c>
      <c r="F9" s="78">
        <f>SUM(F10:F12)</f>
        <v>0</v>
      </c>
      <c r="G9" s="147" t="s">
        <v>295</v>
      </c>
      <c r="H9" s="11" t="s">
        <v>1061</v>
      </c>
      <c r="I9" s="12"/>
      <c r="J9" s="139">
        <v>566</v>
      </c>
      <c r="K9" s="12"/>
      <c r="L9" s="71" t="s">
        <v>6</v>
      </c>
      <c r="M9" s="78">
        <f>SUM(M10:M12)</f>
        <v>0</v>
      </c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30" t="s">
        <v>998</v>
      </c>
      <c r="B10" s="31"/>
      <c r="C10" s="32"/>
      <c r="D10" s="75"/>
      <c r="E10" s="75"/>
      <c r="F10" s="79">
        <f>SUM(D10:E10)</f>
        <v>0</v>
      </c>
      <c r="G10" s="147"/>
      <c r="H10" s="30" t="s">
        <v>969</v>
      </c>
      <c r="I10" s="31"/>
      <c r="J10" s="32"/>
      <c r="K10" s="75"/>
      <c r="L10" s="75"/>
      <c r="M10" s="79">
        <f>SUM(K10:L10)</f>
        <v>0</v>
      </c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33" t="s">
        <v>983</v>
      </c>
      <c r="B11" s="26"/>
      <c r="C11" s="5"/>
      <c r="D11" s="75"/>
      <c r="E11" s="75"/>
      <c r="F11" s="80">
        <f>SUM(D11:E11)</f>
        <v>0</v>
      </c>
      <c r="G11" s="147"/>
      <c r="H11" s="33" t="s">
        <v>977</v>
      </c>
      <c r="I11" s="26"/>
      <c r="J11" s="5"/>
      <c r="K11" s="75"/>
      <c r="L11" s="75"/>
      <c r="M11" s="80">
        <f>SUM(K11:L11)</f>
        <v>0</v>
      </c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34" t="s">
        <v>992</v>
      </c>
      <c r="B12" s="27"/>
      <c r="C12" s="28"/>
      <c r="D12" s="87"/>
      <c r="E12" s="87"/>
      <c r="F12" s="81">
        <f>SUM(D12:E12)</f>
        <v>0</v>
      </c>
      <c r="G12" s="147"/>
      <c r="H12" s="34" t="s">
        <v>953</v>
      </c>
      <c r="I12" s="27"/>
      <c r="J12" s="28"/>
      <c r="K12" s="87"/>
      <c r="L12" s="87"/>
      <c r="M12" s="81">
        <f>SUM(K12:L12)</f>
        <v>0</v>
      </c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1059</v>
      </c>
      <c r="B14" s="12"/>
      <c r="C14" s="139">
        <v>566</v>
      </c>
      <c r="D14" s="12"/>
      <c r="E14" s="71" t="s">
        <v>6</v>
      </c>
      <c r="F14" s="78">
        <f>SUM(F15:F17)</f>
        <v>0</v>
      </c>
      <c r="G14" s="147" t="s">
        <v>295</v>
      </c>
      <c r="H14" s="11" t="s">
        <v>1060</v>
      </c>
      <c r="I14" s="12"/>
      <c r="J14" s="139">
        <v>508</v>
      </c>
      <c r="K14" s="12"/>
      <c r="L14" s="71" t="s">
        <v>6</v>
      </c>
      <c r="M14" s="78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30" t="s">
        <v>986</v>
      </c>
      <c r="B15" s="31"/>
      <c r="C15" s="32"/>
      <c r="D15" s="75"/>
      <c r="E15" s="75"/>
      <c r="F15" s="79">
        <f>SUM(D15:E15)</f>
        <v>0</v>
      </c>
      <c r="G15" s="147"/>
      <c r="H15" s="30" t="s">
        <v>1012</v>
      </c>
      <c r="I15" s="31"/>
      <c r="J15" s="32"/>
      <c r="K15" s="75"/>
      <c r="L15" s="75"/>
      <c r="M15" s="79">
        <f>SUM(K15:L15)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33" t="s">
        <v>959</v>
      </c>
      <c r="B16" s="26"/>
      <c r="C16" s="5"/>
      <c r="D16" s="75"/>
      <c r="E16" s="75"/>
      <c r="F16" s="80">
        <f>SUM(D16:E16)</f>
        <v>0</v>
      </c>
      <c r="G16" s="147"/>
      <c r="H16" s="33" t="s">
        <v>1007</v>
      </c>
      <c r="I16" s="26"/>
      <c r="J16" s="5"/>
      <c r="K16" s="75"/>
      <c r="L16" s="75"/>
      <c r="M16" s="80">
        <f>SUM(K16:L16)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34" t="s">
        <v>252</v>
      </c>
      <c r="B17" s="27"/>
      <c r="C17" s="28"/>
      <c r="D17" s="87"/>
      <c r="E17" s="87"/>
      <c r="F17" s="81">
        <f>SUM(D17:E17)</f>
        <v>0</v>
      </c>
      <c r="G17" s="147"/>
      <c r="H17" s="34" t="s">
        <v>1022</v>
      </c>
      <c r="I17" s="27"/>
      <c r="J17" s="28"/>
      <c r="K17" s="87"/>
      <c r="L17" s="87"/>
      <c r="M17" s="81">
        <f>SUM(K17:L17)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E19" s="4"/>
      <c r="H19" s="73" t="s">
        <v>119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115" t="s">
        <v>1062</v>
      </c>
      <c r="E20" s="4"/>
      <c r="H20" s="144" t="s">
        <v>1057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B21" s="115"/>
      <c r="E21" s="4"/>
      <c r="H21" s="142" t="s">
        <v>1058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E22" s="4"/>
      <c r="H22" s="142" t="s">
        <v>1059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1060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1061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309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/>
    <row r="27" spans="1:20" ht="15.75" customHeight="1" x14ac:dyDescent="0.3">
      <c r="A27" s="4" t="s">
        <v>508</v>
      </c>
    </row>
    <row r="28" spans="1:20" ht="15.75" customHeight="1" x14ac:dyDescent="0.3">
      <c r="A28"/>
      <c r="B28"/>
      <c r="C28"/>
      <c r="D28"/>
      <c r="E28"/>
      <c r="F28"/>
      <c r="G28" s="148"/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 s="4" t="s">
        <v>39</v>
      </c>
      <c r="E29" s="10" t="s">
        <v>25</v>
      </c>
      <c r="G29" s="4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 s="4" t="s">
        <v>38</v>
      </c>
      <c r="E30" s="4"/>
      <c r="H30"/>
      <c r="I30"/>
      <c r="J30"/>
      <c r="K30"/>
      <c r="L30"/>
      <c r="M30"/>
      <c r="N30"/>
      <c r="O30"/>
      <c r="P30"/>
      <c r="Q30" s="128"/>
      <c r="R30" s="128"/>
      <c r="S30" s="128"/>
      <c r="T30" s="128"/>
    </row>
    <row r="31" spans="1:20" ht="15.75" customHeight="1" x14ac:dyDescent="0.3">
      <c r="A31"/>
      <c r="B31"/>
      <c r="C31"/>
      <c r="D31"/>
      <c r="E31"/>
      <c r="F31"/>
      <c r="G31" s="148"/>
      <c r="H31"/>
      <c r="I31"/>
      <c r="J31"/>
      <c r="K31"/>
      <c r="L31"/>
      <c r="M31"/>
      <c r="N31"/>
      <c r="O31"/>
      <c r="P31"/>
      <c r="Q31" s="128"/>
      <c r="R31" s="128"/>
      <c r="S31" s="128"/>
      <c r="T31" s="128"/>
    </row>
    <row r="32" spans="1:20" ht="15.75" customHeight="1" x14ac:dyDescent="0.3">
      <c r="A32"/>
      <c r="B32"/>
      <c r="C32"/>
      <c r="D32"/>
      <c r="E32"/>
      <c r="F32"/>
      <c r="G32" s="148"/>
      <c r="H32"/>
      <c r="I32"/>
      <c r="J32"/>
      <c r="K32"/>
      <c r="L32"/>
      <c r="M32"/>
      <c r="N32"/>
      <c r="O32"/>
      <c r="P32"/>
      <c r="Q32" s="128"/>
      <c r="R32" s="128"/>
      <c r="S32" s="128"/>
      <c r="T32" s="128"/>
    </row>
    <row r="33" spans="1:20" ht="15.75" customHeight="1" x14ac:dyDescent="0.3">
      <c r="A33"/>
      <c r="B33"/>
      <c r="C33"/>
      <c r="D33"/>
      <c r="E33"/>
      <c r="F33"/>
      <c r="G33" s="148"/>
      <c r="H33"/>
      <c r="I33"/>
      <c r="J33"/>
      <c r="K33"/>
      <c r="L33"/>
      <c r="M33"/>
      <c r="N33"/>
      <c r="O33"/>
      <c r="P33"/>
      <c r="Q33" s="128"/>
      <c r="R33" s="128"/>
      <c r="S33" s="128"/>
      <c r="T33" s="128"/>
    </row>
    <row r="34" spans="1:20" ht="15.75" customHeight="1" x14ac:dyDescent="0.3">
      <c r="A34"/>
      <c r="B34"/>
      <c r="C34"/>
      <c r="D34"/>
      <c r="E34"/>
      <c r="F34"/>
      <c r="G34" s="148"/>
      <c r="H34"/>
      <c r="I34"/>
      <c r="J34"/>
      <c r="K34"/>
      <c r="L34"/>
      <c r="M34"/>
      <c r="N34"/>
      <c r="O34"/>
      <c r="P34"/>
      <c r="Q34" s="128"/>
      <c r="R34" s="128"/>
      <c r="S34" s="128"/>
      <c r="T34" s="128"/>
    </row>
    <row r="35" spans="1:20" ht="15.75" customHeight="1" x14ac:dyDescent="0.3">
      <c r="A35"/>
      <c r="B35"/>
      <c r="C35"/>
      <c r="D35"/>
      <c r="E35"/>
      <c r="F35"/>
      <c r="G35" s="148"/>
      <c r="H35"/>
      <c r="I35"/>
      <c r="J35"/>
      <c r="K35"/>
      <c r="L35"/>
      <c r="M35"/>
      <c r="N35"/>
      <c r="O35"/>
      <c r="P35"/>
      <c r="Q35" s="128"/>
      <c r="R35" s="128"/>
      <c r="S35" s="128"/>
      <c r="T35" s="128"/>
    </row>
    <row r="36" spans="1:20" ht="15.75" customHeight="1" x14ac:dyDescent="0.3">
      <c r="A36"/>
      <c r="B36"/>
      <c r="C36"/>
      <c r="D36"/>
      <c r="E36"/>
      <c r="F36"/>
      <c r="G36" s="148"/>
      <c r="H36"/>
      <c r="I36"/>
      <c r="J36"/>
      <c r="K36"/>
      <c r="L36"/>
      <c r="M36"/>
      <c r="N36"/>
      <c r="O36"/>
      <c r="P36"/>
      <c r="Q36" s="128"/>
      <c r="R36" s="128"/>
      <c r="S36" s="128"/>
      <c r="T36" s="128"/>
    </row>
    <row r="37" spans="1:20" ht="15.75" customHeight="1" x14ac:dyDescent="0.3">
      <c r="A37"/>
      <c r="B37"/>
      <c r="C37"/>
      <c r="D37"/>
      <c r="E37"/>
      <c r="F37"/>
      <c r="G37" s="148"/>
      <c r="H37"/>
      <c r="I37"/>
      <c r="J37"/>
      <c r="K37"/>
      <c r="L37"/>
      <c r="M37"/>
      <c r="N37"/>
      <c r="O37"/>
      <c r="P37"/>
      <c r="Q37" s="128"/>
      <c r="R37" s="128"/>
      <c r="S37" s="128"/>
      <c r="T37" s="128"/>
    </row>
    <row r="38" spans="1:20" ht="15.75" customHeight="1" x14ac:dyDescent="0.3">
      <c r="A38"/>
      <c r="B38"/>
      <c r="C38"/>
      <c r="D38"/>
      <c r="E38"/>
      <c r="F38"/>
      <c r="G38" s="148"/>
      <c r="H38"/>
      <c r="I38"/>
      <c r="J38"/>
      <c r="K38"/>
      <c r="L38"/>
      <c r="M38"/>
      <c r="N38"/>
      <c r="O38"/>
      <c r="P38"/>
      <c r="Q38" s="128"/>
      <c r="R38" s="128"/>
      <c r="S38" s="128"/>
      <c r="T38" s="128"/>
    </row>
    <row r="39" spans="1:20" ht="15.75" customHeight="1" x14ac:dyDescent="0.3">
      <c r="A39"/>
      <c r="B39"/>
      <c r="C39"/>
      <c r="D39"/>
      <c r="E39"/>
      <c r="F39"/>
      <c r="G39" s="148"/>
      <c r="H39"/>
      <c r="I39"/>
      <c r="J39"/>
      <c r="K39"/>
      <c r="L39"/>
      <c r="M39"/>
      <c r="N39"/>
      <c r="O39"/>
      <c r="P39"/>
      <c r="Q39" s="128"/>
      <c r="R39" s="128"/>
      <c r="S39" s="128"/>
      <c r="T39" s="128"/>
    </row>
    <row r="40" spans="1:20" ht="15.75" customHeight="1" x14ac:dyDescent="0.3">
      <c r="A40"/>
      <c r="B40"/>
      <c r="C40"/>
      <c r="D40"/>
      <c r="E40"/>
      <c r="F40"/>
      <c r="G40" s="148"/>
      <c r="H40"/>
      <c r="I40"/>
      <c r="J40"/>
      <c r="K40"/>
      <c r="L40"/>
      <c r="M40"/>
      <c r="N40"/>
      <c r="O40"/>
      <c r="P40"/>
      <c r="Q40" s="128"/>
      <c r="R40" s="128"/>
      <c r="S40" s="128"/>
      <c r="T40" s="128"/>
    </row>
    <row r="41" spans="1:20" ht="15.75" customHeight="1" x14ac:dyDescent="0.3">
      <c r="A41"/>
      <c r="B41"/>
      <c r="C41"/>
      <c r="D41"/>
      <c r="E41"/>
      <c r="F41"/>
      <c r="G41" s="148"/>
      <c r="H41"/>
      <c r="I41"/>
      <c r="J41"/>
      <c r="K41"/>
      <c r="L41"/>
      <c r="M41"/>
      <c r="N41"/>
      <c r="O41"/>
      <c r="P41"/>
      <c r="Q41" s="128"/>
      <c r="R41" s="128"/>
      <c r="S41" s="128"/>
      <c r="T41" s="128"/>
    </row>
    <row r="42" spans="1:20" ht="15.75" customHeight="1" x14ac:dyDescent="0.3">
      <c r="A42"/>
      <c r="B42"/>
      <c r="C42"/>
      <c r="D42"/>
      <c r="E42"/>
      <c r="F42"/>
      <c r="G42" s="148"/>
      <c r="H42"/>
      <c r="I42"/>
      <c r="J42"/>
      <c r="K42"/>
      <c r="L42"/>
      <c r="M42"/>
      <c r="N42"/>
      <c r="O42"/>
      <c r="P42"/>
      <c r="Q42" s="128"/>
      <c r="R42" s="128"/>
      <c r="S42" s="128"/>
      <c r="T42" s="128"/>
    </row>
    <row r="43" spans="1:20" ht="15.75" customHeight="1" x14ac:dyDescent="0.3">
      <c r="A43"/>
      <c r="B43"/>
      <c r="C43"/>
      <c r="D43"/>
      <c r="E43"/>
      <c r="F43"/>
      <c r="G43" s="148"/>
      <c r="H43"/>
      <c r="I43"/>
      <c r="J43"/>
      <c r="K43"/>
      <c r="L43"/>
      <c r="M43"/>
      <c r="N43"/>
      <c r="O43"/>
      <c r="P43"/>
      <c r="Q43" s="128"/>
      <c r="R43" s="128"/>
      <c r="S43" s="128"/>
      <c r="T43" s="128"/>
    </row>
    <row r="44" spans="1:20" ht="15.75" customHeight="1" x14ac:dyDescent="0.3">
      <c r="A44"/>
      <c r="B44"/>
      <c r="C44"/>
      <c r="D44"/>
      <c r="E44"/>
      <c r="F44"/>
      <c r="G44" s="148"/>
      <c r="H44"/>
      <c r="I44"/>
      <c r="J44"/>
      <c r="K44"/>
      <c r="L44"/>
      <c r="M44"/>
      <c r="N44"/>
      <c r="O44"/>
      <c r="P44"/>
      <c r="Q44" s="128"/>
      <c r="R44" s="128"/>
      <c r="S44" s="128"/>
      <c r="T44" s="128"/>
    </row>
    <row r="45" spans="1:20" ht="15.75" customHeight="1" x14ac:dyDescent="0.3">
      <c r="A45"/>
      <c r="B45"/>
      <c r="C45"/>
      <c r="D45"/>
      <c r="E45"/>
      <c r="F45"/>
      <c r="G45" s="148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148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148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148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148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148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148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148"/>
      <c r="H52"/>
      <c r="I52"/>
      <c r="J52"/>
      <c r="K52"/>
      <c r="L52"/>
      <c r="M52"/>
      <c r="N52"/>
      <c r="O52"/>
      <c r="P52"/>
    </row>
    <row r="53" spans="1:16" ht="15.75" customHeight="1" x14ac:dyDescent="0.3">
      <c r="E53" s="4"/>
      <c r="I53" s="23"/>
      <c r="J53" s="23"/>
      <c r="K53" s="23"/>
      <c r="L53" s="23"/>
      <c r="M53" s="23"/>
      <c r="N53" s="23"/>
    </row>
    <row r="54" spans="1:16" ht="15.75" customHeight="1" x14ac:dyDescent="0.3">
      <c r="E54" s="4"/>
      <c r="I54" s="23"/>
      <c r="J54" s="23"/>
      <c r="K54" s="23"/>
      <c r="L54" s="23"/>
      <c r="M54" s="23"/>
      <c r="N54" s="23"/>
    </row>
    <row r="55" spans="1:16" ht="15.75" customHeight="1" x14ac:dyDescent="0.3">
      <c r="A55" s="23"/>
      <c r="B55" s="23"/>
      <c r="C55" s="23"/>
      <c r="D55" s="23"/>
      <c r="E55" s="23"/>
      <c r="F55" s="23"/>
      <c r="G55" s="161"/>
      <c r="H55" s="23"/>
      <c r="I55" s="23"/>
      <c r="J55" s="23"/>
      <c r="K55" s="23"/>
      <c r="L55" s="23"/>
      <c r="M55" s="23"/>
      <c r="N55" s="23"/>
    </row>
    <row r="56" spans="1:16" ht="15.75" customHeight="1" x14ac:dyDescent="0.3">
      <c r="A56" s="23"/>
      <c r="B56" s="23"/>
      <c r="C56" s="23"/>
      <c r="D56" s="23"/>
      <c r="E56" s="23"/>
      <c r="F56" s="23"/>
      <c r="G56" s="161"/>
      <c r="H56" s="23"/>
      <c r="I56" s="23"/>
      <c r="J56" s="23"/>
      <c r="K56" s="23"/>
      <c r="L56" s="23"/>
      <c r="M56" s="23"/>
      <c r="N56" s="23"/>
    </row>
    <row r="57" spans="1:16" ht="15.75" customHeight="1" x14ac:dyDescent="0.3">
      <c r="A57" s="23"/>
      <c r="B57" s="23"/>
      <c r="C57" s="23"/>
      <c r="D57" s="23"/>
      <c r="E57" s="23"/>
      <c r="F57" s="23"/>
      <c r="G57" s="161"/>
      <c r="H57" s="23"/>
      <c r="I57" s="23"/>
      <c r="J57" s="23"/>
      <c r="K57" s="23"/>
      <c r="L57" s="23"/>
      <c r="M57" s="23"/>
      <c r="N57" s="23"/>
    </row>
    <row r="58" spans="1:16" ht="15.75" customHeight="1" x14ac:dyDescent="0.3">
      <c r="A58" s="23"/>
      <c r="B58" s="23"/>
      <c r="C58" s="23"/>
      <c r="D58" s="23"/>
      <c r="E58" s="23"/>
      <c r="F58" s="23"/>
      <c r="G58" s="161"/>
      <c r="H58" s="23"/>
      <c r="I58" s="23"/>
      <c r="J58" s="23"/>
      <c r="K58" s="23"/>
      <c r="L58" s="23"/>
      <c r="M58" s="23"/>
      <c r="N58" s="23"/>
    </row>
    <row r="59" spans="1:16" ht="15.75" customHeight="1" x14ac:dyDescent="0.3">
      <c r="A59" s="23"/>
      <c r="B59" s="23"/>
      <c r="C59" s="23"/>
      <c r="D59" s="23"/>
      <c r="E59" s="23"/>
      <c r="F59" s="23"/>
      <c r="G59" s="161"/>
      <c r="H59" s="23"/>
      <c r="I59" s="23"/>
      <c r="J59" s="23"/>
      <c r="K59" s="23"/>
      <c r="L59" s="23"/>
      <c r="M59" s="23"/>
      <c r="N59" s="23"/>
    </row>
    <row r="60" spans="1:16" ht="15.75" customHeight="1" x14ac:dyDescent="0.3">
      <c r="A60" s="23"/>
      <c r="B60" s="23"/>
      <c r="C60" s="23"/>
      <c r="D60" s="23"/>
      <c r="E60" s="23"/>
      <c r="F60" s="23"/>
      <c r="G60" s="161"/>
      <c r="H60" s="23"/>
      <c r="I60" s="23"/>
      <c r="J60" s="23"/>
      <c r="K60" s="23"/>
      <c r="L60" s="23"/>
      <c r="M60" s="23"/>
      <c r="N60" s="23"/>
    </row>
    <row r="61" spans="1:16" ht="15.75" customHeight="1" x14ac:dyDescent="0.3">
      <c r="A61" s="23"/>
      <c r="B61" s="23"/>
      <c r="C61" s="23"/>
      <c r="D61" s="23"/>
      <c r="E61" s="23"/>
      <c r="F61" s="23"/>
      <c r="G61" s="161"/>
      <c r="H61" s="23"/>
      <c r="I61" s="23"/>
      <c r="J61" s="23"/>
      <c r="K61" s="23"/>
      <c r="L61" s="23"/>
      <c r="M61" s="23"/>
      <c r="N61" s="23"/>
    </row>
    <row r="62" spans="1:16" ht="15.75" customHeight="1" x14ac:dyDescent="0.3">
      <c r="A62" s="23"/>
      <c r="B62" s="23"/>
      <c r="C62" s="23"/>
      <c r="D62" s="23"/>
      <c r="E62" s="23"/>
      <c r="F62" s="23"/>
      <c r="G62" s="161"/>
      <c r="H62" s="23"/>
      <c r="I62" s="23"/>
      <c r="J62" s="23"/>
      <c r="K62" s="23"/>
      <c r="L62" s="23"/>
      <c r="M62" s="23"/>
      <c r="N62" s="23"/>
    </row>
    <row r="63" spans="1:16" ht="15.75" customHeight="1" x14ac:dyDescent="0.3">
      <c r="A63" s="23"/>
      <c r="B63" s="23"/>
      <c r="C63" s="23"/>
      <c r="D63" s="23"/>
      <c r="E63" s="23"/>
      <c r="F63" s="23"/>
      <c r="G63" s="161"/>
      <c r="H63" s="23"/>
      <c r="I63" s="23"/>
      <c r="J63" s="23"/>
      <c r="K63" s="23"/>
      <c r="L63" s="23"/>
      <c r="M63" s="23"/>
      <c r="N63" s="23"/>
    </row>
    <row r="64" spans="1:16" ht="15.75" customHeight="1" x14ac:dyDescent="0.3">
      <c r="A64" s="23"/>
      <c r="B64" s="23"/>
      <c r="C64" s="23"/>
      <c r="D64" s="23"/>
      <c r="E64" s="23"/>
      <c r="F64" s="23"/>
      <c r="G64" s="161"/>
      <c r="H64" s="23"/>
      <c r="I64" s="23"/>
      <c r="J64" s="23"/>
      <c r="K64" s="23"/>
      <c r="L64" s="23"/>
      <c r="M64" s="23"/>
      <c r="N64" s="23"/>
    </row>
    <row r="65" spans="1:14" ht="15.75" customHeight="1" x14ac:dyDescent="0.3">
      <c r="A65" s="23"/>
      <c r="B65" s="23"/>
      <c r="C65" s="23"/>
      <c r="D65" s="23"/>
      <c r="E65" s="23"/>
      <c r="F65" s="23"/>
      <c r="G65" s="161"/>
      <c r="H65" s="23"/>
      <c r="I65" s="23"/>
      <c r="J65" s="23"/>
      <c r="K65" s="23"/>
      <c r="L65" s="23"/>
      <c r="M65" s="23"/>
      <c r="N65" s="23"/>
    </row>
    <row r="66" spans="1:14" ht="15.75" customHeight="1" x14ac:dyDescent="0.3">
      <c r="A66" s="23"/>
      <c r="B66" s="23"/>
      <c r="C66" s="23"/>
      <c r="D66" s="23"/>
      <c r="E66" s="23"/>
      <c r="F66" s="23"/>
      <c r="G66" s="161"/>
      <c r="H66" s="23"/>
      <c r="I66" s="23"/>
      <c r="J66" s="23"/>
      <c r="K66" s="23"/>
      <c r="L66" s="23"/>
      <c r="M66" s="23"/>
      <c r="N66" s="23"/>
    </row>
    <row r="67" spans="1:14" ht="15.75" customHeight="1" x14ac:dyDescent="0.3">
      <c r="A67" s="23"/>
      <c r="B67" s="23"/>
      <c r="C67" s="23"/>
      <c r="D67" s="23"/>
      <c r="E67" s="23"/>
      <c r="F67" s="23"/>
      <c r="G67" s="161"/>
      <c r="H67" s="23"/>
      <c r="I67" s="23"/>
      <c r="J67" s="23"/>
      <c r="K67" s="23"/>
      <c r="L67" s="23"/>
      <c r="M67" s="23"/>
      <c r="N67" s="23"/>
    </row>
    <row r="68" spans="1:14" ht="15.75" customHeight="1" x14ac:dyDescent="0.3">
      <c r="A68" s="23"/>
      <c r="B68" s="23"/>
      <c r="C68" s="23"/>
      <c r="D68" s="23"/>
      <c r="E68" s="23"/>
      <c r="F68" s="23"/>
      <c r="G68" s="161"/>
      <c r="H68" s="23"/>
      <c r="I68" s="23"/>
      <c r="J68" s="23"/>
      <c r="K68" s="23"/>
      <c r="L68" s="23"/>
      <c r="M68" s="23"/>
      <c r="N68" s="23"/>
    </row>
    <row r="69" spans="1:14" ht="15.75" customHeight="1" x14ac:dyDescent="0.3">
      <c r="A69" s="23"/>
      <c r="B69" s="23"/>
      <c r="C69" s="23"/>
      <c r="D69" s="23"/>
      <c r="E69" s="23"/>
      <c r="F69" s="23"/>
      <c r="G69" s="161"/>
      <c r="H69" s="23"/>
      <c r="I69" s="23"/>
      <c r="J69" s="23"/>
      <c r="K69" s="23"/>
      <c r="L69" s="23"/>
      <c r="M69" s="23"/>
      <c r="N69" s="23"/>
    </row>
    <row r="70" spans="1:14" ht="15.75" customHeight="1" x14ac:dyDescent="0.3">
      <c r="A70" s="23"/>
      <c r="B70" s="23"/>
      <c r="C70" s="23"/>
      <c r="D70" s="23"/>
      <c r="E70" s="23"/>
      <c r="F70" s="23"/>
      <c r="G70" s="161"/>
      <c r="H70" s="23"/>
      <c r="I70" s="23"/>
      <c r="J70" s="23"/>
      <c r="K70" s="23"/>
      <c r="L70" s="23"/>
      <c r="M70" s="23"/>
      <c r="N70" s="23"/>
    </row>
    <row r="71" spans="1:14" ht="15.75" customHeight="1" x14ac:dyDescent="0.3">
      <c r="A71" s="23"/>
      <c r="B71" s="23"/>
      <c r="C71" s="23"/>
      <c r="D71" s="23"/>
      <c r="E71" s="23"/>
      <c r="F71" s="23"/>
      <c r="G71" s="161"/>
      <c r="H71" s="23"/>
      <c r="I71" s="23"/>
      <c r="J71" s="23"/>
      <c r="K71" s="23"/>
      <c r="L71" s="23"/>
      <c r="M71" s="23"/>
      <c r="N71" s="23"/>
    </row>
    <row r="72" spans="1:14" ht="15.75" customHeight="1" x14ac:dyDescent="0.3">
      <c r="A72" s="23"/>
      <c r="B72" s="23"/>
      <c r="C72" s="23"/>
      <c r="D72" s="23"/>
      <c r="E72" s="23"/>
      <c r="F72" s="23"/>
      <c r="G72" s="161"/>
      <c r="H72" s="23"/>
      <c r="I72" s="23"/>
      <c r="J72" s="23"/>
      <c r="K72" s="23"/>
      <c r="L72" s="23"/>
      <c r="M72" s="23"/>
      <c r="N72" s="23"/>
    </row>
    <row r="73" spans="1:14" ht="15.75" customHeight="1" x14ac:dyDescent="0.3">
      <c r="A73" s="23"/>
      <c r="B73" s="23"/>
      <c r="C73" s="23"/>
      <c r="D73" s="23"/>
      <c r="E73" s="23"/>
      <c r="F73" s="23"/>
      <c r="G73" s="161"/>
      <c r="H73" s="23"/>
      <c r="I73" s="23"/>
      <c r="J73" s="23"/>
      <c r="K73" s="23"/>
      <c r="L73" s="23"/>
      <c r="M73" s="23"/>
      <c r="N73" s="23"/>
    </row>
    <row r="74" spans="1:14" ht="15.75" customHeight="1" x14ac:dyDescent="0.3">
      <c r="A74" s="23"/>
      <c r="B74" s="23"/>
      <c r="C74" s="23"/>
      <c r="D74" s="23"/>
      <c r="E74" s="23"/>
      <c r="F74" s="23"/>
      <c r="G74" s="161"/>
      <c r="H74" s="23"/>
      <c r="I74" s="23"/>
      <c r="J74" s="23"/>
      <c r="K74" s="23"/>
      <c r="L74" s="23"/>
      <c r="M74" s="23"/>
      <c r="N74" s="23"/>
    </row>
    <row r="75" spans="1:14" ht="15.75" customHeight="1" x14ac:dyDescent="0.3">
      <c r="A75" s="23"/>
      <c r="B75" s="23"/>
      <c r="C75" s="23"/>
      <c r="D75" s="23"/>
      <c r="E75" s="23"/>
      <c r="F75" s="23"/>
      <c r="G75" s="161"/>
      <c r="H75" s="23"/>
      <c r="I75" s="23"/>
      <c r="J75" s="23"/>
      <c r="K75" s="23"/>
      <c r="L75" s="23"/>
      <c r="M75" s="23"/>
      <c r="N75" s="23"/>
    </row>
    <row r="76" spans="1:14" ht="15.75" customHeight="1" x14ac:dyDescent="0.3">
      <c r="A76" s="23"/>
      <c r="B76" s="23"/>
      <c r="C76" s="23"/>
      <c r="D76" s="23"/>
      <c r="E76" s="23"/>
      <c r="F76" s="23"/>
      <c r="G76" s="161"/>
      <c r="H76" s="23"/>
      <c r="I76" s="23"/>
      <c r="J76" s="23"/>
      <c r="K76" s="23"/>
      <c r="L76" s="23"/>
      <c r="M76" s="23"/>
      <c r="N76" s="23"/>
    </row>
    <row r="77" spans="1:14" ht="15.75" customHeight="1" x14ac:dyDescent="0.3">
      <c r="A77" s="23"/>
      <c r="B77" s="23"/>
      <c r="C77" s="23"/>
      <c r="D77" s="23"/>
      <c r="E77" s="23"/>
      <c r="F77" s="23"/>
      <c r="G77" s="161"/>
      <c r="H77" s="23"/>
      <c r="I77" s="23"/>
      <c r="J77" s="23"/>
      <c r="K77" s="23"/>
      <c r="L77" s="23"/>
      <c r="M77" s="23"/>
      <c r="N77" s="23"/>
    </row>
    <row r="78" spans="1:14" ht="15.75" customHeight="1" x14ac:dyDescent="0.3">
      <c r="A78" s="23"/>
      <c r="B78" s="23"/>
      <c r="C78" s="23"/>
      <c r="D78" s="23"/>
      <c r="E78" s="23"/>
      <c r="F78" s="23"/>
      <c r="G78" s="161"/>
      <c r="H78" s="23"/>
      <c r="I78" s="23"/>
      <c r="J78" s="23"/>
      <c r="K78" s="23"/>
      <c r="L78" s="23"/>
      <c r="M78" s="23"/>
      <c r="N78" s="23"/>
    </row>
    <row r="79" spans="1:14" ht="15.75" customHeight="1" x14ac:dyDescent="0.3">
      <c r="A79" s="23"/>
      <c r="B79" s="23"/>
      <c r="C79" s="23"/>
      <c r="D79" s="23"/>
      <c r="E79" s="23"/>
      <c r="F79" s="23"/>
      <c r="G79" s="161"/>
      <c r="H79" s="23"/>
      <c r="I79" s="23"/>
      <c r="J79" s="23"/>
      <c r="K79" s="23"/>
      <c r="L79" s="23"/>
      <c r="M79" s="23"/>
      <c r="N79" s="23"/>
    </row>
    <row r="80" spans="1:14" ht="15.75" customHeight="1" x14ac:dyDescent="0.3">
      <c r="A80" s="23"/>
      <c r="B80" s="23"/>
      <c r="C80" s="23"/>
      <c r="D80" s="23"/>
      <c r="E80" s="23"/>
      <c r="F80" s="23"/>
      <c r="G80" s="161"/>
      <c r="H80" s="23"/>
      <c r="I80" s="23"/>
      <c r="J80" s="23"/>
      <c r="K80" s="23"/>
      <c r="L80" s="23"/>
      <c r="M80" s="23"/>
      <c r="N80" s="23"/>
    </row>
    <row r="81" spans="1:14" ht="15.75" customHeight="1" x14ac:dyDescent="0.3">
      <c r="A81" s="23"/>
      <c r="B81" s="23"/>
      <c r="C81" s="23"/>
      <c r="D81" s="23"/>
      <c r="E81" s="23"/>
      <c r="F81" s="23"/>
      <c r="G81" s="161"/>
      <c r="H81" s="23"/>
      <c r="I81" s="23"/>
      <c r="J81" s="23"/>
      <c r="K81" s="23"/>
      <c r="L81" s="23"/>
      <c r="M81" s="23"/>
      <c r="N81" s="23"/>
    </row>
    <row r="82" spans="1:14" ht="15.75" customHeight="1" x14ac:dyDescent="0.3">
      <c r="A82" s="23"/>
      <c r="B82" s="23"/>
      <c r="C82" s="23"/>
      <c r="D82" s="23"/>
      <c r="E82" s="23"/>
      <c r="F82" s="23"/>
      <c r="G82" s="161"/>
      <c r="H82" s="23"/>
      <c r="I82" s="23"/>
      <c r="J82" s="23"/>
      <c r="K82" s="23"/>
      <c r="L82" s="23"/>
      <c r="M82" s="23"/>
      <c r="N82" s="23"/>
    </row>
    <row r="83" spans="1:14" ht="15.75" customHeight="1" x14ac:dyDescent="0.3">
      <c r="A83" s="23"/>
      <c r="B83" s="23"/>
      <c r="C83" s="23"/>
      <c r="D83" s="23"/>
      <c r="E83" s="23"/>
      <c r="F83" s="23"/>
      <c r="G83" s="161"/>
      <c r="H83" s="23"/>
      <c r="I83" s="23"/>
      <c r="J83" s="23"/>
      <c r="K83" s="23"/>
      <c r="L83" s="23"/>
      <c r="M83" s="23"/>
      <c r="N83" s="23"/>
    </row>
    <row r="84" spans="1:14" ht="15.75" customHeight="1" x14ac:dyDescent="0.3">
      <c r="A84" s="23"/>
      <c r="B84" s="23"/>
      <c r="C84" s="23"/>
      <c r="D84" s="23"/>
      <c r="E84" s="23"/>
      <c r="F84" s="23"/>
      <c r="G84" s="161"/>
      <c r="H84" s="23"/>
      <c r="I84" s="23"/>
      <c r="J84" s="23"/>
      <c r="K84" s="23"/>
      <c r="L84" s="23"/>
      <c r="M84" s="23"/>
      <c r="N84" s="23"/>
    </row>
    <row r="85" spans="1:14" ht="15.75" customHeight="1" x14ac:dyDescent="0.3">
      <c r="A85" s="23"/>
      <c r="B85" s="23"/>
      <c r="C85" s="23"/>
      <c r="D85" s="23"/>
      <c r="E85" s="23"/>
      <c r="F85" s="23"/>
      <c r="G85" s="161"/>
      <c r="H85" s="23"/>
      <c r="I85" s="23"/>
      <c r="J85" s="23"/>
      <c r="K85" s="23"/>
      <c r="L85" s="23"/>
      <c r="M85" s="23"/>
      <c r="N85" s="23"/>
    </row>
    <row r="86" spans="1:14" ht="15.75" customHeight="1" x14ac:dyDescent="0.3">
      <c r="A86" s="23"/>
      <c r="B86" s="23"/>
      <c r="C86" s="23"/>
      <c r="D86" s="23"/>
      <c r="E86" s="23"/>
      <c r="F86" s="23"/>
      <c r="G86" s="161"/>
      <c r="H86" s="23"/>
      <c r="I86" s="23"/>
      <c r="J86" s="23"/>
      <c r="K86" s="23"/>
      <c r="L86" s="23"/>
      <c r="M86" s="23"/>
      <c r="N86" s="23"/>
    </row>
    <row r="87" spans="1:14" ht="15.75" customHeight="1" x14ac:dyDescent="0.3">
      <c r="A87" s="23"/>
      <c r="B87" s="23"/>
      <c r="C87" s="23"/>
      <c r="D87" s="23"/>
      <c r="E87" s="23"/>
      <c r="F87" s="23"/>
      <c r="G87" s="161"/>
      <c r="H87" s="23"/>
      <c r="I87" s="23"/>
      <c r="J87" s="23"/>
      <c r="K87" s="23"/>
      <c r="L87" s="23"/>
      <c r="M87" s="23"/>
      <c r="N87" s="23"/>
    </row>
    <row r="88" spans="1:14" ht="15.75" customHeight="1" x14ac:dyDescent="0.3">
      <c r="A88" s="23"/>
      <c r="B88" s="23"/>
      <c r="C88" s="23"/>
      <c r="D88" s="23"/>
      <c r="E88" s="23"/>
      <c r="F88" s="23"/>
      <c r="G88" s="161"/>
      <c r="H88" s="23"/>
      <c r="I88" s="23"/>
      <c r="J88" s="23"/>
      <c r="K88" s="23"/>
      <c r="L88" s="23"/>
      <c r="M88" s="23"/>
      <c r="N88" s="23"/>
    </row>
    <row r="89" spans="1:14" ht="15.75" customHeight="1" x14ac:dyDescent="0.3">
      <c r="A89" s="23"/>
      <c r="B89" s="23"/>
      <c r="C89" s="23"/>
      <c r="D89" s="23"/>
      <c r="E89" s="23"/>
      <c r="F89" s="23"/>
      <c r="G89" s="161"/>
      <c r="H89" s="23"/>
      <c r="I89" s="23"/>
      <c r="J89" s="23"/>
      <c r="K89" s="23"/>
      <c r="L89" s="23"/>
      <c r="M89" s="23"/>
      <c r="N89" s="23"/>
    </row>
    <row r="90" spans="1:14" ht="15.75" customHeight="1" x14ac:dyDescent="0.3">
      <c r="A90" s="23"/>
      <c r="B90" s="23"/>
      <c r="C90" s="23"/>
      <c r="D90" s="23"/>
      <c r="E90" s="23"/>
      <c r="F90" s="23"/>
      <c r="G90" s="161"/>
      <c r="H90" s="23"/>
      <c r="I90" s="23"/>
      <c r="J90" s="23"/>
      <c r="K90" s="23"/>
      <c r="L90" s="23"/>
      <c r="M90" s="23"/>
      <c r="N90" s="23"/>
    </row>
    <row r="91" spans="1:14" ht="15.75" customHeight="1" x14ac:dyDescent="0.3">
      <c r="A91" s="23"/>
      <c r="B91" s="23"/>
      <c r="C91" s="23"/>
      <c r="D91" s="23"/>
      <c r="E91" s="23"/>
      <c r="F91" s="23"/>
      <c r="G91" s="161"/>
      <c r="H91" s="23"/>
      <c r="I91" s="23"/>
      <c r="J91" s="23"/>
      <c r="K91" s="23"/>
      <c r="L91" s="23"/>
      <c r="M91" s="23"/>
      <c r="N91" s="23"/>
    </row>
    <row r="92" spans="1:14" ht="15.75" customHeight="1" x14ac:dyDescent="0.3">
      <c r="A92" s="23"/>
      <c r="B92" s="23"/>
      <c r="C92" s="23"/>
      <c r="D92" s="23"/>
      <c r="E92" s="23"/>
      <c r="F92" s="23"/>
      <c r="G92" s="161"/>
      <c r="H92" s="23"/>
      <c r="I92" s="23"/>
      <c r="J92" s="23"/>
      <c r="K92" s="23"/>
      <c r="L92" s="23"/>
      <c r="M92" s="23"/>
      <c r="N92" s="23"/>
    </row>
    <row r="93" spans="1:14" ht="15.75" customHeight="1" x14ac:dyDescent="0.3">
      <c r="A93" s="23"/>
      <c r="B93" s="23"/>
      <c r="C93" s="23"/>
      <c r="D93" s="23"/>
      <c r="E93" s="23"/>
      <c r="F93" s="23"/>
      <c r="G93" s="161"/>
      <c r="H93" s="23"/>
      <c r="I93" s="23"/>
      <c r="J93" s="23"/>
      <c r="K93" s="23"/>
      <c r="L93" s="23"/>
      <c r="M93" s="23"/>
      <c r="N93" s="23"/>
    </row>
    <row r="94" spans="1:14" ht="15.75" customHeight="1" x14ac:dyDescent="0.3">
      <c r="A94" s="23"/>
      <c r="B94" s="23"/>
      <c r="C94" s="23"/>
      <c r="D94" s="23"/>
      <c r="E94" s="23"/>
      <c r="F94" s="23"/>
      <c r="G94" s="161"/>
      <c r="H94" s="23"/>
      <c r="I94" s="23"/>
      <c r="J94" s="23"/>
      <c r="K94" s="23"/>
      <c r="L94" s="23"/>
      <c r="M94" s="23"/>
      <c r="N94" s="23"/>
    </row>
    <row r="95" spans="1:14" ht="15.75" customHeight="1" x14ac:dyDescent="0.3">
      <c r="A95" s="23"/>
      <c r="B95" s="23"/>
      <c r="C95" s="23"/>
      <c r="D95" s="23"/>
      <c r="E95" s="23"/>
      <c r="F95" s="23"/>
      <c r="G95" s="161"/>
      <c r="H95" s="23"/>
      <c r="I95" s="23"/>
      <c r="J95" s="23"/>
      <c r="K95" s="23"/>
      <c r="L95" s="23"/>
      <c r="M95" s="23"/>
      <c r="N95" s="23"/>
    </row>
    <row r="96" spans="1:14" ht="15.75" customHeight="1" x14ac:dyDescent="0.3">
      <c r="A96" s="23"/>
      <c r="B96" s="23"/>
      <c r="C96" s="23"/>
      <c r="D96" s="23"/>
      <c r="E96" s="23"/>
      <c r="F96" s="23"/>
      <c r="G96" s="161"/>
      <c r="H96" s="23"/>
      <c r="I96" s="23"/>
      <c r="J96" s="23"/>
      <c r="K96" s="23"/>
      <c r="L96" s="23"/>
      <c r="M96" s="23"/>
      <c r="N96" s="23"/>
    </row>
    <row r="97" spans="1:14" ht="15.75" customHeight="1" x14ac:dyDescent="0.3">
      <c r="A97" s="23"/>
      <c r="B97" s="23"/>
      <c r="C97" s="23"/>
      <c r="D97" s="23"/>
      <c r="E97" s="23"/>
      <c r="F97" s="23"/>
      <c r="G97" s="161"/>
      <c r="H97" s="23"/>
      <c r="I97" s="23"/>
      <c r="J97" s="23"/>
      <c r="K97" s="23"/>
      <c r="L97" s="23"/>
      <c r="M97" s="23"/>
      <c r="N97" s="23"/>
    </row>
    <row r="98" spans="1:14" ht="15.75" customHeight="1" x14ac:dyDescent="0.3">
      <c r="A98" s="23"/>
      <c r="B98" s="23"/>
      <c r="C98" s="23"/>
      <c r="D98" s="23"/>
      <c r="E98" s="23"/>
      <c r="F98" s="23"/>
      <c r="G98" s="161"/>
      <c r="H98" s="23"/>
      <c r="I98" s="23"/>
      <c r="J98" s="23"/>
      <c r="K98" s="23"/>
      <c r="L98" s="23"/>
      <c r="M98" s="23"/>
      <c r="N98" s="23"/>
    </row>
    <row r="99" spans="1:14" ht="15.75" customHeight="1" x14ac:dyDescent="0.3">
      <c r="A99" s="23"/>
      <c r="B99" s="23"/>
      <c r="C99" s="23"/>
      <c r="D99" s="23"/>
      <c r="E99" s="23"/>
      <c r="F99" s="23"/>
      <c r="G99" s="161"/>
      <c r="H99" s="23"/>
      <c r="I99" s="23"/>
      <c r="J99" s="23"/>
      <c r="K99" s="23"/>
      <c r="L99" s="23"/>
      <c r="M99" s="23"/>
      <c r="N99" s="23"/>
    </row>
    <row r="100" spans="1:14" ht="15.75" customHeight="1" x14ac:dyDescent="0.3">
      <c r="A100" s="23"/>
      <c r="B100" s="23"/>
      <c r="C100" s="23"/>
      <c r="D100" s="23"/>
      <c r="E100" s="23"/>
      <c r="F100" s="23"/>
      <c r="G100" s="161"/>
      <c r="H100" s="23"/>
      <c r="I100" s="23"/>
      <c r="J100" s="23"/>
      <c r="K100" s="23"/>
      <c r="L100" s="23"/>
      <c r="M100" s="23"/>
      <c r="N100" s="23"/>
    </row>
    <row r="101" spans="1:14" ht="15.75" customHeight="1" x14ac:dyDescent="0.3">
      <c r="A101" s="23"/>
      <c r="B101" s="23"/>
      <c r="C101" s="23"/>
      <c r="D101" s="23"/>
      <c r="E101" s="23"/>
      <c r="F101" s="23"/>
      <c r="G101" s="161"/>
      <c r="H101" s="23"/>
      <c r="I101" s="23"/>
      <c r="J101" s="23"/>
      <c r="K101" s="23"/>
      <c r="L101" s="23"/>
      <c r="M101" s="23"/>
      <c r="N101" s="23"/>
    </row>
    <row r="102" spans="1:14" ht="15.75" customHeight="1" x14ac:dyDescent="0.3">
      <c r="A102" s="23"/>
      <c r="B102" s="23"/>
      <c r="C102" s="23"/>
      <c r="D102" s="23"/>
      <c r="E102" s="23"/>
      <c r="F102" s="23"/>
      <c r="G102" s="161"/>
      <c r="H102" s="23"/>
      <c r="I102" s="23"/>
      <c r="J102" s="23"/>
      <c r="K102" s="23"/>
      <c r="L102" s="23"/>
      <c r="M102" s="23"/>
      <c r="N102" s="23"/>
    </row>
    <row r="103" spans="1:14" ht="15.75" customHeight="1" x14ac:dyDescent="0.3">
      <c r="A103" s="23"/>
      <c r="B103" s="23"/>
      <c r="C103" s="23"/>
      <c r="D103" s="23"/>
      <c r="E103" s="23"/>
      <c r="F103" s="23"/>
      <c r="G103" s="161"/>
      <c r="H103" s="23"/>
      <c r="I103" s="23"/>
      <c r="J103" s="23"/>
      <c r="K103" s="23"/>
      <c r="L103" s="23"/>
      <c r="M103" s="23"/>
      <c r="N103" s="23"/>
    </row>
    <row r="104" spans="1:14" ht="15.75" customHeight="1" x14ac:dyDescent="0.3">
      <c r="A104" s="23"/>
      <c r="B104" s="23"/>
      <c r="C104" s="23"/>
      <c r="D104" s="23"/>
      <c r="E104" s="23"/>
      <c r="F104" s="23"/>
      <c r="G104" s="161"/>
      <c r="H104" s="23"/>
      <c r="I104" s="23"/>
      <c r="J104" s="23"/>
      <c r="K104" s="23"/>
      <c r="L104" s="23"/>
      <c r="M104" s="23"/>
      <c r="N104" s="23"/>
    </row>
    <row r="105" spans="1:14" ht="15.75" customHeight="1" x14ac:dyDescent="0.3">
      <c r="A105" s="23"/>
      <c r="B105" s="23"/>
      <c r="C105" s="23"/>
      <c r="D105" s="23"/>
      <c r="E105" s="23"/>
      <c r="F105" s="23"/>
      <c r="G105" s="161"/>
      <c r="H105" s="23"/>
      <c r="I105" s="23"/>
      <c r="J105" s="23"/>
      <c r="K105" s="23"/>
      <c r="L105" s="23"/>
      <c r="M105" s="23"/>
      <c r="N105" s="23"/>
    </row>
    <row r="106" spans="1:14" ht="15.75" customHeight="1" x14ac:dyDescent="0.3">
      <c r="A106" s="23"/>
      <c r="B106" s="23"/>
      <c r="C106" s="23"/>
      <c r="D106" s="23"/>
      <c r="E106" s="23"/>
      <c r="F106" s="23"/>
      <c r="G106" s="161"/>
      <c r="H106" s="23"/>
      <c r="I106" s="23"/>
      <c r="J106" s="23"/>
      <c r="K106" s="23"/>
      <c r="L106" s="23"/>
      <c r="M106" s="23"/>
      <c r="N106" s="23"/>
    </row>
    <row r="107" spans="1:14" ht="15.75" customHeight="1" x14ac:dyDescent="0.3">
      <c r="A107" s="23"/>
      <c r="B107" s="23"/>
      <c r="C107" s="23"/>
      <c r="D107" s="23"/>
      <c r="E107" s="23"/>
      <c r="F107" s="23"/>
      <c r="G107" s="161"/>
      <c r="H107" s="23"/>
      <c r="I107" s="23"/>
      <c r="J107" s="23"/>
      <c r="K107" s="23"/>
      <c r="L107" s="23"/>
      <c r="M107" s="23"/>
      <c r="N107" s="23"/>
    </row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9509B3D2-C1BC-4C1B-B13A-20A42CF4D3F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E7E69-5872-44CC-8B2E-CFEAC0D628CB}">
  <sheetPr>
    <tabColor theme="9"/>
    <pageSetUpPr fitToPage="1"/>
  </sheetPr>
  <dimension ref="A1:AH71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6" width="2.42578125" style="4" customWidth="1"/>
    <col min="17" max="24" width="4.140625" style="4" customWidth="1"/>
    <col min="25" max="16384" width="10.28515625" style="4"/>
  </cols>
  <sheetData>
    <row r="1" spans="1:34" s="93" customFormat="1" ht="18" x14ac:dyDescent="0.35">
      <c r="A1" s="1"/>
      <c r="B1" s="93" t="s">
        <v>22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128"/>
      <c r="AH1" s="128"/>
    </row>
    <row r="2" spans="1:34" s="93" customFormat="1" ht="20.100000000000001" customHeight="1" x14ac:dyDescent="0.35">
      <c r="A2" s="1"/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90"/>
      <c r="V2" s="90"/>
      <c r="W2" s="90"/>
      <c r="AG2" s="128"/>
      <c r="AH2" s="128"/>
    </row>
    <row r="3" spans="1:34" s="2" customFormat="1" ht="15.75" customHeight="1" x14ac:dyDescent="0.3">
      <c r="A3" s="1"/>
      <c r="B3" s="2" t="s">
        <v>0</v>
      </c>
      <c r="C3" s="115" t="s">
        <v>284</v>
      </c>
      <c r="D3" s="115"/>
      <c r="E3" s="115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"!$J$18")&lt;&gt;"",INDIRECT("'"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"!$J$18"),"")</f>
        <v>R. Cornthwaite</v>
      </c>
      <c r="C5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"!$K$18")&lt;&gt;"",INDIRECT("'"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"!$K$18"),"")</f>
        <v>Preston Grasshoppers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"!$L$18")&lt;&gt;"",INDIRECT("'"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"!$L$18"),"")</f>
        <v/>
      </c>
      <c r="E5" s="16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"!$J$6"),"")</f>
        <v>D. Hall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"!$K$6"),"")</f>
        <v>Crewe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"!$L$6"),"")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"!$B$22"),"")</f>
        <v>A. Kirkham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"!$C$22"),"")</f>
        <v>Preston Grasshoppers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"!$D$22"),"")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"!$B$9"),"")</f>
        <v>C. Lockwood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"!$C$9"),"")</f>
        <v>Preston Grasshoppers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"!$D$9"),"")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"!$J$7"),"")</f>
        <v>A. MacDonald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"!$K$7"),"")</f>
        <v>Alloa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"!$L$7"),"")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"!$J$24")&lt;&gt;"",INDIRECT("'"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"!$J$24"),"")</f>
        <v>T. Sambells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"!$K$24")&lt;&gt;"",INDIRECT("'"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"!$K$24"),"")</f>
        <v>St Austell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"!$L$24")&lt;&gt;"",INDIRECT("'"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"!$L$24"),"")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"!$B$24"),"")</f>
        <v>R. A. Shaw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"!$C$24"),"")</f>
        <v>Vickers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"!$D$24"),"")</f>
        <v/>
      </c>
      <c r="E11" s="130"/>
      <c r="F11" s="130"/>
      <c r="G11" s="132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"!$J$12")&lt;&gt;"",INDIRECT("'"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"!$J$12"),"")</f>
        <v>D. Stocks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"!$K$12")&lt;&gt;"",INDIRECT("'"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"!$K$12"),"")</f>
        <v>Sutton Coldfield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"!$L$12")&lt;&gt;"",INDIRECT("'"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"!$L$12"),"")</f>
        <v/>
      </c>
      <c r="E12" s="130"/>
      <c r="F12" s="130"/>
      <c r="G12" s="132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"!$J$13")&lt;&gt;"",INDIRECT("'"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"!$J$13"),"")</f>
        <v>V. Tripney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"!$K$13")&lt;&gt;"",INDIRECT("'"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"!$K$13"),"")</f>
        <v>St Austell</v>
      </c>
      <c r="D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"!$L$13")&lt;&gt;"",INDIRECT("'"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"!$L$13"),"")</f>
        <v/>
      </c>
      <c r="E13" s="134"/>
      <c r="F13" s="134"/>
      <c r="G13" s="135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74</v>
      </c>
      <c r="C15" s="115" t="s">
        <v>285</v>
      </c>
      <c r="D15" s="115"/>
      <c r="E15" s="115"/>
      <c r="F15" s="2"/>
      <c r="G15" s="2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1</v>
      </c>
      <c r="B16" s="125" t="s">
        <v>1</v>
      </c>
      <c r="C16" s="125" t="s">
        <v>2</v>
      </c>
      <c r="D16" s="48" t="s">
        <v>3</v>
      </c>
      <c r="E16" s="48" t="s">
        <v>4</v>
      </c>
      <c r="F16" s="48" t="s">
        <v>5</v>
      </c>
      <c r="G16" s="49" t="s">
        <v>6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"!$B$31")&lt;&gt;"",INDIRECT("'"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"!$B$31"),"")</f>
        <v>J. Cooper</v>
      </c>
      <c r="C17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"!$C$31")&lt;&gt;"",INDIRECT("'"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"!$C$31"),"")</f>
        <v>Leek</v>
      </c>
      <c r="D17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"!$D$31")&lt;&gt;"",INDIRECT("'"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"!$D$31"),"")</f>
        <v/>
      </c>
      <c r="E17" s="16"/>
      <c r="F17" s="46"/>
      <c r="G17" s="54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"!$B$44"),"")</f>
        <v>P. Field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"!$C$44"),"")</f>
        <v>Altrincham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"!$D$44"),"")</f>
        <v/>
      </c>
      <c r="E18" s="130"/>
      <c r="F18" s="130"/>
      <c r="G18" s="132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"!$B$32")&lt;&gt;"",INDIRECT("'"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"!$B$32"),"")</f>
        <v>C. Hendry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"!$C$32")&lt;&gt;"",INDIRECT("'"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"!$C$32"),"")</f>
        <v>JSPC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"!$D$32")&lt;&gt;"",INDIRECT("'"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"!$D$32"),"")</f>
        <v/>
      </c>
      <c r="E19" s="130"/>
      <c r="F19" s="130"/>
      <c r="G19" s="132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"!$B$33")&lt;&gt;"",INDIRECT("'"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"!$B$33"),"")</f>
        <v>J. Hough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"!$C$33")&lt;&gt;"",INDIRECT("'"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"!$C$33"),"")</f>
        <v>Sutton Coldfield</v>
      </c>
      <c r="D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"!$D$33")&lt;&gt;"",INDIRECT("'"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"!$D$33"),"")</f>
        <v/>
      </c>
      <c r="E20" s="130"/>
      <c r="F20" s="130"/>
      <c r="G20" s="132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"!$B$48")&lt;&gt;"",INDIRECT("'"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"!$B$48"),"")</f>
        <v>M. Jupp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"!$C$48")&lt;&gt;"",INDIRECT("'"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"!$C$48"),"")</f>
        <v>Leek</v>
      </c>
      <c r="D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"!$D$48")&lt;&gt;"",INDIRECT("'"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"!$D$48"),"")</f>
        <v/>
      </c>
      <c r="E21" s="130"/>
      <c r="F21" s="130"/>
      <c r="G21" s="132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"!$J$44"),"")</f>
        <v>T. Lumley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"!$K$44"),"")</f>
        <v>Cumb News</v>
      </c>
      <c r="D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"!$L$44")&lt;&gt;"",INDIRECT("'"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"!$L$44"),"")</f>
        <v/>
      </c>
      <c r="E22" s="130"/>
      <c r="F22" s="130"/>
      <c r="G22" s="132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"!$J$33")&lt;&gt;"",INDIRECT("'"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"!$J$33"),"")</f>
        <v>T. Osborn</v>
      </c>
      <c r="C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"!$K$33")&lt;&gt;"",INDIRECT("'"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"!$K$33"),"")</f>
        <v>Vickers</v>
      </c>
      <c r="D2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"!$L$33")&lt;&gt;"",INDIRECT("'"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"!$L$33"),"")</f>
        <v/>
      </c>
      <c r="E23" s="130"/>
      <c r="F23" s="130"/>
      <c r="G23" s="132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"!$J$47"),"")</f>
        <v>P. Stokes</v>
      </c>
      <c r="C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"!$K$47"),"")</f>
        <v>Sutton Coldfield</v>
      </c>
      <c r="D2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"!$L$47"),"")</f>
        <v/>
      </c>
      <c r="E24" s="130"/>
      <c r="F24" s="130"/>
      <c r="G24" s="132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"!$J$49"),"")</f>
        <v>G. Wheeler</v>
      </c>
      <c r="C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"!$K$49"),"")</f>
        <v>Crewe</v>
      </c>
      <c r="D2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"!$L$49"),"")</f>
        <v/>
      </c>
      <c r="E25" s="134"/>
      <c r="F25" s="134"/>
      <c r="G25" s="135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"/>
      <c r="B27" s="2" t="s">
        <v>91</v>
      </c>
      <c r="C27" s="115" t="s">
        <v>286</v>
      </c>
      <c r="D27" s="115"/>
      <c r="E27" s="115"/>
      <c r="F27" s="2"/>
      <c r="G27" s="2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1</v>
      </c>
      <c r="B28" s="125" t="s">
        <v>1</v>
      </c>
      <c r="C28" s="125" t="s">
        <v>2</v>
      </c>
      <c r="D28" s="48" t="s">
        <v>3</v>
      </c>
      <c r="E28" s="48" t="s">
        <v>4</v>
      </c>
      <c r="F28" s="48" t="s">
        <v>5</v>
      </c>
      <c r="G28" s="49" t="s">
        <v>6</v>
      </c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2">
        <v>1</v>
      </c>
      <c r="B29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"!$J$41"),"")</f>
        <v>J. Brown</v>
      </c>
      <c r="C29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"!$K$41"),"")</f>
        <v>Preston Grasshoppers</v>
      </c>
      <c r="D29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"!$L$41"),"")</f>
        <v/>
      </c>
      <c r="E29" s="16"/>
      <c r="F29" s="46"/>
      <c r="G29" s="54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"!$J$56"),"")</f>
        <v>A. Hodgson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"!$K$56"),"")</f>
        <v>Market Drayton</v>
      </c>
      <c r="D3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"!$L$56")&lt;&gt;"",INDIRECT("'"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"!$L$56"),"")</f>
        <v/>
      </c>
      <c r="E30" s="130"/>
      <c r="F30" s="130"/>
      <c r="G30" s="132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18">
        <v>3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"!$J$57"),"")</f>
        <v>A. Hughes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"!$K$57"),"")</f>
        <v>Altrincham</v>
      </c>
      <c r="D3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"!$L$57")&lt;&gt;"",INDIRECT("'"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"!$L$57"),"")</f>
        <v/>
      </c>
      <c r="E31" s="130"/>
      <c r="F31" s="130"/>
      <c r="G31" s="132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"!$B$55")&lt;&gt;"",INDIRECT("'"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"!$B$55"),"")</f>
        <v>I. Jones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"!$C$55")&lt;&gt;"",INDIRECT("'"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"!$C$55"),"")</f>
        <v>Altrincham</v>
      </c>
      <c r="D3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"!$D$55")&lt;&gt;"",INDIRECT("'"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"!$D$55"),"")</f>
        <v/>
      </c>
      <c r="E32" s="130"/>
      <c r="F32" s="130"/>
      <c r="G32" s="132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18">
        <v>5</v>
      </c>
      <c r="B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"!$J$61")&lt;&gt;"",INDIRECT("'"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"!$J$61"),"")</f>
        <v>D. C. J. Poxon</v>
      </c>
      <c r="C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"!$K$61")&lt;&gt;"",INDIRECT("'"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"!$K$61"),"")</f>
        <v>Leicester</v>
      </c>
      <c r="D3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"!$L$61")&lt;&gt;"",INDIRECT("'"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"!$L$61"),"")</f>
        <v/>
      </c>
      <c r="E33" s="130"/>
      <c r="F33" s="130"/>
      <c r="G33" s="132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"!$B$58"),"")</f>
        <v>G. Standley</v>
      </c>
      <c r="C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"!$C$58"),"")</f>
        <v>Wellington</v>
      </c>
      <c r="D3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"!$D$58")&lt;&gt;"",INDIRECT("'"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"!$D$58"),"")</f>
        <v/>
      </c>
      <c r="E34" s="130"/>
      <c r="F34" s="130"/>
      <c r="G34" s="132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18">
        <v>7</v>
      </c>
      <c r="B3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"!$B$59"),"")</f>
        <v>P. Warwick</v>
      </c>
      <c r="C3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"!$C$59"),"")</f>
        <v>Blackpool</v>
      </c>
      <c r="D3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"!$D$59")&lt;&gt;"",INDIRECT("'"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"!$D$59"),"")</f>
        <v/>
      </c>
      <c r="E35" s="130"/>
      <c r="F35" s="130"/>
      <c r="G35" s="132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6">
        <v>8</v>
      </c>
      <c r="B36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"!$B$60")&lt;&gt;"",INDIRECT("'"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"!$B$60"),"")</f>
        <v>B. Wheeler</v>
      </c>
      <c r="C36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"!$C$60")&lt;&gt;"",INDIRECT("'"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"!$C$60"),"")</f>
        <v>Crewe</v>
      </c>
      <c r="D36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"!$D$60")&lt;&gt;"",INDIRECT("'"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"!$D$60"),"")</f>
        <v/>
      </c>
      <c r="E36" s="134"/>
      <c r="F36" s="134"/>
      <c r="G36" s="135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"/>
      <c r="B38" s="2" t="s">
        <v>106</v>
      </c>
      <c r="C38" s="115" t="s">
        <v>287</v>
      </c>
      <c r="D38" s="115"/>
      <c r="E38" s="115"/>
      <c r="F38" s="2"/>
      <c r="G38" s="2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4">
        <v>1</v>
      </c>
      <c r="B39" s="125" t="s">
        <v>1</v>
      </c>
      <c r="C39" s="125" t="s">
        <v>2</v>
      </c>
      <c r="D39" s="48" t="s">
        <v>3</v>
      </c>
      <c r="E39" s="48" t="s">
        <v>4</v>
      </c>
      <c r="F39" s="48" t="s">
        <v>5</v>
      </c>
      <c r="G39" s="49" t="s">
        <v>6</v>
      </c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2">
        <v>1</v>
      </c>
      <c r="B40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"!$J$55")&lt;&gt;"",INDIRECT("'"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"!$J$55"),"")</f>
        <v>P. Harrison</v>
      </c>
      <c r="C40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"!$K$55")&lt;&gt;"",INDIRECT("'"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"!$K$55"),"")</f>
        <v>Altrincham</v>
      </c>
      <c r="D40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"!$L$55")&lt;&gt;"",INDIRECT("'" &amp; LEFT(CELL("filename",$A$1),FIND("[",CELL("filename",$A$1)) -1) &amp; "[" &amp; MID(CELL("filename",$A$1),FIND("[",CELL("filename",$A$1))+1,FIND("]",CELL("filename",$A$1))-FIND("[",CELL("filename",$A$1))-1) &amp; "]" &amp; "10m Air Pistol 1" &amp; "'" &amp; "!$L$55"),"")</f>
        <v/>
      </c>
      <c r="E40" s="16"/>
      <c r="F40" s="46"/>
      <c r="G40" s="54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31">
        <v>2</v>
      </c>
      <c r="B4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"!$B$7")&lt;&gt;"",INDIRECT("'"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"!$B$7"),"")</f>
        <v>D. McErlain</v>
      </c>
      <c r="C4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"!$C$7")&lt;&gt;"",INDIRECT("'"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"!$C$7"),"")</f>
        <v>Deddington</v>
      </c>
      <c r="D4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"!$D$7")&lt;&gt;"",INDIRECT("'"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"!$D$7"),"")</f>
        <v/>
      </c>
      <c r="E41" s="130"/>
      <c r="F41" s="130"/>
      <c r="G41" s="132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18">
        <v>3</v>
      </c>
      <c r="B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"!$J$10")&lt;&gt;"",INDIRECT("'"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"!$J$10"),"")</f>
        <v>T. Mooney</v>
      </c>
      <c r="C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"!$K$10")&lt;&gt;"",INDIRECT("'"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"!$K$10"),"")</f>
        <v>Crewe</v>
      </c>
      <c r="D4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"!$L$10")&lt;&gt;"",INDIRECT("'"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"!$L$10"),"")</f>
        <v/>
      </c>
      <c r="E42" s="130"/>
      <c r="F42" s="130"/>
      <c r="G42" s="132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31">
        <v>4</v>
      </c>
      <c r="B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"!$J$11")&lt;&gt;"",INDIRECT("'"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"!$J$11"),"")</f>
        <v>M. Peacock</v>
      </c>
      <c r="C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"!$K$11")&lt;&gt;"",INDIRECT("'"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"!$K$11"),"")</f>
        <v>Leek</v>
      </c>
      <c r="D4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"!$L$11")&lt;&gt;"",INDIRECT("'"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"!$L$11"),"")</f>
        <v/>
      </c>
      <c r="E43" s="130"/>
      <c r="F43" s="130"/>
      <c r="G43" s="132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18">
        <v>5</v>
      </c>
      <c r="B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"!$B$8"),"")</f>
        <v>T. Purcell</v>
      </c>
      <c r="C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"!$C$8"),"")</f>
        <v>Altrincham</v>
      </c>
      <c r="D4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"!$D$8"),"")</f>
        <v/>
      </c>
      <c r="E44" s="130"/>
      <c r="F44" s="130"/>
      <c r="G44" s="132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31">
        <v>6</v>
      </c>
      <c r="B4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"!$B$12"),"")</f>
        <v>O. J. Spence</v>
      </c>
      <c r="C4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"!$C$12"),"")</f>
        <v>Leek</v>
      </c>
      <c r="D4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"!$D$12"),"")</f>
        <v/>
      </c>
      <c r="E45" s="130"/>
      <c r="F45" s="130"/>
      <c r="G45" s="132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18">
        <v>7</v>
      </c>
      <c r="B4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"!$B$13"),"")</f>
        <v>A. Tew</v>
      </c>
      <c r="C4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"!$C$13"),"")</f>
        <v>Crewe</v>
      </c>
      <c r="D4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"!$D$13"),"")</f>
        <v/>
      </c>
      <c r="E46" s="130"/>
      <c r="F46" s="130"/>
      <c r="G46" s="132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36">
        <v>8</v>
      </c>
      <c r="B47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"!$B$25"),"")</f>
        <v>A. W. Thomas</v>
      </c>
      <c r="C47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"!$C$25"),"")</f>
        <v>Wellington</v>
      </c>
      <c r="D47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"!$D$25"),"")</f>
        <v/>
      </c>
      <c r="E47" s="134"/>
      <c r="F47" s="134"/>
      <c r="G47" s="135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"/>
      <c r="B49" s="2" t="s">
        <v>119</v>
      </c>
      <c r="C49" s="115" t="s">
        <v>288</v>
      </c>
      <c r="D49" s="115"/>
      <c r="E49" s="115"/>
      <c r="F49" s="2"/>
      <c r="G49" s="2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4">
        <v>1</v>
      </c>
      <c r="B50" s="125" t="s">
        <v>1</v>
      </c>
      <c r="C50" s="125" t="s">
        <v>2</v>
      </c>
      <c r="D50" s="48" t="s">
        <v>3</v>
      </c>
      <c r="E50" s="48" t="s">
        <v>4</v>
      </c>
      <c r="F50" s="48" t="s">
        <v>5</v>
      </c>
      <c r="G50" s="49" t="s">
        <v>6</v>
      </c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2">
        <v>1</v>
      </c>
      <c r="B51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"!$J$18"),"")</f>
        <v>C. Brown</v>
      </c>
      <c r="C51" s="12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"!$K$18"),"")</f>
        <v>Blackpool</v>
      </c>
      <c r="D51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"!$L$18"),"")</f>
        <v/>
      </c>
      <c r="E51" s="16"/>
      <c r="F51" s="46"/>
      <c r="G51" s="54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31">
        <v>2</v>
      </c>
      <c r="B5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"!$J$19")&lt;&gt;"",INDIRECT("'"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"!$J$19"),"")</f>
        <v>R. Desai</v>
      </c>
      <c r="C5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"!$K$19")&lt;&gt;"",INDIRECT("'"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"!$K$19"),"")</f>
        <v>Blackpool</v>
      </c>
      <c r="D5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"!$L$19")&lt;&gt;"",INDIRECT("'"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"!$L$19"),"")</f>
        <v/>
      </c>
      <c r="E52" s="130"/>
      <c r="F52" s="130"/>
      <c r="G52" s="132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x14ac:dyDescent="0.3">
      <c r="A53" s="118">
        <v>3</v>
      </c>
      <c r="B5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"!$J$33")&lt;&gt;"",INDIRECT("'"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"!$J$33"),"")</f>
        <v>A. Gilsenan</v>
      </c>
      <c r="C5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"!$K$33")&lt;&gt;"",INDIRECT("'"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"!$K$33"),"")</f>
        <v>Crewe</v>
      </c>
      <c r="D5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"!$L$33")&lt;&gt;"",INDIRECT("'"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"!$L$33"),"")</f>
        <v/>
      </c>
      <c r="E53" s="130"/>
      <c r="F53" s="130"/>
      <c r="G53" s="132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x14ac:dyDescent="0.3">
      <c r="A54" s="131">
        <v>4</v>
      </c>
      <c r="B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"!$B$18"),"")</f>
        <v>P. E. Harrison</v>
      </c>
      <c r="C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"!$C$18"),"")</f>
        <v>Wellington</v>
      </c>
      <c r="D5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"!$D$18"),"")</f>
        <v/>
      </c>
      <c r="E54" s="130"/>
      <c r="F54" s="130"/>
      <c r="G54" s="132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x14ac:dyDescent="0.3">
      <c r="A55" s="118">
        <v>5</v>
      </c>
      <c r="B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"!$B$20"),"")</f>
        <v>A. Hunton</v>
      </c>
      <c r="C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"!$C$20"),"")</f>
        <v>Cumb News</v>
      </c>
      <c r="D5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"!$D$20"),"")</f>
        <v/>
      </c>
      <c r="E55" s="130"/>
      <c r="F55" s="130"/>
      <c r="G55" s="132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x14ac:dyDescent="0.3">
      <c r="A56" s="131">
        <v>6</v>
      </c>
      <c r="B5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"!$B$33")&lt;&gt;"",INDIRECT("'"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"!$B$33"),"")</f>
        <v>J. Machin</v>
      </c>
      <c r="C5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"!$C$33")&lt;&gt;"",INDIRECT("'"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"!$C$33"),"")</f>
        <v>Leek</v>
      </c>
      <c r="D5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"!$D$33")&lt;&gt;"",INDIRECT("'"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"!$D$33"),"")</f>
        <v/>
      </c>
      <c r="E56" s="130"/>
      <c r="F56" s="130"/>
      <c r="G56" s="132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x14ac:dyDescent="0.3">
      <c r="A57" s="118">
        <v>7</v>
      </c>
      <c r="B5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"!$B$34"),"")</f>
        <v>K. Mundy</v>
      </c>
      <c r="C5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"!$C$34"),"")</f>
        <v>Goodyear</v>
      </c>
      <c r="D5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"!$D$34"),"")</f>
        <v/>
      </c>
      <c r="E57" s="130"/>
      <c r="F57" s="130"/>
      <c r="G57" s="132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x14ac:dyDescent="0.3">
      <c r="A58" s="136">
        <v>8</v>
      </c>
      <c r="B58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"!$B$35")&lt;&gt;"",INDIRECT("'"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"!$B$35"),"")</f>
        <v>D. Platt</v>
      </c>
      <c r="C58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"!$C$35")&lt;&gt;"",INDIRECT("'"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"!$C$35"),"")</f>
        <v>Crewe</v>
      </c>
      <c r="D58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"!$D$35")&lt;&gt;"",INDIRECT("'" &amp; LEFT(CELL("filename",$A$1),FIND("[",CELL("filename",$A$1)) -1) &amp; "[" &amp; MID(CELL("filename",$A$1),FIND("[",CELL("filename",$A$1))+1,FIND("]",CELL("filename",$A$1))-FIND("[",CELL("filename",$A$1))-1) &amp; "]" &amp; "10m Air Pistol 2" &amp; "'" &amp; "!$D$35"),"")</f>
        <v/>
      </c>
      <c r="E58" s="134"/>
      <c r="F58" s="134"/>
      <c r="G58" s="135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4" t="s">
        <v>37</v>
      </c>
      <c r="F60" s="101" t="s">
        <v>25</v>
      </c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4" t="s">
        <v>38</v>
      </c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</sheetData>
  <sheetProtection sheet="1" objects="1" scenarios="1" selectLockedCells="1"/>
  <sortState xmlns:xlrd2="http://schemas.microsoft.com/office/spreadsheetml/2017/richdata2" ref="V51:W58">
    <sortCondition ref="V51"/>
  </sortState>
  <mergeCells count="1">
    <mergeCell ref="C2:G2"/>
  </mergeCells>
  <hyperlinks>
    <hyperlink ref="B2" location="'Index'!A3" tooltip="Go to the Index sheet" display="á" xr:uid="{7F2D44ED-1C24-4065-8F9E-B949C207CAF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7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79998168889431442"/>
    <pageSetUpPr fitToPage="1"/>
  </sheetPr>
  <dimension ref="A1:AH62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98"/>
      <c r="B1" s="93" t="s">
        <v>15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N2" s="212" t="s">
        <v>196</v>
      </c>
      <c r="O2" s="212"/>
      <c r="P2" s="212"/>
      <c r="Q2" s="212"/>
      <c r="R2" s="212"/>
      <c r="S2" s="212"/>
      <c r="AH2" s="3"/>
    </row>
    <row r="3" spans="1:34" s="2" customFormat="1" ht="15.75" customHeight="1" x14ac:dyDescent="0.3">
      <c r="A3" s="1"/>
      <c r="B3" s="2" t="s">
        <v>0</v>
      </c>
      <c r="C3" s="115" t="s">
        <v>1070</v>
      </c>
      <c r="D3" s="115"/>
      <c r="E3" s="115"/>
      <c r="K3" s="1"/>
      <c r="L3" s="2" t="s">
        <v>74</v>
      </c>
      <c r="M3" s="115" t="s">
        <v>1027</v>
      </c>
      <c r="N3" s="115"/>
      <c r="O3" s="115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124">
        <v>2</v>
      </c>
      <c r="L4" s="125" t="s">
        <v>1</v>
      </c>
      <c r="M4" s="149" t="s">
        <v>2</v>
      </c>
      <c r="N4" s="12"/>
      <c r="O4" s="47"/>
      <c r="P4" s="48" t="s">
        <v>3</v>
      </c>
      <c r="Q4" s="48" t="s">
        <v>4</v>
      </c>
      <c r="R4" s="48" t="s">
        <v>5</v>
      </c>
      <c r="S4" s="49" t="s">
        <v>6</v>
      </c>
    </row>
    <row r="5" spans="1:34" ht="15.75" customHeight="1" x14ac:dyDescent="0.3">
      <c r="A5" s="122">
        <v>1</v>
      </c>
      <c r="B5" s="106" t="s">
        <v>821</v>
      </c>
      <c r="C5" s="106" t="s">
        <v>687</v>
      </c>
      <c r="D5" s="16"/>
      <c r="E5" s="16"/>
      <c r="F5" s="16">
        <f>SUM(D5:E5)</f>
        <v>0</v>
      </c>
      <c r="G5" s="16"/>
      <c r="H5" s="46"/>
      <c r="I5" s="54"/>
      <c r="K5" s="122">
        <v>1</v>
      </c>
      <c r="L5" s="106" t="s">
        <v>1076</v>
      </c>
      <c r="M5" s="106" t="s">
        <v>64</v>
      </c>
      <c r="N5" s="16"/>
      <c r="O5" s="16"/>
      <c r="P5" s="16">
        <f>SUM(N5:O5)</f>
        <v>0</v>
      </c>
      <c r="Q5" s="16"/>
      <c r="R5" s="46"/>
      <c r="S5" s="54"/>
    </row>
    <row r="6" spans="1:34" ht="15.75" customHeight="1" x14ac:dyDescent="0.3">
      <c r="A6" s="118">
        <v>2</v>
      </c>
      <c r="B6" s="117" t="s">
        <v>1063</v>
      </c>
      <c r="C6" s="117" t="s">
        <v>64</v>
      </c>
      <c r="D6" s="7"/>
      <c r="E6" s="7"/>
      <c r="F6" s="7">
        <f t="shared" ref="F6:F14" si="0">SUM(D6:E6)</f>
        <v>0</v>
      </c>
      <c r="G6" s="7"/>
      <c r="H6" s="8"/>
      <c r="I6" s="119"/>
      <c r="K6" s="118">
        <v>2</v>
      </c>
      <c r="L6" s="117" t="s">
        <v>168</v>
      </c>
      <c r="M6" s="117" t="s">
        <v>486</v>
      </c>
      <c r="N6" s="7"/>
      <c r="O6" s="7"/>
      <c r="P6" s="7">
        <f t="shared" ref="P6:P13" si="1">SUM(N6:O6)</f>
        <v>0</v>
      </c>
      <c r="Q6" s="7"/>
      <c r="R6" s="7"/>
      <c r="S6" s="19"/>
    </row>
    <row r="7" spans="1:34" ht="15.75" customHeight="1" x14ac:dyDescent="0.3">
      <c r="A7" s="118">
        <v>3</v>
      </c>
      <c r="B7" s="117" t="s">
        <v>897</v>
      </c>
      <c r="C7" s="117" t="s">
        <v>279</v>
      </c>
      <c r="D7" s="7"/>
      <c r="E7" s="7"/>
      <c r="F7" s="7">
        <f t="shared" si="0"/>
        <v>0</v>
      </c>
      <c r="G7" s="7"/>
      <c r="H7" s="7"/>
      <c r="I7" s="19"/>
      <c r="J7" s="10"/>
      <c r="K7" s="118">
        <v>3</v>
      </c>
      <c r="L7" s="117" t="s">
        <v>1073</v>
      </c>
      <c r="M7" s="117" t="s">
        <v>486</v>
      </c>
      <c r="N7" s="7"/>
      <c r="O7" s="7"/>
      <c r="P7" s="7">
        <f t="shared" si="1"/>
        <v>0</v>
      </c>
      <c r="Q7" s="7"/>
      <c r="R7" s="7"/>
      <c r="S7" s="19"/>
    </row>
    <row r="8" spans="1:34" ht="15.75" customHeight="1" x14ac:dyDescent="0.3">
      <c r="A8" s="118">
        <v>4</v>
      </c>
      <c r="B8" s="117" t="s">
        <v>855</v>
      </c>
      <c r="C8" s="117" t="s">
        <v>829</v>
      </c>
      <c r="D8" s="7"/>
      <c r="E8" s="7"/>
      <c r="F8" s="7">
        <f t="shared" si="0"/>
        <v>0</v>
      </c>
      <c r="G8" s="7"/>
      <c r="H8" s="7"/>
      <c r="I8" s="19"/>
      <c r="K8" s="118">
        <v>4</v>
      </c>
      <c r="L8" s="117" t="s">
        <v>1074</v>
      </c>
      <c r="M8" s="117" t="s">
        <v>1075</v>
      </c>
      <c r="N8" s="7"/>
      <c r="O8" s="7"/>
      <c r="P8" s="7">
        <f t="shared" si="1"/>
        <v>0</v>
      </c>
      <c r="Q8" s="7"/>
      <c r="R8" s="7"/>
      <c r="S8" s="19"/>
    </row>
    <row r="9" spans="1:34" ht="15.75" customHeight="1" x14ac:dyDescent="0.3">
      <c r="A9" s="118">
        <v>5</v>
      </c>
      <c r="B9" s="117" t="s">
        <v>1068</v>
      </c>
      <c r="C9" s="117" t="s">
        <v>64</v>
      </c>
      <c r="D9" s="7"/>
      <c r="E9" s="7"/>
      <c r="F9" s="7">
        <f t="shared" si="0"/>
        <v>0</v>
      </c>
      <c r="G9" s="7"/>
      <c r="H9" s="7"/>
      <c r="I9" s="19"/>
      <c r="K9" s="118">
        <v>5</v>
      </c>
      <c r="L9" s="117" t="s">
        <v>1071</v>
      </c>
      <c r="M9" s="117" t="s">
        <v>1067</v>
      </c>
      <c r="N9" s="7"/>
      <c r="O9" s="7"/>
      <c r="P9" s="7">
        <f t="shared" si="1"/>
        <v>0</v>
      </c>
      <c r="Q9" s="7"/>
      <c r="R9" s="7"/>
      <c r="S9" s="19"/>
    </row>
    <row r="10" spans="1:34" ht="15.75" customHeight="1" x14ac:dyDescent="0.3">
      <c r="A10" s="118">
        <v>6</v>
      </c>
      <c r="B10" s="117" t="s">
        <v>458</v>
      </c>
      <c r="C10" s="117" t="s">
        <v>187</v>
      </c>
      <c r="D10" s="7"/>
      <c r="E10" s="7"/>
      <c r="F10" s="7">
        <f t="shared" si="0"/>
        <v>0</v>
      </c>
      <c r="G10" s="7"/>
      <c r="H10" s="7"/>
      <c r="I10" s="19"/>
      <c r="K10" s="118">
        <v>6</v>
      </c>
      <c r="L10" s="117" t="s">
        <v>1077</v>
      </c>
      <c r="M10" s="117" t="s">
        <v>174</v>
      </c>
      <c r="N10" s="7"/>
      <c r="O10" s="7"/>
      <c r="P10" s="7">
        <f t="shared" si="1"/>
        <v>0</v>
      </c>
      <c r="Q10" s="7"/>
      <c r="R10" s="7"/>
      <c r="S10" s="19"/>
    </row>
    <row r="11" spans="1:34" ht="15.75" customHeight="1" x14ac:dyDescent="0.3">
      <c r="A11" s="118">
        <v>7</v>
      </c>
      <c r="B11" s="117" t="s">
        <v>1069</v>
      </c>
      <c r="C11" s="117" t="s">
        <v>122</v>
      </c>
      <c r="D11" s="7"/>
      <c r="E11" s="7"/>
      <c r="F11" s="7">
        <f t="shared" si="0"/>
        <v>0</v>
      </c>
      <c r="G11" s="7"/>
      <c r="H11" s="7"/>
      <c r="I11" s="19"/>
      <c r="K11" s="118">
        <v>7</v>
      </c>
      <c r="L11" s="117" t="s">
        <v>903</v>
      </c>
      <c r="M11" s="117" t="s">
        <v>687</v>
      </c>
      <c r="N11" s="7"/>
      <c r="O11" s="7"/>
      <c r="P11" s="7">
        <f t="shared" si="1"/>
        <v>0</v>
      </c>
      <c r="Q11" s="7"/>
      <c r="R11" s="7"/>
      <c r="S11" s="19"/>
    </row>
    <row r="12" spans="1:34" ht="15.75" customHeight="1" x14ac:dyDescent="0.3">
      <c r="A12" s="118">
        <v>8</v>
      </c>
      <c r="B12" s="117" t="s">
        <v>1065</v>
      </c>
      <c r="C12" s="117" t="s">
        <v>626</v>
      </c>
      <c r="D12" s="7"/>
      <c r="E12" s="7"/>
      <c r="F12" s="7">
        <f t="shared" si="0"/>
        <v>0</v>
      </c>
      <c r="G12" s="7"/>
      <c r="H12" s="7"/>
      <c r="I12" s="19"/>
      <c r="K12" s="118">
        <v>8</v>
      </c>
      <c r="L12" s="117" t="s">
        <v>908</v>
      </c>
      <c r="M12" s="117" t="s">
        <v>687</v>
      </c>
      <c r="N12" s="7"/>
      <c r="O12" s="7"/>
      <c r="P12" s="7">
        <f t="shared" si="1"/>
        <v>0</v>
      </c>
      <c r="Q12" s="7"/>
      <c r="R12" s="7"/>
      <c r="S12" s="19"/>
    </row>
    <row r="13" spans="1:34" ht="15.75" customHeight="1" x14ac:dyDescent="0.3">
      <c r="A13" s="118">
        <v>9</v>
      </c>
      <c r="B13" s="117" t="s">
        <v>1064</v>
      </c>
      <c r="C13" s="117" t="s">
        <v>626</v>
      </c>
      <c r="D13" s="7"/>
      <c r="E13" s="7"/>
      <c r="F13" s="7">
        <f t="shared" si="0"/>
        <v>0</v>
      </c>
      <c r="G13" s="7"/>
      <c r="H13" s="7"/>
      <c r="I13" s="19"/>
      <c r="K13" s="120">
        <v>9</v>
      </c>
      <c r="L13" s="121" t="s">
        <v>1072</v>
      </c>
      <c r="M13" s="121" t="s">
        <v>486</v>
      </c>
      <c r="N13" s="21"/>
      <c r="O13" s="21"/>
      <c r="P13" s="21">
        <f t="shared" si="1"/>
        <v>0</v>
      </c>
      <c r="Q13" s="21"/>
      <c r="R13" s="21"/>
      <c r="S13" s="22"/>
    </row>
    <row r="14" spans="1:34" ht="15.75" customHeight="1" x14ac:dyDescent="0.3">
      <c r="A14" s="120">
        <v>10</v>
      </c>
      <c r="B14" s="121" t="s">
        <v>1066</v>
      </c>
      <c r="C14" s="121" t="s">
        <v>1067</v>
      </c>
      <c r="D14" s="21"/>
      <c r="E14" s="21"/>
      <c r="F14" s="21">
        <f t="shared" si="0"/>
        <v>0</v>
      </c>
      <c r="G14" s="21"/>
      <c r="H14" s="21"/>
      <c r="I14" s="22"/>
    </row>
    <row r="15" spans="1:34" ht="15.75" customHeight="1" x14ac:dyDescent="0.3"/>
    <row r="16" spans="1:34" ht="15.75" customHeight="1" x14ac:dyDescent="0.3">
      <c r="A16" s="1"/>
      <c r="B16" s="2" t="s">
        <v>91</v>
      </c>
      <c r="C16" s="115" t="s">
        <v>1080</v>
      </c>
      <c r="D16" s="115"/>
      <c r="E16" s="115"/>
      <c r="F16" s="2"/>
      <c r="G16" s="2"/>
      <c r="H16" s="2"/>
      <c r="I16" s="2"/>
      <c r="K16" s="1"/>
      <c r="L16" s="2" t="s">
        <v>106</v>
      </c>
      <c r="M16" s="115" t="s">
        <v>1085</v>
      </c>
      <c r="N16" s="115"/>
      <c r="O16" s="115"/>
      <c r="P16" s="2"/>
      <c r="Q16" s="2"/>
      <c r="R16" s="2"/>
      <c r="S16" s="2"/>
    </row>
    <row r="17" spans="1:19" ht="15.75" customHeight="1" x14ac:dyDescent="0.3">
      <c r="A17" s="124">
        <v>2</v>
      </c>
      <c r="B17" s="125" t="s">
        <v>1</v>
      </c>
      <c r="C17" s="149" t="s">
        <v>2</v>
      </c>
      <c r="D17" s="12"/>
      <c r="E17" s="47"/>
      <c r="F17" s="48" t="s">
        <v>3</v>
      </c>
      <c r="G17" s="48" t="s">
        <v>4</v>
      </c>
      <c r="H17" s="48" t="s">
        <v>5</v>
      </c>
      <c r="I17" s="49" t="s">
        <v>6</v>
      </c>
      <c r="K17" s="124">
        <v>2</v>
      </c>
      <c r="L17" s="125" t="s">
        <v>1</v>
      </c>
      <c r="M17" s="149" t="s">
        <v>2</v>
      </c>
      <c r="N17" s="12"/>
      <c r="O17" s="47"/>
      <c r="P17" s="48" t="s">
        <v>3</v>
      </c>
      <c r="Q17" s="48" t="s">
        <v>4</v>
      </c>
      <c r="R17" s="48" t="s">
        <v>5</v>
      </c>
      <c r="S17" s="49" t="s">
        <v>6</v>
      </c>
    </row>
    <row r="18" spans="1:19" ht="15.75" customHeight="1" x14ac:dyDescent="0.3">
      <c r="A18" s="122">
        <v>1</v>
      </c>
      <c r="B18" s="106" t="s">
        <v>1079</v>
      </c>
      <c r="C18" s="106" t="s">
        <v>113</v>
      </c>
      <c r="D18" s="16"/>
      <c r="E18" s="16"/>
      <c r="F18" s="16">
        <f>SUM(D18:E18)</f>
        <v>0</v>
      </c>
      <c r="G18" s="16"/>
      <c r="H18" s="46"/>
      <c r="I18" s="54"/>
      <c r="K18" s="122">
        <v>1</v>
      </c>
      <c r="L18" s="106" t="s">
        <v>1084</v>
      </c>
      <c r="M18" s="106" t="s">
        <v>1067</v>
      </c>
      <c r="N18" s="16"/>
      <c r="O18" s="16"/>
      <c r="P18" s="16">
        <f>SUM(N18:O18)</f>
        <v>0</v>
      </c>
      <c r="Q18" s="16"/>
      <c r="R18" s="46"/>
      <c r="S18" s="54"/>
    </row>
    <row r="19" spans="1:19" ht="15.75" customHeight="1" x14ac:dyDescent="0.3">
      <c r="A19" s="118">
        <v>2</v>
      </c>
      <c r="B19" s="117" t="s">
        <v>483</v>
      </c>
      <c r="C19" s="117" t="s">
        <v>477</v>
      </c>
      <c r="D19" s="7"/>
      <c r="E19" s="7"/>
      <c r="F19" s="7">
        <f t="shared" ref="F19:F26" si="2">SUM(D19:E19)</f>
        <v>0</v>
      </c>
      <c r="G19" s="7"/>
      <c r="H19" s="7"/>
      <c r="I19" s="19"/>
      <c r="K19" s="118">
        <v>2</v>
      </c>
      <c r="L19" s="117" t="s">
        <v>1081</v>
      </c>
      <c r="M19" s="117" t="s">
        <v>64</v>
      </c>
      <c r="N19" s="7"/>
      <c r="O19" s="7"/>
      <c r="P19" s="7">
        <f t="shared" ref="P19:P25" si="3">SUM(N19:O19)</f>
        <v>0</v>
      </c>
      <c r="Q19" s="7"/>
      <c r="R19" s="7"/>
      <c r="S19" s="19"/>
    </row>
    <row r="20" spans="1:19" ht="15.75" customHeight="1" x14ac:dyDescent="0.3">
      <c r="A20" s="118">
        <v>3</v>
      </c>
      <c r="B20" s="117" t="s">
        <v>628</v>
      </c>
      <c r="C20" s="117" t="s">
        <v>64</v>
      </c>
      <c r="D20" s="7"/>
      <c r="E20" s="7"/>
      <c r="F20" s="7">
        <f t="shared" si="2"/>
        <v>0</v>
      </c>
      <c r="G20" s="7"/>
      <c r="H20" s="7"/>
      <c r="I20" s="19"/>
      <c r="K20" s="118">
        <v>3</v>
      </c>
      <c r="L20" s="117" t="s">
        <v>1082</v>
      </c>
      <c r="M20" s="117" t="s">
        <v>187</v>
      </c>
      <c r="N20" s="7"/>
      <c r="O20" s="7"/>
      <c r="P20" s="7">
        <f t="shared" si="3"/>
        <v>0</v>
      </c>
      <c r="Q20" s="7"/>
      <c r="R20" s="7"/>
      <c r="S20" s="19"/>
    </row>
    <row r="21" spans="1:19" ht="15.75" customHeight="1" x14ac:dyDescent="0.3">
      <c r="A21" s="118">
        <v>4</v>
      </c>
      <c r="B21" s="117" t="s">
        <v>890</v>
      </c>
      <c r="C21" s="117" t="s">
        <v>122</v>
      </c>
      <c r="D21" s="7"/>
      <c r="E21" s="7"/>
      <c r="F21" s="7">
        <f t="shared" si="2"/>
        <v>0</v>
      </c>
      <c r="G21" s="7"/>
      <c r="H21" s="7"/>
      <c r="I21" s="19"/>
      <c r="K21" s="118">
        <v>4</v>
      </c>
      <c r="L21" s="117" t="s">
        <v>504</v>
      </c>
      <c r="M21" s="117" t="s">
        <v>187</v>
      </c>
      <c r="N21" s="7"/>
      <c r="O21" s="7"/>
      <c r="P21" s="7">
        <f t="shared" si="3"/>
        <v>0</v>
      </c>
      <c r="Q21" s="7"/>
      <c r="R21" s="7"/>
      <c r="S21" s="19"/>
    </row>
    <row r="22" spans="1:19" ht="15.75" customHeight="1" x14ac:dyDescent="0.3">
      <c r="A22" s="118">
        <v>5</v>
      </c>
      <c r="B22" s="117" t="s">
        <v>1078</v>
      </c>
      <c r="C22" s="117" t="s">
        <v>1067</v>
      </c>
      <c r="D22" s="7"/>
      <c r="E22" s="7"/>
      <c r="F22" s="7">
        <f t="shared" si="2"/>
        <v>0</v>
      </c>
      <c r="G22" s="7"/>
      <c r="H22" s="7"/>
      <c r="I22" s="19"/>
      <c r="K22" s="118">
        <v>5</v>
      </c>
      <c r="L22" s="117" t="s">
        <v>1083</v>
      </c>
      <c r="M22" s="117" t="s">
        <v>279</v>
      </c>
      <c r="N22" s="7"/>
      <c r="O22" s="7"/>
      <c r="P22" s="7">
        <f t="shared" si="3"/>
        <v>0</v>
      </c>
      <c r="Q22" s="7"/>
      <c r="R22" s="7"/>
      <c r="S22" s="19"/>
    </row>
    <row r="23" spans="1:19" ht="15.75" customHeight="1" x14ac:dyDescent="0.3">
      <c r="A23" s="118">
        <v>6</v>
      </c>
      <c r="B23" s="117" t="s">
        <v>460</v>
      </c>
      <c r="C23" s="117" t="s">
        <v>187</v>
      </c>
      <c r="D23" s="7"/>
      <c r="E23" s="7"/>
      <c r="F23" s="7">
        <f t="shared" si="2"/>
        <v>0</v>
      </c>
      <c r="G23" s="7"/>
      <c r="H23" s="7"/>
      <c r="I23" s="19"/>
      <c r="K23" s="118">
        <v>6</v>
      </c>
      <c r="L23" s="117" t="s">
        <v>501</v>
      </c>
      <c r="M23" s="117" t="s">
        <v>187</v>
      </c>
      <c r="N23" s="7"/>
      <c r="O23" s="7"/>
      <c r="P23" s="7">
        <f t="shared" si="3"/>
        <v>0</v>
      </c>
      <c r="Q23" s="7"/>
      <c r="R23" s="7"/>
      <c r="S23" s="19"/>
    </row>
    <row r="24" spans="1:19" ht="15.75" customHeight="1" x14ac:dyDescent="0.3">
      <c r="A24" s="118">
        <v>7</v>
      </c>
      <c r="B24" s="117" t="s">
        <v>651</v>
      </c>
      <c r="C24" s="117" t="s">
        <v>477</v>
      </c>
      <c r="D24" s="7"/>
      <c r="E24" s="7"/>
      <c r="F24" s="7">
        <f t="shared" si="2"/>
        <v>0</v>
      </c>
      <c r="G24" s="7"/>
      <c r="H24" s="7"/>
      <c r="I24" s="19"/>
      <c r="K24" s="118">
        <v>7</v>
      </c>
      <c r="L24" s="117" t="s">
        <v>468</v>
      </c>
      <c r="M24" s="117" t="s">
        <v>174</v>
      </c>
      <c r="N24" s="7"/>
      <c r="O24" s="7"/>
      <c r="P24" s="7">
        <f t="shared" si="3"/>
        <v>0</v>
      </c>
      <c r="Q24" s="7"/>
      <c r="R24" s="7"/>
      <c r="S24" s="19"/>
    </row>
    <row r="25" spans="1:19" ht="15.75" customHeight="1" x14ac:dyDescent="0.3">
      <c r="A25" s="118">
        <v>8</v>
      </c>
      <c r="B25" s="117" t="s">
        <v>542</v>
      </c>
      <c r="C25" s="117" t="s">
        <v>626</v>
      </c>
      <c r="D25" s="7"/>
      <c r="E25" s="7"/>
      <c r="F25" s="7">
        <f t="shared" si="2"/>
        <v>0</v>
      </c>
      <c r="G25" s="7"/>
      <c r="H25" s="7"/>
      <c r="I25" s="19"/>
      <c r="K25" s="120">
        <v>8</v>
      </c>
      <c r="L25" s="121" t="s">
        <v>629</v>
      </c>
      <c r="M25" s="121" t="s">
        <v>477</v>
      </c>
      <c r="N25" s="21"/>
      <c r="O25" s="21"/>
      <c r="P25" s="21">
        <f t="shared" si="3"/>
        <v>0</v>
      </c>
      <c r="Q25" s="21"/>
      <c r="R25" s="21"/>
      <c r="S25" s="22"/>
    </row>
    <row r="26" spans="1:19" ht="15.75" customHeight="1" x14ac:dyDescent="0.3">
      <c r="A26" s="120">
        <v>9</v>
      </c>
      <c r="B26" s="121" t="s">
        <v>857</v>
      </c>
      <c r="C26" s="121" t="s">
        <v>166</v>
      </c>
      <c r="D26" s="21"/>
      <c r="E26" s="21"/>
      <c r="F26" s="21">
        <f t="shared" si="2"/>
        <v>0</v>
      </c>
      <c r="G26" s="21"/>
      <c r="H26" s="21"/>
      <c r="I26" s="22"/>
    </row>
    <row r="27" spans="1:19" ht="15.75" customHeight="1" x14ac:dyDescent="0.3"/>
    <row r="28" spans="1:19" ht="15.75" customHeight="1" x14ac:dyDescent="0.3">
      <c r="A28" s="1"/>
      <c r="B28" s="2" t="s">
        <v>119</v>
      </c>
      <c r="C28" s="115" t="s">
        <v>1091</v>
      </c>
      <c r="D28" s="115"/>
      <c r="E28" s="115"/>
      <c r="F28" s="2"/>
      <c r="G28" s="2"/>
      <c r="H28" s="2"/>
      <c r="I28" s="2"/>
      <c r="K28" s="1"/>
      <c r="L28" s="2" t="s">
        <v>132</v>
      </c>
      <c r="M28" s="115" t="s">
        <v>1098</v>
      </c>
      <c r="N28" s="115"/>
      <c r="O28" s="115"/>
      <c r="P28" s="2"/>
      <c r="Q28" s="2"/>
      <c r="R28" s="2"/>
      <c r="S28" s="2"/>
    </row>
    <row r="29" spans="1:19" ht="15.75" customHeight="1" x14ac:dyDescent="0.3">
      <c r="A29" s="124">
        <v>2</v>
      </c>
      <c r="B29" s="125" t="s">
        <v>1</v>
      </c>
      <c r="C29" s="149" t="s">
        <v>2</v>
      </c>
      <c r="D29" s="12"/>
      <c r="E29" s="47"/>
      <c r="F29" s="48" t="s">
        <v>3</v>
      </c>
      <c r="G29" s="48" t="s">
        <v>4</v>
      </c>
      <c r="H29" s="48" t="s">
        <v>5</v>
      </c>
      <c r="I29" s="49" t="s">
        <v>6</v>
      </c>
      <c r="K29" s="124">
        <v>2</v>
      </c>
      <c r="L29" s="125" t="s">
        <v>1</v>
      </c>
      <c r="M29" s="149" t="s">
        <v>2</v>
      </c>
      <c r="N29" s="12"/>
      <c r="O29" s="47"/>
      <c r="P29" s="48" t="s">
        <v>3</v>
      </c>
      <c r="Q29" s="48" t="s">
        <v>4</v>
      </c>
      <c r="R29" s="48" t="s">
        <v>5</v>
      </c>
      <c r="S29" s="49" t="s">
        <v>6</v>
      </c>
    </row>
    <row r="30" spans="1:19" ht="15.75" customHeight="1" x14ac:dyDescent="0.3">
      <c r="A30" s="122">
        <v>1</v>
      </c>
      <c r="B30" s="106" t="s">
        <v>481</v>
      </c>
      <c r="C30" s="106" t="s">
        <v>187</v>
      </c>
      <c r="D30" s="16"/>
      <c r="E30" s="16"/>
      <c r="F30" s="16">
        <f>SUM(D30:E30)</f>
        <v>0</v>
      </c>
      <c r="G30" s="16"/>
      <c r="H30" s="46"/>
      <c r="I30" s="54"/>
      <c r="K30" s="122">
        <v>1</v>
      </c>
      <c r="L30" s="106" t="s">
        <v>828</v>
      </c>
      <c r="M30" s="106" t="s">
        <v>829</v>
      </c>
      <c r="N30" s="16"/>
      <c r="O30" s="16"/>
      <c r="P30" s="16">
        <f>SUM(N30:O30)</f>
        <v>0</v>
      </c>
      <c r="Q30" s="16"/>
      <c r="R30" s="46"/>
      <c r="S30" s="54"/>
    </row>
    <row r="31" spans="1:19" ht="15.75" customHeight="1" x14ac:dyDescent="0.3">
      <c r="A31" s="118">
        <v>2</v>
      </c>
      <c r="B31" s="117" t="s">
        <v>1088</v>
      </c>
      <c r="C31" s="117" t="s">
        <v>1075</v>
      </c>
      <c r="D31" s="7"/>
      <c r="E31" s="7"/>
      <c r="F31" s="7">
        <f t="shared" ref="F31:F37" si="4">SUM(D31:E31)</f>
        <v>0</v>
      </c>
      <c r="G31" s="7"/>
      <c r="H31" s="7"/>
      <c r="I31" s="19"/>
      <c r="K31" s="118">
        <v>2</v>
      </c>
      <c r="L31" s="117" t="s">
        <v>1092</v>
      </c>
      <c r="M31" s="117" t="s">
        <v>147</v>
      </c>
      <c r="N31" s="7"/>
      <c r="O31" s="7"/>
      <c r="P31" s="7">
        <f t="shared" ref="P31:P37" si="5">SUM(N31:O31)</f>
        <v>0</v>
      </c>
      <c r="Q31" s="7"/>
      <c r="R31" s="7"/>
      <c r="S31" s="19"/>
    </row>
    <row r="32" spans="1:19" ht="15.75" customHeight="1" x14ac:dyDescent="0.3">
      <c r="A32" s="118">
        <v>3</v>
      </c>
      <c r="B32" s="117" t="s">
        <v>1087</v>
      </c>
      <c r="C32" s="117" t="s">
        <v>1067</v>
      </c>
      <c r="D32" s="7"/>
      <c r="E32" s="7"/>
      <c r="F32" s="7">
        <f t="shared" si="4"/>
        <v>0</v>
      </c>
      <c r="G32" s="7"/>
      <c r="H32" s="7"/>
      <c r="I32" s="19"/>
      <c r="K32" s="118">
        <v>3</v>
      </c>
      <c r="L32" s="117" t="s">
        <v>1093</v>
      </c>
      <c r="M32" s="117" t="s">
        <v>1094</v>
      </c>
      <c r="N32" s="7"/>
      <c r="O32" s="7"/>
      <c r="P32" s="7">
        <f t="shared" si="5"/>
        <v>0</v>
      </c>
      <c r="Q32" s="7"/>
      <c r="R32" s="7"/>
      <c r="S32" s="19"/>
    </row>
    <row r="33" spans="1:19" ht="15.75" customHeight="1" x14ac:dyDescent="0.3">
      <c r="A33" s="118">
        <v>4</v>
      </c>
      <c r="B33" s="117" t="s">
        <v>1089</v>
      </c>
      <c r="C33" s="117" t="s">
        <v>486</v>
      </c>
      <c r="D33" s="7"/>
      <c r="E33" s="7"/>
      <c r="F33" s="7">
        <f t="shared" si="4"/>
        <v>0</v>
      </c>
      <c r="G33" s="7"/>
      <c r="H33" s="7"/>
      <c r="I33" s="19"/>
      <c r="K33" s="118">
        <v>4</v>
      </c>
      <c r="L33" s="117" t="s">
        <v>1095</v>
      </c>
      <c r="M33" s="117" t="s">
        <v>147</v>
      </c>
      <c r="N33" s="7"/>
      <c r="O33" s="7"/>
      <c r="P33" s="7">
        <f t="shared" si="5"/>
        <v>0</v>
      </c>
      <c r="Q33" s="7"/>
      <c r="R33" s="7"/>
      <c r="S33" s="19"/>
    </row>
    <row r="34" spans="1:19" ht="15.75" customHeight="1" x14ac:dyDescent="0.3">
      <c r="A34" s="118">
        <v>5</v>
      </c>
      <c r="B34" s="117" t="s">
        <v>175</v>
      </c>
      <c r="C34" s="117" t="s">
        <v>174</v>
      </c>
      <c r="D34" s="7"/>
      <c r="E34" s="7"/>
      <c r="F34" s="7">
        <f t="shared" si="4"/>
        <v>0</v>
      </c>
      <c r="G34" s="7"/>
      <c r="H34" s="7"/>
      <c r="I34" s="19"/>
      <c r="K34" s="118">
        <v>5</v>
      </c>
      <c r="L34" s="117" t="s">
        <v>1096</v>
      </c>
      <c r="M34" s="117" t="s">
        <v>1067</v>
      </c>
      <c r="N34" s="7"/>
      <c r="O34" s="7"/>
      <c r="P34" s="7">
        <f t="shared" si="5"/>
        <v>0</v>
      </c>
      <c r="Q34" s="7"/>
      <c r="R34" s="7"/>
      <c r="S34" s="19"/>
    </row>
    <row r="35" spans="1:19" ht="15.75" customHeight="1" x14ac:dyDescent="0.3">
      <c r="A35" s="118">
        <v>6</v>
      </c>
      <c r="B35" s="117" t="s">
        <v>1090</v>
      </c>
      <c r="C35" s="117" t="s">
        <v>279</v>
      </c>
      <c r="D35" s="7"/>
      <c r="E35" s="7"/>
      <c r="F35" s="7">
        <f t="shared" si="4"/>
        <v>0</v>
      </c>
      <c r="G35" s="7"/>
      <c r="H35" s="7"/>
      <c r="I35" s="19"/>
      <c r="K35" s="118">
        <v>6</v>
      </c>
      <c r="L35" s="117" t="s">
        <v>1097</v>
      </c>
      <c r="M35" s="117" t="s">
        <v>1067</v>
      </c>
      <c r="N35" s="7"/>
      <c r="O35" s="7"/>
      <c r="P35" s="7">
        <f t="shared" si="5"/>
        <v>0</v>
      </c>
      <c r="Q35" s="7"/>
      <c r="R35" s="7"/>
      <c r="S35" s="19"/>
    </row>
    <row r="36" spans="1:19" ht="15.75" customHeight="1" x14ac:dyDescent="0.3">
      <c r="A36" s="118">
        <v>7</v>
      </c>
      <c r="B36" s="117" t="s">
        <v>1086</v>
      </c>
      <c r="C36" s="117" t="s">
        <v>187</v>
      </c>
      <c r="D36" s="7"/>
      <c r="E36" s="7"/>
      <c r="F36" s="7">
        <f t="shared" si="4"/>
        <v>0</v>
      </c>
      <c r="G36" s="7"/>
      <c r="H36" s="7"/>
      <c r="I36" s="19"/>
      <c r="K36" s="118">
        <v>7</v>
      </c>
      <c r="L36" s="117" t="s">
        <v>547</v>
      </c>
      <c r="M36" s="117" t="s">
        <v>174</v>
      </c>
      <c r="N36" s="7"/>
      <c r="O36" s="7"/>
      <c r="P36" s="7">
        <f t="shared" si="5"/>
        <v>0</v>
      </c>
      <c r="Q36" s="7"/>
      <c r="R36" s="7"/>
      <c r="S36" s="19"/>
    </row>
    <row r="37" spans="1:19" ht="15.75" customHeight="1" x14ac:dyDescent="0.3">
      <c r="A37" s="120">
        <v>8</v>
      </c>
      <c r="B37" s="121" t="s">
        <v>572</v>
      </c>
      <c r="C37" s="121" t="s">
        <v>187</v>
      </c>
      <c r="D37" s="21"/>
      <c r="E37" s="21"/>
      <c r="F37" s="21">
        <f t="shared" si="4"/>
        <v>0</v>
      </c>
      <c r="G37" s="21"/>
      <c r="H37" s="21"/>
      <c r="I37" s="22"/>
      <c r="K37" s="120">
        <v>8</v>
      </c>
      <c r="L37" s="121" t="s">
        <v>659</v>
      </c>
      <c r="M37" s="121" t="s">
        <v>626</v>
      </c>
      <c r="N37" s="21"/>
      <c r="O37" s="21"/>
      <c r="P37" s="21">
        <f t="shared" si="5"/>
        <v>0</v>
      </c>
      <c r="Q37" s="21"/>
      <c r="R37" s="21"/>
      <c r="S37" s="22"/>
    </row>
    <row r="38" spans="1:19" ht="15.75" customHeight="1" x14ac:dyDescent="0.3"/>
    <row r="39" spans="1:19" ht="15.75" customHeight="1" x14ac:dyDescent="0.3">
      <c r="A39" s="1"/>
      <c r="B39" s="2" t="s">
        <v>144</v>
      </c>
      <c r="C39" s="115" t="s">
        <v>1107</v>
      </c>
      <c r="D39" s="115"/>
      <c r="E39" s="115"/>
      <c r="F39" s="2"/>
      <c r="G39" s="2"/>
      <c r="H39" s="2"/>
      <c r="I39" s="2"/>
      <c r="K39" s="1"/>
      <c r="L39" s="2" t="s">
        <v>158</v>
      </c>
      <c r="M39" s="115" t="s">
        <v>1113</v>
      </c>
      <c r="N39" s="115"/>
      <c r="O39" s="115"/>
      <c r="P39" s="2"/>
      <c r="Q39" s="2"/>
      <c r="R39" s="2"/>
      <c r="S39" s="2"/>
    </row>
    <row r="40" spans="1:19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  <c r="K40" s="124">
        <v>2</v>
      </c>
      <c r="L40" s="125" t="s">
        <v>1</v>
      </c>
      <c r="M40" s="149" t="s">
        <v>2</v>
      </c>
      <c r="N40" s="12"/>
      <c r="O40" s="47"/>
      <c r="P40" s="48" t="s">
        <v>3</v>
      </c>
      <c r="Q40" s="48" t="s">
        <v>4</v>
      </c>
      <c r="R40" s="48" t="s">
        <v>5</v>
      </c>
      <c r="S40" s="49" t="s">
        <v>6</v>
      </c>
    </row>
    <row r="41" spans="1:19" ht="15.75" customHeight="1" x14ac:dyDescent="0.3">
      <c r="A41" s="122">
        <v>1</v>
      </c>
      <c r="B41" s="106" t="s">
        <v>1104</v>
      </c>
      <c r="C41" s="106" t="s">
        <v>64</v>
      </c>
      <c r="D41" s="16"/>
      <c r="E41" s="16"/>
      <c r="F41" s="16">
        <f>SUM(D41:E41)</f>
        <v>0</v>
      </c>
      <c r="G41" s="16"/>
      <c r="H41" s="46"/>
      <c r="I41" s="54"/>
      <c r="K41" s="122">
        <v>1</v>
      </c>
      <c r="L41" s="106" t="s">
        <v>1111</v>
      </c>
      <c r="M41" s="106" t="s">
        <v>166</v>
      </c>
      <c r="N41" s="16"/>
      <c r="O41" s="16"/>
      <c r="P41" s="16">
        <f>SUM(N41:O41)</f>
        <v>0</v>
      </c>
      <c r="Q41" s="16"/>
      <c r="R41" s="46"/>
      <c r="S41" s="54"/>
    </row>
    <row r="42" spans="1:19" ht="15.75" customHeight="1" x14ac:dyDescent="0.3">
      <c r="A42" s="118">
        <v>2</v>
      </c>
      <c r="B42" s="117" t="s">
        <v>1106</v>
      </c>
      <c r="C42" s="117" t="s">
        <v>174</v>
      </c>
      <c r="D42" s="7"/>
      <c r="E42" s="7"/>
      <c r="F42" s="7">
        <f t="shared" ref="F42:F48" si="6">SUM(D42:E42)</f>
        <v>0</v>
      </c>
      <c r="G42" s="7"/>
      <c r="H42" s="7"/>
      <c r="I42" s="19"/>
      <c r="K42" s="118">
        <v>2</v>
      </c>
      <c r="L42" s="117" t="s">
        <v>1112</v>
      </c>
      <c r="M42" s="117" t="s">
        <v>147</v>
      </c>
      <c r="N42" s="7"/>
      <c r="O42" s="7"/>
      <c r="P42" s="7">
        <f t="shared" ref="P42:P48" si="7">SUM(N42:O42)</f>
        <v>0</v>
      </c>
      <c r="Q42" s="7"/>
      <c r="R42" s="7"/>
      <c r="S42" s="19"/>
    </row>
    <row r="43" spans="1:19" ht="15.75" customHeight="1" x14ac:dyDescent="0.3">
      <c r="A43" s="118">
        <v>3</v>
      </c>
      <c r="B43" s="117" t="s">
        <v>1100</v>
      </c>
      <c r="C43" s="117" t="s">
        <v>1067</v>
      </c>
      <c r="D43" s="7"/>
      <c r="E43" s="7"/>
      <c r="F43" s="7">
        <f t="shared" si="6"/>
        <v>0</v>
      </c>
      <c r="G43" s="7"/>
      <c r="H43" s="7"/>
      <c r="I43" s="19"/>
      <c r="K43" s="118">
        <v>3</v>
      </c>
      <c r="L43" s="117" t="s">
        <v>976</v>
      </c>
      <c r="M43" s="117" t="s">
        <v>187</v>
      </c>
      <c r="N43" s="7"/>
      <c r="O43" s="7"/>
      <c r="P43" s="7">
        <f t="shared" si="7"/>
        <v>0</v>
      </c>
      <c r="Q43" s="7"/>
      <c r="R43" s="7"/>
      <c r="S43" s="19"/>
    </row>
    <row r="44" spans="1:19" ht="15.75" customHeight="1" x14ac:dyDescent="0.3">
      <c r="A44" s="118">
        <v>4</v>
      </c>
      <c r="B44" s="117" t="s">
        <v>1101</v>
      </c>
      <c r="C44" s="117" t="s">
        <v>1094</v>
      </c>
      <c r="D44" s="7"/>
      <c r="E44" s="7"/>
      <c r="F44" s="7">
        <f t="shared" si="6"/>
        <v>0</v>
      </c>
      <c r="G44" s="7"/>
      <c r="H44" s="7"/>
      <c r="I44" s="19"/>
      <c r="K44" s="118">
        <v>4</v>
      </c>
      <c r="L44" s="117" t="s">
        <v>1109</v>
      </c>
      <c r="M44" s="117" t="s">
        <v>1094</v>
      </c>
      <c r="N44" s="7"/>
      <c r="O44" s="7"/>
      <c r="P44" s="7">
        <f t="shared" si="7"/>
        <v>0</v>
      </c>
      <c r="Q44" s="7"/>
      <c r="R44" s="7"/>
      <c r="S44" s="19"/>
    </row>
    <row r="45" spans="1:19" ht="15.75" customHeight="1" x14ac:dyDescent="0.3">
      <c r="A45" s="118">
        <v>5</v>
      </c>
      <c r="B45" s="117" t="s">
        <v>1102</v>
      </c>
      <c r="C45" s="117" t="s">
        <v>1103</v>
      </c>
      <c r="D45" s="7"/>
      <c r="E45" s="7"/>
      <c r="F45" s="7">
        <f t="shared" si="6"/>
        <v>0</v>
      </c>
      <c r="G45" s="7"/>
      <c r="H45" s="7"/>
      <c r="I45" s="19"/>
      <c r="K45" s="118">
        <v>5</v>
      </c>
      <c r="L45" s="117" t="s">
        <v>1108</v>
      </c>
      <c r="M45" s="117" t="s">
        <v>166</v>
      </c>
      <c r="N45" s="7"/>
      <c r="O45" s="7"/>
      <c r="P45" s="7">
        <f t="shared" si="7"/>
        <v>0</v>
      </c>
      <c r="Q45" s="7"/>
      <c r="R45" s="7"/>
      <c r="S45" s="19"/>
    </row>
    <row r="46" spans="1:19" ht="15.75" customHeight="1" x14ac:dyDescent="0.3">
      <c r="A46" s="118">
        <v>6</v>
      </c>
      <c r="B46" s="117" t="s">
        <v>92</v>
      </c>
      <c r="C46" s="117" t="s">
        <v>187</v>
      </c>
      <c r="D46" s="7"/>
      <c r="E46" s="7"/>
      <c r="F46" s="7">
        <f t="shared" si="6"/>
        <v>0</v>
      </c>
      <c r="G46" s="7"/>
      <c r="H46" s="7"/>
      <c r="I46" s="19"/>
      <c r="K46" s="118">
        <v>6</v>
      </c>
      <c r="L46" s="117" t="s">
        <v>947</v>
      </c>
      <c r="M46" s="117" t="s">
        <v>147</v>
      </c>
      <c r="N46" s="7"/>
      <c r="O46" s="7"/>
      <c r="P46" s="7">
        <f t="shared" si="7"/>
        <v>0</v>
      </c>
      <c r="Q46" s="7"/>
      <c r="R46" s="7"/>
      <c r="S46" s="19"/>
    </row>
    <row r="47" spans="1:19" ht="15.75" customHeight="1" x14ac:dyDescent="0.3">
      <c r="A47" s="118">
        <v>7</v>
      </c>
      <c r="B47" s="117" t="s">
        <v>1105</v>
      </c>
      <c r="C47" s="117" t="s">
        <v>122</v>
      </c>
      <c r="D47" s="7"/>
      <c r="E47" s="7"/>
      <c r="F47" s="7">
        <f t="shared" si="6"/>
        <v>0</v>
      </c>
      <c r="G47" s="7"/>
      <c r="H47" s="7"/>
      <c r="I47" s="19"/>
      <c r="K47" s="118">
        <v>7</v>
      </c>
      <c r="L47" s="117" t="s">
        <v>436</v>
      </c>
      <c r="M47" s="117" t="s">
        <v>187</v>
      </c>
      <c r="N47" s="7"/>
      <c r="O47" s="7"/>
      <c r="P47" s="7">
        <f t="shared" si="7"/>
        <v>0</v>
      </c>
      <c r="Q47" s="7"/>
      <c r="R47" s="7"/>
      <c r="S47" s="19"/>
    </row>
    <row r="48" spans="1:19" ht="15.75" customHeight="1" x14ac:dyDescent="0.3">
      <c r="A48" s="120">
        <v>8</v>
      </c>
      <c r="B48" s="121" t="s">
        <v>1099</v>
      </c>
      <c r="C48" s="121" t="s">
        <v>64</v>
      </c>
      <c r="D48" s="21"/>
      <c r="E48" s="21"/>
      <c r="F48" s="21">
        <f t="shared" si="6"/>
        <v>0</v>
      </c>
      <c r="G48" s="21"/>
      <c r="H48" s="21"/>
      <c r="I48" s="22"/>
      <c r="K48" s="120">
        <v>8</v>
      </c>
      <c r="L48" s="121" t="s">
        <v>1110</v>
      </c>
      <c r="M48" s="121" t="s">
        <v>147</v>
      </c>
      <c r="N48" s="21"/>
      <c r="O48" s="21"/>
      <c r="P48" s="21">
        <f t="shared" si="7"/>
        <v>0</v>
      </c>
      <c r="Q48" s="21"/>
      <c r="R48" s="21"/>
      <c r="S48" s="22"/>
    </row>
    <row r="49" spans="2:6" ht="15.75" customHeight="1" x14ac:dyDescent="0.3"/>
    <row r="50" spans="2:6" ht="15.75" customHeight="1" x14ac:dyDescent="0.3">
      <c r="B50" s="2" t="s">
        <v>1114</v>
      </c>
    </row>
    <row r="51" spans="2:6" ht="15.75" customHeight="1" x14ac:dyDescent="0.35">
      <c r="B51" s="164" t="s">
        <v>1115</v>
      </c>
    </row>
    <row r="52" spans="2:6" ht="15.75" customHeight="1" x14ac:dyDescent="0.3"/>
    <row r="53" spans="2:6" ht="15.75" customHeight="1" x14ac:dyDescent="0.3">
      <c r="B53" s="4" t="s">
        <v>37</v>
      </c>
      <c r="F53" s="101" t="s">
        <v>25</v>
      </c>
    </row>
    <row r="54" spans="2:6" ht="15.75" customHeight="1" x14ac:dyDescent="0.3">
      <c r="B54" s="4" t="s">
        <v>38</v>
      </c>
    </row>
    <row r="55" spans="2:6" ht="15.75" customHeight="1" x14ac:dyDescent="0.3"/>
    <row r="56" spans="2:6" ht="15.75" customHeight="1" x14ac:dyDescent="0.3"/>
    <row r="57" spans="2:6" ht="15.75" customHeight="1" x14ac:dyDescent="0.3"/>
    <row r="58" spans="2:6" ht="15.75" customHeight="1" x14ac:dyDescent="0.3"/>
    <row r="59" spans="2:6" ht="15.75" customHeight="1" x14ac:dyDescent="0.3"/>
    <row r="60" spans="2:6" ht="15.75" customHeight="1" x14ac:dyDescent="0.3"/>
    <row r="61" spans="2:6" ht="15.75" customHeight="1" x14ac:dyDescent="0.3"/>
    <row r="62" spans="2:6" ht="15.75" customHeight="1" x14ac:dyDescent="0.3"/>
  </sheetData>
  <sortState xmlns:xlrd2="http://schemas.microsoft.com/office/spreadsheetml/2017/richdata2" ref="AF41:AG48">
    <sortCondition ref="AF41"/>
  </sortState>
  <mergeCells count="1">
    <mergeCell ref="N2:S2"/>
  </mergeCells>
  <hyperlinks>
    <hyperlink ref="B2" location="'Index'!A3" tooltip="Go to the Index sheet" display="á" xr:uid="{4B290802-78C0-46C0-A4EE-8678038865E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4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B61B3-B844-4CDC-B49E-59116521C7D2}">
  <sheetPr>
    <tabColor theme="4" tint="0.79998168889431442"/>
    <pageSetUpPr fitToPage="1"/>
  </sheetPr>
  <dimension ref="A1:AH62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98"/>
      <c r="B1" s="93" t="s">
        <v>15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0</v>
      </c>
      <c r="C3" s="115" t="s">
        <v>1116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"!$L$6")&lt;&gt;"",INDIRECT("'"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"!$L$6"),"")</f>
        <v>J. Brown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"!$M$6")&lt;&gt;"",INDIRECT("'"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"!$M$6"),"")</f>
        <v>Derby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"!$N$6")&lt;&gt;"",INDIRECT("'"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"!$N$6"),"")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"!$O$6")&lt;&gt;"",INDIRECT("'"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"!$O$6"),"")</f>
        <v/>
      </c>
      <c r="F5" s="16">
        <f ca="1">SUM(D5:E5)</f>
        <v>0</v>
      </c>
      <c r="G5" s="16"/>
      <c r="H5" s="46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"!$L$7"),"")</f>
        <v>J. Jarvis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"!$M$7"),"")</f>
        <v>Derby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"!$N$7"),"")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"!$O$7"),"")</f>
        <v/>
      </c>
      <c r="F6" s="7">
        <f t="shared" ref="F6:F13" ca="1" si="0">SUM(D6:E6)</f>
        <v>0</v>
      </c>
      <c r="G6" s="130"/>
      <c r="H6" s="130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"!$L$8"),"")</f>
        <v>M. Leishman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"!$M$8"),"")</f>
        <v>CSSC (Rosyth)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"!$N$8"),"")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"!$O$8"),"")</f>
        <v/>
      </c>
      <c r="F7" s="7">
        <f t="shared" ca="1" si="0"/>
        <v>0</v>
      </c>
      <c r="G7" s="130"/>
      <c r="H7" s="130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"!$B$9"),"")</f>
        <v>M. Loader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"!$C$9"),"")</f>
        <v>Deddington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"!$D$9"),"")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"!$E$9"),"")</f>
        <v/>
      </c>
      <c r="F8" s="7">
        <f t="shared" ca="1" si="0"/>
        <v>0</v>
      </c>
      <c r="G8" s="130"/>
      <c r="H8" s="130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"!$L$9"),"")</f>
        <v>A. Michalski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"!$M$9"),"")</f>
        <v>Rotherham Chantry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"!$N$9"),"")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"!$O$9")&lt;&gt;"",INDIRECT("'"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"!$O$9"),"")</f>
        <v/>
      </c>
      <c r="F9" s="7">
        <f t="shared" ca="1" si="0"/>
        <v>0</v>
      </c>
      <c r="G9" s="130"/>
      <c r="H9" s="130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"!$B$11"),"")</f>
        <v>W. Pow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"!$C$11"),"")</f>
        <v>JSPC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"!$D$11"),"")</f>
        <v/>
      </c>
      <c r="E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"!$E$11"),"")</f>
        <v/>
      </c>
      <c r="F10" s="7">
        <f t="shared" ca="1" si="0"/>
        <v>0</v>
      </c>
      <c r="G10" s="130"/>
      <c r="H10" s="130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"!$L$13"),"")</f>
        <v>J. Shine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"!$M$13"),"")</f>
        <v>Derby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"!$N$13"),"")</f>
        <v/>
      </c>
      <c r="E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"!$O$13"),"")</f>
        <v/>
      </c>
      <c r="F11" s="7">
        <f t="shared" ca="1" si="0"/>
        <v>0</v>
      </c>
      <c r="G11" s="130"/>
      <c r="H11" s="130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"!$B$12"),"")</f>
        <v>J. Smith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"!$C$12"),"")</f>
        <v>York RI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"!$D$12"),"")</f>
        <v/>
      </c>
      <c r="E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"!$E$12"),"")</f>
        <v/>
      </c>
      <c r="F12" s="7">
        <f t="shared" ca="1" si="0"/>
        <v>0</v>
      </c>
      <c r="G12" s="130"/>
      <c r="H12" s="130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"!$B$13"),"")</f>
        <v>C. Thompson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"!$C$13"),"")</f>
        <v>York RI</v>
      </c>
      <c r="D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"!$D$13"),"")</f>
        <v/>
      </c>
      <c r="E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"!$E$13"),"")</f>
        <v/>
      </c>
      <c r="F13" s="21">
        <f t="shared" ca="1" si="0"/>
        <v>0</v>
      </c>
      <c r="G13" s="134"/>
      <c r="H13" s="134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"/>
      <c r="B15" s="2" t="s">
        <v>74</v>
      </c>
      <c r="C15" s="115" t="s">
        <v>1117</v>
      </c>
      <c r="D15" s="115"/>
      <c r="E15" s="115"/>
      <c r="F15" s="2"/>
      <c r="G15" s="2"/>
      <c r="H15" s="2"/>
      <c r="I15" s="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2">
        <v>1</v>
      </c>
      <c r="B1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"!$B$41"),"")</f>
        <v>R. N. Bancroft</v>
      </c>
      <c r="C17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"!$C$41"),"")</f>
        <v>Deddington</v>
      </c>
      <c r="D17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"!$D$41"),"")</f>
        <v/>
      </c>
      <c r="E17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"!$E$41"),"")</f>
        <v/>
      </c>
      <c r="F17" s="16">
        <f ca="1">SUM(D17:E17)</f>
        <v>0</v>
      </c>
      <c r="G17" s="16"/>
      <c r="H17" s="46"/>
      <c r="I17" s="54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"!$L$5"),"")</f>
        <v>C. Blyth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"!$M$5"),"")</f>
        <v>Deddington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"!$N$5"),"")</f>
        <v/>
      </c>
      <c r="E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"!$O$5"),"")</f>
        <v/>
      </c>
      <c r="F18" s="7">
        <f t="shared" ref="F18:F25" ca="1" si="1">SUM(D18:E18)</f>
        <v>0</v>
      </c>
      <c r="G18" s="130"/>
      <c r="H18" s="130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18">
        <v>3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"!$B$43"),"")</f>
        <v>R. Cheshire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"!$C$43"),"")</f>
        <v>Rotherham Chantry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"!$D$43"),"")</f>
        <v/>
      </c>
      <c r="E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"!$E$43")&lt;&gt;"",INDIRECT("'"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"!$E$43"),"")</f>
        <v/>
      </c>
      <c r="F19" s="7">
        <f t="shared" ca="1" si="1"/>
        <v>0</v>
      </c>
      <c r="G19" s="130"/>
      <c r="H19" s="130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"!$B$31")&lt;&gt;"",INDIRECT("'"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"!$B$31"),"")</f>
        <v>H. Dalgleish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"!$C$31")&lt;&gt;"",INDIRECT("'"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"!$C$31"),"")</f>
        <v>CSSC (Rosyth)</v>
      </c>
      <c r="D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"!$D$31")&lt;&gt;"",INDIRECT("'"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"!$D$31"),"")</f>
        <v/>
      </c>
      <c r="E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"!$E$31")&lt;&gt;"",INDIRECT("'"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"!$E$31"),"")</f>
        <v/>
      </c>
      <c r="F20" s="7">
        <f t="shared" ca="1" si="1"/>
        <v>0</v>
      </c>
      <c r="G20" s="130"/>
      <c r="H20" s="130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18">
        <v>5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"!$B$47"),"")</f>
        <v>H. Marshall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"!$C$47"),"")</f>
        <v>JSPC</v>
      </c>
      <c r="D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"!$D$47"),"")</f>
        <v/>
      </c>
      <c r="E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"!$E$47"),"")</f>
        <v/>
      </c>
      <c r="F21" s="7">
        <f t="shared" ca="1" si="1"/>
        <v>0</v>
      </c>
      <c r="G21" s="130"/>
      <c r="H21" s="130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"!$B$21"),"")</f>
        <v>S. Russell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"!$C$21"),"")</f>
        <v>JSPC</v>
      </c>
      <c r="D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"!$D$21"),"")</f>
        <v/>
      </c>
      <c r="E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"!$E$21")&lt;&gt;"",INDIRECT("'"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"!$E$21"),"")</f>
        <v/>
      </c>
      <c r="F22" s="7">
        <f t="shared" ca="1" si="1"/>
        <v>0</v>
      </c>
      <c r="G22" s="130"/>
      <c r="H22" s="130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18">
        <v>7</v>
      </c>
      <c r="B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"!$L$37")&lt;&gt;"",INDIRECT("'"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"!$L$37"),"")</f>
        <v>D. Thompson</v>
      </c>
      <c r="C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"!$M$37")&lt;&gt;"",INDIRECT("'"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"!$M$37"),"")</f>
        <v>York RI</v>
      </c>
      <c r="D2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"!$N$37")&lt;&gt;"",INDIRECT("'"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"!$N$37"),"")</f>
        <v/>
      </c>
      <c r="E2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"!$O$37")&lt;&gt;"",INDIRECT("'"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"!$O$37"),"")</f>
        <v/>
      </c>
      <c r="F23" s="7">
        <f t="shared" ca="1" si="1"/>
        <v>0</v>
      </c>
      <c r="G23" s="130"/>
      <c r="H23" s="130"/>
      <c r="I23" s="132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"!$B$25"),"")</f>
        <v>R. Ward</v>
      </c>
      <c r="C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"!$C$25"),"")</f>
        <v>York RI</v>
      </c>
      <c r="D2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"!$D$25"),"")</f>
        <v/>
      </c>
      <c r="E2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"!$E$25")&lt;&gt;"",INDIRECT("'"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"!$E$25"),"")</f>
        <v/>
      </c>
      <c r="F24" s="7">
        <f t="shared" ca="1" si="1"/>
        <v>0</v>
      </c>
      <c r="G24" s="130"/>
      <c r="H24" s="130"/>
      <c r="I24" s="132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0">
        <v>9</v>
      </c>
      <c r="B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"!$B$48"),"")</f>
        <v>A. P. Wyatt</v>
      </c>
      <c r="C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"!$C$48"),"")</f>
        <v>Deddington</v>
      </c>
      <c r="D2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"!$D$48"),"")</f>
        <v/>
      </c>
      <c r="E2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"!$E$48")&lt;&gt;"",INDIRECT("'" &amp; LEFT(CELL("filename",$A$1),FIND("[",CELL("filename",$A$1)) -1) &amp; "[" &amp; MID(CELL("filename",$A$1),FIND("[",CELL("filename",$A$1))+1,FIND("]",CELL("filename",$A$1))-FIND("[",CELL("filename",$A$1))-1) &amp; "]" &amp; "Gallery Rifle Any" &amp; "'" &amp; "!$E$48"),"")</f>
        <v/>
      </c>
      <c r="F25" s="21">
        <f t="shared" ca="1" si="1"/>
        <v>0</v>
      </c>
      <c r="G25" s="134"/>
      <c r="H25" s="134"/>
      <c r="I25" s="135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65" t="s">
        <v>1114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5">
      <c r="A28" s="128"/>
      <c r="B28" s="166" t="s">
        <v>1115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4" t="s">
        <v>37</v>
      </c>
      <c r="F30" s="101" t="s">
        <v>25</v>
      </c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4" t="s">
        <v>38</v>
      </c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/>
    <row r="60" spans="1:26" ht="15.75" customHeight="1" x14ac:dyDescent="0.3"/>
    <row r="61" spans="1:26" ht="15.75" customHeight="1" x14ac:dyDescent="0.3"/>
    <row r="62" spans="1:26" ht="15.75" customHeight="1" x14ac:dyDescent="0.3"/>
  </sheetData>
  <sheetProtection sheet="1" objects="1" scenarios="1" selectLockedCells="1"/>
  <sortState xmlns:xlrd2="http://schemas.microsoft.com/office/spreadsheetml/2017/richdata2" ref="V17:W25">
    <sortCondition ref="V17"/>
  </sortState>
  <mergeCells count="1">
    <mergeCell ref="D2:I2"/>
  </mergeCells>
  <hyperlinks>
    <hyperlink ref="B2" location="'Index'!A3" tooltip="Go to the Index sheet" display="á" xr:uid="{07904DED-8132-4119-A1E8-BDF094008BC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79998168889431442"/>
    <pageSetUpPr fitToPage="1"/>
  </sheetPr>
  <dimension ref="A1:AH69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98"/>
      <c r="B1" s="93" t="s">
        <v>16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N2" s="212" t="s">
        <v>196</v>
      </c>
      <c r="O2" s="212"/>
      <c r="P2" s="212"/>
      <c r="Q2" s="212"/>
      <c r="R2" s="212"/>
      <c r="S2" s="212"/>
      <c r="AH2" s="3"/>
    </row>
    <row r="3" spans="1:34" s="2" customFormat="1" ht="15.75" customHeight="1" x14ac:dyDescent="0.3">
      <c r="A3" s="1"/>
      <c r="B3" s="2" t="s">
        <v>0</v>
      </c>
      <c r="C3" s="115" t="s">
        <v>540</v>
      </c>
      <c r="D3" s="115"/>
      <c r="E3" s="115"/>
      <c r="K3" s="1"/>
      <c r="L3" s="2" t="s">
        <v>74</v>
      </c>
      <c r="M3" s="115" t="s">
        <v>1124</v>
      </c>
      <c r="N3" s="115"/>
      <c r="O3" s="115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124">
        <v>2</v>
      </c>
      <c r="L4" s="125" t="s">
        <v>1</v>
      </c>
      <c r="M4" s="149" t="s">
        <v>2</v>
      </c>
      <c r="N4" s="12"/>
      <c r="O4" s="47"/>
      <c r="P4" s="48" t="s">
        <v>3</v>
      </c>
      <c r="Q4" s="48" t="s">
        <v>4</v>
      </c>
      <c r="R4" s="48" t="s">
        <v>5</v>
      </c>
      <c r="S4" s="49" t="s">
        <v>6</v>
      </c>
    </row>
    <row r="5" spans="1:34" ht="15.75" customHeight="1" x14ac:dyDescent="0.3">
      <c r="A5" s="122">
        <v>1</v>
      </c>
      <c r="B5" s="106" t="s">
        <v>1118</v>
      </c>
      <c r="C5" s="106" t="s">
        <v>1067</v>
      </c>
      <c r="D5" s="16"/>
      <c r="E5" s="16"/>
      <c r="F5" s="16">
        <f>SUM(D5:E5)</f>
        <v>0</v>
      </c>
      <c r="G5" s="16"/>
      <c r="H5" s="46"/>
      <c r="I5" s="54"/>
      <c r="K5" s="122">
        <v>1</v>
      </c>
      <c r="L5" s="106" t="s">
        <v>1084</v>
      </c>
      <c r="M5" s="106" t="s">
        <v>1067</v>
      </c>
      <c r="N5" s="16"/>
      <c r="O5" s="16"/>
      <c r="P5" s="16">
        <f>SUM(N5:O5)</f>
        <v>0</v>
      </c>
      <c r="Q5" s="16"/>
      <c r="R5" s="46"/>
      <c r="S5" s="54"/>
    </row>
    <row r="6" spans="1:34" ht="15.75" customHeight="1" x14ac:dyDescent="0.3">
      <c r="A6" s="118">
        <v>2</v>
      </c>
      <c r="B6" s="117" t="s">
        <v>458</v>
      </c>
      <c r="C6" s="117" t="s">
        <v>187</v>
      </c>
      <c r="D6" s="7"/>
      <c r="E6" s="7"/>
      <c r="F6" s="7">
        <f t="shared" ref="F6:F13" si="0">SUM(D6:E6)</f>
        <v>0</v>
      </c>
      <c r="G6" s="7"/>
      <c r="H6" s="8"/>
      <c r="I6" s="119"/>
      <c r="K6" s="118">
        <v>2</v>
      </c>
      <c r="L6" s="117" t="s">
        <v>1123</v>
      </c>
      <c r="M6" s="117" t="s">
        <v>477</v>
      </c>
      <c r="N6" s="7"/>
      <c r="O6" s="7"/>
      <c r="P6" s="7">
        <f t="shared" ref="P6:P13" si="1">SUM(N6:O6)</f>
        <v>0</v>
      </c>
      <c r="Q6" s="7"/>
      <c r="R6" s="7"/>
      <c r="S6" s="19"/>
    </row>
    <row r="7" spans="1:34" ht="15.75" customHeight="1" x14ac:dyDescent="0.3">
      <c r="A7" s="118">
        <v>3</v>
      </c>
      <c r="B7" s="117" t="s">
        <v>1119</v>
      </c>
      <c r="C7" s="117" t="s">
        <v>122</v>
      </c>
      <c r="D7" s="7"/>
      <c r="E7" s="7"/>
      <c r="F7" s="7">
        <f t="shared" si="0"/>
        <v>0</v>
      </c>
      <c r="G7" s="7"/>
      <c r="H7" s="7"/>
      <c r="I7" s="19"/>
      <c r="J7" s="10"/>
      <c r="K7" s="118">
        <v>3</v>
      </c>
      <c r="L7" s="117" t="s">
        <v>1121</v>
      </c>
      <c r="M7" s="117" t="s">
        <v>1094</v>
      </c>
      <c r="N7" s="7"/>
      <c r="O7" s="7"/>
      <c r="P7" s="7">
        <f t="shared" si="1"/>
        <v>0</v>
      </c>
      <c r="Q7" s="7"/>
      <c r="R7" s="7"/>
      <c r="S7" s="19"/>
    </row>
    <row r="8" spans="1:34" ht="15.75" customHeight="1" x14ac:dyDescent="0.3">
      <c r="A8" s="118">
        <v>4</v>
      </c>
      <c r="B8" s="117" t="s">
        <v>545</v>
      </c>
      <c r="C8" s="117" t="s">
        <v>187</v>
      </c>
      <c r="D8" s="7"/>
      <c r="E8" s="7"/>
      <c r="F8" s="7">
        <f t="shared" si="0"/>
        <v>0</v>
      </c>
      <c r="G8" s="7"/>
      <c r="H8" s="7"/>
      <c r="I8" s="19"/>
      <c r="K8" s="118">
        <v>4</v>
      </c>
      <c r="L8" s="117" t="s">
        <v>1087</v>
      </c>
      <c r="M8" s="117" t="s">
        <v>1067</v>
      </c>
      <c r="N8" s="7"/>
      <c r="O8" s="7"/>
      <c r="P8" s="7">
        <f t="shared" si="1"/>
        <v>0</v>
      </c>
      <c r="Q8" s="7"/>
      <c r="R8" s="7"/>
      <c r="S8" s="19"/>
    </row>
    <row r="9" spans="1:34" ht="15.75" customHeight="1" x14ac:dyDescent="0.3">
      <c r="A9" s="118">
        <v>5</v>
      </c>
      <c r="B9" s="117" t="s">
        <v>1072</v>
      </c>
      <c r="C9" s="117" t="s">
        <v>486</v>
      </c>
      <c r="D9" s="7"/>
      <c r="E9" s="7"/>
      <c r="F9" s="7">
        <f t="shared" si="0"/>
        <v>0</v>
      </c>
      <c r="G9" s="7"/>
      <c r="H9" s="7"/>
      <c r="I9" s="19"/>
      <c r="K9" s="118">
        <v>5</v>
      </c>
      <c r="L9" s="117" t="s">
        <v>839</v>
      </c>
      <c r="M9" s="117" t="s">
        <v>147</v>
      </c>
      <c r="N9" s="7"/>
      <c r="O9" s="7"/>
      <c r="P9" s="7">
        <f t="shared" si="1"/>
        <v>0</v>
      </c>
      <c r="Q9" s="7"/>
      <c r="R9" s="7"/>
      <c r="S9" s="19"/>
    </row>
    <row r="10" spans="1:34" ht="15.75" customHeight="1" x14ac:dyDescent="0.3">
      <c r="A10" s="118">
        <v>6</v>
      </c>
      <c r="B10" s="117" t="s">
        <v>1120</v>
      </c>
      <c r="C10" s="117" t="s">
        <v>486</v>
      </c>
      <c r="D10" s="7"/>
      <c r="E10" s="7"/>
      <c r="F10" s="7">
        <f t="shared" si="0"/>
        <v>0</v>
      </c>
      <c r="G10" s="7"/>
      <c r="H10" s="7"/>
      <c r="I10" s="19"/>
      <c r="K10" s="118">
        <v>6</v>
      </c>
      <c r="L10" s="117" t="s">
        <v>849</v>
      </c>
      <c r="M10" s="117" t="s">
        <v>147</v>
      </c>
      <c r="N10" s="7"/>
      <c r="O10" s="7"/>
      <c r="P10" s="7">
        <f t="shared" si="1"/>
        <v>0</v>
      </c>
      <c r="Q10" s="7"/>
      <c r="R10" s="7"/>
      <c r="S10" s="19"/>
    </row>
    <row r="11" spans="1:34" ht="15.75" customHeight="1" x14ac:dyDescent="0.3">
      <c r="A11" s="118">
        <v>7</v>
      </c>
      <c r="B11" s="117" t="s">
        <v>1064</v>
      </c>
      <c r="C11" s="117" t="s">
        <v>626</v>
      </c>
      <c r="D11" s="7"/>
      <c r="E11" s="7"/>
      <c r="F11" s="7">
        <f t="shared" si="0"/>
        <v>0</v>
      </c>
      <c r="G11" s="7"/>
      <c r="H11" s="7"/>
      <c r="I11" s="19"/>
      <c r="K11" s="118">
        <v>7</v>
      </c>
      <c r="L11" s="117" t="s">
        <v>1122</v>
      </c>
      <c r="M11" s="117" t="s">
        <v>687</v>
      </c>
      <c r="N11" s="7"/>
      <c r="O11" s="7"/>
      <c r="P11" s="7">
        <f t="shared" si="1"/>
        <v>0</v>
      </c>
      <c r="Q11" s="7"/>
      <c r="R11" s="7"/>
      <c r="S11" s="19"/>
    </row>
    <row r="12" spans="1:34" ht="15.75" customHeight="1" x14ac:dyDescent="0.3">
      <c r="A12" s="118">
        <v>8</v>
      </c>
      <c r="B12" s="117" t="s">
        <v>542</v>
      </c>
      <c r="C12" s="117" t="s">
        <v>626</v>
      </c>
      <c r="D12" s="7"/>
      <c r="E12" s="7"/>
      <c r="F12" s="7">
        <f t="shared" si="0"/>
        <v>0</v>
      </c>
      <c r="G12" s="7"/>
      <c r="H12" s="7"/>
      <c r="I12" s="19"/>
      <c r="K12" s="118">
        <v>8</v>
      </c>
      <c r="L12" s="117" t="s">
        <v>1077</v>
      </c>
      <c r="M12" s="117" t="s">
        <v>174</v>
      </c>
      <c r="N12" s="7"/>
      <c r="O12" s="7"/>
      <c r="P12" s="7">
        <f t="shared" si="1"/>
        <v>0</v>
      </c>
      <c r="Q12" s="7"/>
      <c r="R12" s="7"/>
      <c r="S12" s="19"/>
    </row>
    <row r="13" spans="1:34" ht="15.75" customHeight="1" x14ac:dyDescent="0.3">
      <c r="A13" s="120">
        <v>9</v>
      </c>
      <c r="B13" s="121" t="s">
        <v>480</v>
      </c>
      <c r="C13" s="121" t="s">
        <v>626</v>
      </c>
      <c r="D13" s="21"/>
      <c r="E13" s="21"/>
      <c r="F13" s="21">
        <f t="shared" si="0"/>
        <v>0</v>
      </c>
      <c r="G13" s="21"/>
      <c r="H13" s="21"/>
      <c r="I13" s="22"/>
      <c r="K13" s="120">
        <v>9</v>
      </c>
      <c r="L13" s="121" t="s">
        <v>837</v>
      </c>
      <c r="M13" s="121" t="s">
        <v>166</v>
      </c>
      <c r="N13" s="21"/>
      <c r="O13" s="21"/>
      <c r="P13" s="21">
        <f t="shared" si="1"/>
        <v>0</v>
      </c>
      <c r="Q13" s="21"/>
      <c r="R13" s="21"/>
      <c r="S13" s="22"/>
    </row>
    <row r="14" spans="1:34" ht="15.75" customHeight="1" x14ac:dyDescent="0.3"/>
    <row r="15" spans="1:34" ht="15.75" customHeight="1" x14ac:dyDescent="0.3">
      <c r="A15" s="1"/>
      <c r="B15" s="2" t="s">
        <v>91</v>
      </c>
      <c r="C15" s="115" t="s">
        <v>1024</v>
      </c>
      <c r="D15" s="115"/>
      <c r="E15" s="115"/>
      <c r="F15" s="2"/>
      <c r="G15" s="2"/>
      <c r="H15" s="2"/>
      <c r="I15" s="2"/>
      <c r="K15" s="1"/>
      <c r="L15" s="2" t="s">
        <v>106</v>
      </c>
      <c r="M15" s="115" t="s">
        <v>1139</v>
      </c>
      <c r="N15" s="115"/>
      <c r="O15" s="115"/>
      <c r="P15" s="2"/>
      <c r="Q15" s="2"/>
      <c r="R15" s="2"/>
      <c r="S15" s="2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  <c r="K16" s="124">
        <v>2</v>
      </c>
      <c r="L16" s="125" t="s">
        <v>1</v>
      </c>
      <c r="M16" s="149" t="s">
        <v>2</v>
      </c>
      <c r="N16" s="12"/>
      <c r="O16" s="47"/>
      <c r="P16" s="48" t="s">
        <v>3</v>
      </c>
      <c r="Q16" s="48" t="s">
        <v>4</v>
      </c>
      <c r="R16" s="48" t="s">
        <v>5</v>
      </c>
      <c r="S16" s="49" t="s">
        <v>6</v>
      </c>
    </row>
    <row r="17" spans="1:19" ht="15.75" customHeight="1" x14ac:dyDescent="0.3">
      <c r="A17" s="122">
        <v>1</v>
      </c>
      <c r="B17" s="106" t="s">
        <v>1125</v>
      </c>
      <c r="C17" s="106" t="s">
        <v>1075</v>
      </c>
      <c r="D17" s="16"/>
      <c r="E17" s="16"/>
      <c r="F17" s="16">
        <f>SUM(D17:E17)</f>
        <v>0</v>
      </c>
      <c r="G17" s="16"/>
      <c r="H17" s="46"/>
      <c r="I17" s="54"/>
      <c r="K17" s="122">
        <v>1</v>
      </c>
      <c r="L17" s="106" t="s">
        <v>1130</v>
      </c>
      <c r="M17" s="106" t="s">
        <v>64</v>
      </c>
      <c r="N17" s="16"/>
      <c r="O17" s="16"/>
      <c r="P17" s="16">
        <f>SUM(N17:O17)</f>
        <v>0</v>
      </c>
      <c r="Q17" s="16"/>
      <c r="R17" s="46"/>
      <c r="S17" s="54"/>
    </row>
    <row r="18" spans="1:19" ht="15.75" customHeight="1" x14ac:dyDescent="0.3">
      <c r="A18" s="118">
        <v>2</v>
      </c>
      <c r="B18" s="117" t="s">
        <v>1129</v>
      </c>
      <c r="C18" s="117" t="s">
        <v>72</v>
      </c>
      <c r="D18" s="7"/>
      <c r="E18" s="7"/>
      <c r="F18" s="7">
        <f t="shared" ref="F18:F25" si="2">SUM(D18:E18)</f>
        <v>0</v>
      </c>
      <c r="G18" s="7"/>
      <c r="H18" s="7"/>
      <c r="I18" s="19"/>
      <c r="K18" s="118">
        <v>2</v>
      </c>
      <c r="L18" s="117" t="s">
        <v>1131</v>
      </c>
      <c r="M18" s="117" t="s">
        <v>187</v>
      </c>
      <c r="N18" s="7"/>
      <c r="O18" s="7"/>
      <c r="P18" s="7">
        <f t="shared" ref="P18:P25" si="3">SUM(N18:O18)</f>
        <v>0</v>
      </c>
      <c r="Q18" s="7"/>
      <c r="R18" s="7"/>
      <c r="S18" s="19"/>
    </row>
    <row r="19" spans="1:19" ht="15.75" customHeight="1" x14ac:dyDescent="0.3">
      <c r="A19" s="118">
        <v>3</v>
      </c>
      <c r="B19" s="117" t="s">
        <v>933</v>
      </c>
      <c r="C19" s="117" t="s">
        <v>72</v>
      </c>
      <c r="D19" s="7"/>
      <c r="E19" s="7"/>
      <c r="F19" s="7">
        <f t="shared" si="2"/>
        <v>0</v>
      </c>
      <c r="G19" s="7"/>
      <c r="H19" s="7"/>
      <c r="I19" s="19"/>
      <c r="K19" s="118">
        <v>3</v>
      </c>
      <c r="L19" s="117" t="s">
        <v>1137</v>
      </c>
      <c r="M19" s="117" t="s">
        <v>318</v>
      </c>
      <c r="N19" s="7"/>
      <c r="O19" s="7"/>
      <c r="P19" s="7">
        <f t="shared" si="3"/>
        <v>0</v>
      </c>
      <c r="Q19" s="7"/>
      <c r="R19" s="7"/>
      <c r="S19" s="19"/>
    </row>
    <row r="20" spans="1:19" ht="15.75" customHeight="1" x14ac:dyDescent="0.3">
      <c r="A20" s="118">
        <v>4</v>
      </c>
      <c r="B20" s="117" t="s">
        <v>644</v>
      </c>
      <c r="C20" s="117" t="s">
        <v>218</v>
      </c>
      <c r="D20" s="7"/>
      <c r="E20" s="7"/>
      <c r="F20" s="7">
        <f t="shared" si="2"/>
        <v>0</v>
      </c>
      <c r="G20" s="7"/>
      <c r="H20" s="7"/>
      <c r="I20" s="19"/>
      <c r="K20" s="118">
        <v>4</v>
      </c>
      <c r="L20" s="117" t="s">
        <v>1138</v>
      </c>
      <c r="M20" s="117" t="s">
        <v>475</v>
      </c>
      <c r="N20" s="7"/>
      <c r="O20" s="7"/>
      <c r="P20" s="7">
        <f t="shared" si="3"/>
        <v>0</v>
      </c>
      <c r="Q20" s="7"/>
      <c r="R20" s="7"/>
      <c r="S20" s="19"/>
    </row>
    <row r="21" spans="1:19" ht="15.75" customHeight="1" x14ac:dyDescent="0.3">
      <c r="A21" s="118">
        <v>5</v>
      </c>
      <c r="B21" s="117" t="s">
        <v>554</v>
      </c>
      <c r="C21" s="117" t="s">
        <v>477</v>
      </c>
      <c r="D21" s="7"/>
      <c r="E21" s="7"/>
      <c r="F21" s="7">
        <f t="shared" si="2"/>
        <v>0</v>
      </c>
      <c r="G21" s="7"/>
      <c r="H21" s="7"/>
      <c r="I21" s="19"/>
      <c r="K21" s="118">
        <v>5</v>
      </c>
      <c r="L21" s="117" t="s">
        <v>1135</v>
      </c>
      <c r="M21" s="117" t="s">
        <v>1094</v>
      </c>
      <c r="N21" s="7"/>
      <c r="O21" s="7"/>
      <c r="P21" s="7">
        <f t="shared" si="3"/>
        <v>0</v>
      </c>
      <c r="Q21" s="7"/>
      <c r="R21" s="7"/>
      <c r="S21" s="19"/>
    </row>
    <row r="22" spans="1:19" ht="15.75" customHeight="1" x14ac:dyDescent="0.3">
      <c r="A22" s="118">
        <v>6</v>
      </c>
      <c r="B22" s="117" t="s">
        <v>125</v>
      </c>
      <c r="C22" s="117" t="s">
        <v>113</v>
      </c>
      <c r="D22" s="7"/>
      <c r="E22" s="7"/>
      <c r="F22" s="7">
        <f t="shared" si="2"/>
        <v>0</v>
      </c>
      <c r="G22" s="7"/>
      <c r="H22" s="7"/>
      <c r="I22" s="19"/>
      <c r="K22" s="118">
        <v>6</v>
      </c>
      <c r="L22" s="117" t="s">
        <v>1133</v>
      </c>
      <c r="M22" s="117" t="s">
        <v>1134</v>
      </c>
      <c r="N22" s="7"/>
      <c r="O22" s="7"/>
      <c r="P22" s="7">
        <f t="shared" si="3"/>
        <v>0</v>
      </c>
      <c r="Q22" s="7"/>
      <c r="R22" s="7"/>
      <c r="S22" s="19"/>
    </row>
    <row r="23" spans="1:19" ht="15.75" customHeight="1" x14ac:dyDescent="0.3">
      <c r="A23" s="118">
        <v>7</v>
      </c>
      <c r="B23" s="117" t="s">
        <v>1126</v>
      </c>
      <c r="C23" s="117" t="s">
        <v>187</v>
      </c>
      <c r="D23" s="7"/>
      <c r="E23" s="7"/>
      <c r="F23" s="7">
        <f t="shared" si="2"/>
        <v>0</v>
      </c>
      <c r="G23" s="7"/>
      <c r="H23" s="7"/>
      <c r="I23" s="19"/>
      <c r="K23" s="118">
        <v>7</v>
      </c>
      <c r="L23" s="117" t="s">
        <v>1136</v>
      </c>
      <c r="M23" s="117" t="s">
        <v>1094</v>
      </c>
      <c r="N23" s="7"/>
      <c r="O23" s="7"/>
      <c r="P23" s="7">
        <f t="shared" si="3"/>
        <v>0</v>
      </c>
      <c r="Q23" s="7"/>
      <c r="R23" s="7"/>
      <c r="S23" s="19"/>
    </row>
    <row r="24" spans="1:19" ht="15.75" customHeight="1" x14ac:dyDescent="0.3">
      <c r="A24" s="118">
        <v>8</v>
      </c>
      <c r="B24" s="117" t="s">
        <v>1128</v>
      </c>
      <c r="C24" s="117" t="s">
        <v>174</v>
      </c>
      <c r="D24" s="7"/>
      <c r="E24" s="7"/>
      <c r="F24" s="7">
        <f t="shared" si="2"/>
        <v>0</v>
      </c>
      <c r="G24" s="7"/>
      <c r="H24" s="7"/>
      <c r="I24" s="19"/>
      <c r="K24" s="118">
        <v>8</v>
      </c>
      <c r="L24" s="117" t="s">
        <v>1132</v>
      </c>
      <c r="M24" s="117" t="s">
        <v>475</v>
      </c>
      <c r="N24" s="7"/>
      <c r="O24" s="7"/>
      <c r="P24" s="7">
        <f t="shared" si="3"/>
        <v>0</v>
      </c>
      <c r="Q24" s="7"/>
      <c r="R24" s="7"/>
      <c r="S24" s="19"/>
    </row>
    <row r="25" spans="1:19" ht="15.75" customHeight="1" x14ac:dyDescent="0.3">
      <c r="A25" s="120">
        <v>9</v>
      </c>
      <c r="B25" s="121" t="s">
        <v>1127</v>
      </c>
      <c r="C25" s="121" t="s">
        <v>147</v>
      </c>
      <c r="D25" s="21"/>
      <c r="E25" s="21"/>
      <c r="F25" s="21">
        <f t="shared" si="2"/>
        <v>0</v>
      </c>
      <c r="G25" s="21"/>
      <c r="H25" s="21"/>
      <c r="I25" s="22"/>
      <c r="K25" s="120">
        <v>9</v>
      </c>
      <c r="L25" s="121" t="s">
        <v>440</v>
      </c>
      <c r="M25" s="121" t="s">
        <v>174</v>
      </c>
      <c r="N25" s="21"/>
      <c r="O25" s="21"/>
      <c r="P25" s="21">
        <f t="shared" si="3"/>
        <v>0</v>
      </c>
      <c r="Q25" s="21"/>
      <c r="R25" s="21"/>
      <c r="S25" s="22"/>
    </row>
    <row r="26" spans="1:19" ht="15.75" customHeight="1" x14ac:dyDescent="0.3"/>
    <row r="27" spans="1:19" ht="15.75" customHeight="1" x14ac:dyDescent="0.3">
      <c r="A27" s="1"/>
      <c r="B27" s="2" t="s">
        <v>119</v>
      </c>
      <c r="C27" s="115" t="s">
        <v>1146</v>
      </c>
      <c r="D27" s="115"/>
      <c r="E27" s="115"/>
      <c r="F27" s="2"/>
      <c r="G27" s="2"/>
      <c r="H27" s="2"/>
      <c r="I27" s="2"/>
      <c r="K27" s="1"/>
      <c r="L27" s="2" t="s">
        <v>132</v>
      </c>
      <c r="M27" s="115" t="s">
        <v>1154</v>
      </c>
      <c r="N27" s="115"/>
      <c r="O27" s="115"/>
      <c r="P27" s="2"/>
      <c r="Q27" s="2"/>
      <c r="R27" s="2"/>
      <c r="S27" s="2"/>
    </row>
    <row r="28" spans="1:19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  <c r="K28" s="124">
        <v>2</v>
      </c>
      <c r="L28" s="125" t="s">
        <v>1</v>
      </c>
      <c r="M28" s="149" t="s">
        <v>2</v>
      </c>
      <c r="N28" s="12"/>
      <c r="O28" s="47"/>
      <c r="P28" s="48" t="s">
        <v>3</v>
      </c>
      <c r="Q28" s="48" t="s">
        <v>4</v>
      </c>
      <c r="R28" s="48" t="s">
        <v>5</v>
      </c>
      <c r="S28" s="49" t="s">
        <v>6</v>
      </c>
    </row>
    <row r="29" spans="1:19" ht="15.75" customHeight="1" x14ac:dyDescent="0.3">
      <c r="A29" s="122">
        <v>1</v>
      </c>
      <c r="B29" s="106" t="s">
        <v>1100</v>
      </c>
      <c r="C29" s="106" t="s">
        <v>1067</v>
      </c>
      <c r="D29" s="16"/>
      <c r="E29" s="16"/>
      <c r="F29" s="16">
        <f>SUM(D29:E29)</f>
        <v>0</v>
      </c>
      <c r="G29" s="16"/>
      <c r="H29" s="46"/>
      <c r="I29" s="54"/>
      <c r="K29" s="122">
        <v>1</v>
      </c>
      <c r="L29" s="106" t="s">
        <v>978</v>
      </c>
      <c r="M29" s="106" t="s">
        <v>979</v>
      </c>
      <c r="N29" s="16"/>
      <c r="O29" s="16"/>
      <c r="P29" s="16">
        <f>SUM(N29:O29)</f>
        <v>0</v>
      </c>
      <c r="Q29" s="16"/>
      <c r="R29" s="46"/>
      <c r="S29" s="54"/>
    </row>
    <row r="30" spans="1:19" ht="15.75" customHeight="1" x14ac:dyDescent="0.3">
      <c r="A30" s="118">
        <v>2</v>
      </c>
      <c r="B30" s="117" t="s">
        <v>1141</v>
      </c>
      <c r="C30" s="117" t="s">
        <v>1094</v>
      </c>
      <c r="D30" s="7"/>
      <c r="E30" s="7"/>
      <c r="F30" s="7">
        <f t="shared" ref="F30:F37" si="4">SUM(D30:E30)</f>
        <v>0</v>
      </c>
      <c r="G30" s="7"/>
      <c r="H30" s="7"/>
      <c r="I30" s="19"/>
      <c r="K30" s="118">
        <v>2</v>
      </c>
      <c r="L30" s="117" t="s">
        <v>880</v>
      </c>
      <c r="M30" s="117" t="s">
        <v>318</v>
      </c>
      <c r="N30" s="7"/>
      <c r="O30" s="7"/>
      <c r="P30" s="7">
        <f t="shared" ref="P30:P37" si="5">SUM(N30:O30)</f>
        <v>0</v>
      </c>
      <c r="Q30" s="7"/>
      <c r="R30" s="7"/>
      <c r="S30" s="19"/>
    </row>
    <row r="31" spans="1:19" ht="15.75" customHeight="1" x14ac:dyDescent="0.3">
      <c r="A31" s="118">
        <v>3</v>
      </c>
      <c r="B31" s="117" t="s">
        <v>1145</v>
      </c>
      <c r="C31" s="117" t="s">
        <v>486</v>
      </c>
      <c r="D31" s="7"/>
      <c r="E31" s="7"/>
      <c r="F31" s="7">
        <f t="shared" si="4"/>
        <v>0</v>
      </c>
      <c r="G31" s="7"/>
      <c r="H31" s="7"/>
      <c r="I31" s="19"/>
      <c r="K31" s="118">
        <v>3</v>
      </c>
      <c r="L31" s="117" t="s">
        <v>1153</v>
      </c>
      <c r="M31" s="117" t="s">
        <v>218</v>
      </c>
      <c r="N31" s="7"/>
      <c r="O31" s="7"/>
      <c r="P31" s="7">
        <f t="shared" si="5"/>
        <v>0</v>
      </c>
      <c r="Q31" s="7"/>
      <c r="R31" s="7"/>
      <c r="S31" s="19"/>
    </row>
    <row r="32" spans="1:19" ht="15.75" customHeight="1" x14ac:dyDescent="0.3">
      <c r="A32" s="118">
        <v>4</v>
      </c>
      <c r="B32" s="117" t="s">
        <v>1140</v>
      </c>
      <c r="C32" s="117" t="s">
        <v>1094</v>
      </c>
      <c r="D32" s="7"/>
      <c r="E32" s="7"/>
      <c r="F32" s="7">
        <f t="shared" si="4"/>
        <v>0</v>
      </c>
      <c r="G32" s="7"/>
      <c r="H32" s="7"/>
      <c r="I32" s="19"/>
      <c r="K32" s="118">
        <v>4</v>
      </c>
      <c r="L32" s="117" t="s">
        <v>1147</v>
      </c>
      <c r="M32" s="117" t="s">
        <v>1148</v>
      </c>
      <c r="N32" s="7"/>
      <c r="O32" s="7"/>
      <c r="P32" s="7">
        <f t="shared" si="5"/>
        <v>0</v>
      </c>
      <c r="Q32" s="7"/>
      <c r="R32" s="7"/>
      <c r="S32" s="19"/>
    </row>
    <row r="33" spans="1:19" ht="15.75" customHeight="1" x14ac:dyDescent="0.3">
      <c r="A33" s="118">
        <v>5</v>
      </c>
      <c r="B33" s="117" t="s">
        <v>1144</v>
      </c>
      <c r="C33" s="117" t="s">
        <v>187</v>
      </c>
      <c r="D33" s="7"/>
      <c r="E33" s="7"/>
      <c r="F33" s="7">
        <f t="shared" si="4"/>
        <v>0</v>
      </c>
      <c r="G33" s="7"/>
      <c r="H33" s="7"/>
      <c r="I33" s="19"/>
      <c r="K33" s="118">
        <v>5</v>
      </c>
      <c r="L33" s="117" t="s">
        <v>1151</v>
      </c>
      <c r="M33" s="117" t="s">
        <v>1134</v>
      </c>
      <c r="N33" s="7"/>
      <c r="O33" s="7"/>
      <c r="P33" s="7">
        <f t="shared" si="5"/>
        <v>0</v>
      </c>
      <c r="Q33" s="7"/>
      <c r="R33" s="7"/>
      <c r="S33" s="19"/>
    </row>
    <row r="34" spans="1:19" ht="15.75" customHeight="1" x14ac:dyDescent="0.3">
      <c r="A34" s="118">
        <v>6</v>
      </c>
      <c r="B34" s="117" t="s">
        <v>1071</v>
      </c>
      <c r="C34" s="117" t="s">
        <v>1067</v>
      </c>
      <c r="D34" s="7"/>
      <c r="E34" s="7"/>
      <c r="F34" s="7">
        <f t="shared" si="4"/>
        <v>0</v>
      </c>
      <c r="G34" s="7"/>
      <c r="H34" s="7"/>
      <c r="I34" s="19"/>
      <c r="K34" s="118">
        <v>6</v>
      </c>
      <c r="L34" s="117" t="s">
        <v>1149</v>
      </c>
      <c r="M34" s="117" t="s">
        <v>64</v>
      </c>
      <c r="N34" s="7"/>
      <c r="O34" s="7"/>
      <c r="P34" s="7">
        <f t="shared" si="5"/>
        <v>0</v>
      </c>
      <c r="Q34" s="7"/>
      <c r="R34" s="7"/>
      <c r="S34" s="19"/>
    </row>
    <row r="35" spans="1:19" ht="15.75" customHeight="1" x14ac:dyDescent="0.3">
      <c r="A35" s="118">
        <v>7</v>
      </c>
      <c r="B35" s="117" t="s">
        <v>1142</v>
      </c>
      <c r="C35" s="117" t="s">
        <v>174</v>
      </c>
      <c r="D35" s="7"/>
      <c r="E35" s="7"/>
      <c r="F35" s="7">
        <f t="shared" si="4"/>
        <v>0</v>
      </c>
      <c r="G35" s="7"/>
      <c r="H35" s="7"/>
      <c r="I35" s="19"/>
      <c r="K35" s="118">
        <v>7</v>
      </c>
      <c r="L35" s="117" t="s">
        <v>1150</v>
      </c>
      <c r="M35" s="117" t="s">
        <v>187</v>
      </c>
      <c r="N35" s="7"/>
      <c r="O35" s="7"/>
      <c r="P35" s="7">
        <f t="shared" si="5"/>
        <v>0</v>
      </c>
      <c r="Q35" s="7"/>
      <c r="R35" s="7"/>
      <c r="S35" s="19"/>
    </row>
    <row r="36" spans="1:19" ht="15.75" customHeight="1" x14ac:dyDescent="0.3">
      <c r="A36" s="118">
        <v>8</v>
      </c>
      <c r="B36" s="117" t="s">
        <v>501</v>
      </c>
      <c r="C36" s="117" t="s">
        <v>187</v>
      </c>
      <c r="D36" s="7"/>
      <c r="E36" s="7"/>
      <c r="F36" s="7">
        <f t="shared" si="4"/>
        <v>0</v>
      </c>
      <c r="G36" s="7"/>
      <c r="H36" s="7"/>
      <c r="I36" s="19"/>
      <c r="K36" s="118">
        <v>8</v>
      </c>
      <c r="L36" s="117" t="s">
        <v>1152</v>
      </c>
      <c r="M36" s="117" t="s">
        <v>1094</v>
      </c>
      <c r="N36" s="7"/>
      <c r="O36" s="7"/>
      <c r="P36" s="7">
        <f t="shared" si="5"/>
        <v>0</v>
      </c>
      <c r="Q36" s="7"/>
      <c r="R36" s="7"/>
      <c r="S36" s="19"/>
    </row>
    <row r="37" spans="1:19" ht="15.75" customHeight="1" x14ac:dyDescent="0.3">
      <c r="A37" s="120">
        <v>9</v>
      </c>
      <c r="B37" s="121" t="s">
        <v>1143</v>
      </c>
      <c r="C37" s="121" t="s">
        <v>475</v>
      </c>
      <c r="D37" s="21"/>
      <c r="E37" s="21"/>
      <c r="F37" s="21">
        <f t="shared" si="4"/>
        <v>0</v>
      </c>
      <c r="G37" s="21"/>
      <c r="H37" s="21"/>
      <c r="I37" s="22"/>
      <c r="K37" s="120">
        <v>9</v>
      </c>
      <c r="L37" s="121" t="s">
        <v>542</v>
      </c>
      <c r="M37" s="121" t="s">
        <v>1094</v>
      </c>
      <c r="N37" s="21"/>
      <c r="O37" s="21"/>
      <c r="P37" s="21">
        <f t="shared" si="5"/>
        <v>0</v>
      </c>
      <c r="Q37" s="21"/>
      <c r="R37" s="21"/>
      <c r="S37" s="22"/>
    </row>
    <row r="38" spans="1:19" ht="15.75" customHeight="1" x14ac:dyDescent="0.3"/>
    <row r="39" spans="1:19" ht="15.75" customHeight="1" x14ac:dyDescent="0.3">
      <c r="A39" s="1"/>
      <c r="B39" s="2" t="s">
        <v>144</v>
      </c>
      <c r="C39" s="115" t="s">
        <v>598</v>
      </c>
      <c r="D39" s="115"/>
      <c r="E39" s="115"/>
      <c r="F39" s="2"/>
      <c r="G39" s="2"/>
      <c r="H39" s="2"/>
      <c r="I39" s="2"/>
    </row>
    <row r="40" spans="1:19" ht="15.75" customHeight="1" x14ac:dyDescent="0.3">
      <c r="A40" s="124">
        <v>2</v>
      </c>
      <c r="B40" s="125" t="s">
        <v>1</v>
      </c>
      <c r="C40" s="149" t="s">
        <v>2</v>
      </c>
      <c r="D40" s="12"/>
      <c r="E40" s="47"/>
      <c r="F40" s="48" t="s">
        <v>3</v>
      </c>
      <c r="G40" s="48" t="s">
        <v>4</v>
      </c>
      <c r="H40" s="48" t="s">
        <v>5</v>
      </c>
      <c r="I40" s="49" t="s">
        <v>6</v>
      </c>
    </row>
    <row r="41" spans="1:19" ht="15.75" customHeight="1" x14ac:dyDescent="0.3">
      <c r="A41" s="122">
        <v>1</v>
      </c>
      <c r="B41" s="106" t="s">
        <v>1158</v>
      </c>
      <c r="C41" s="106" t="s">
        <v>72</v>
      </c>
      <c r="D41" s="16"/>
      <c r="E41" s="16"/>
      <c r="F41" s="16">
        <f>SUM(D41:E41)</f>
        <v>0</v>
      </c>
      <c r="G41" s="16"/>
      <c r="H41" s="46"/>
      <c r="I41" s="54"/>
    </row>
    <row r="42" spans="1:19" ht="15.75" customHeight="1" x14ac:dyDescent="0.3">
      <c r="A42" s="118">
        <v>2</v>
      </c>
      <c r="B42" s="117" t="s">
        <v>481</v>
      </c>
      <c r="C42" s="117" t="s">
        <v>187</v>
      </c>
      <c r="D42" s="7"/>
      <c r="E42" s="7"/>
      <c r="F42" s="7">
        <f t="shared" ref="F42:F50" si="6">SUM(D42:E42)</f>
        <v>0</v>
      </c>
      <c r="G42" s="7"/>
      <c r="H42" s="7"/>
      <c r="I42" s="19"/>
    </row>
    <row r="43" spans="1:19" ht="15.75" customHeight="1" x14ac:dyDescent="0.3">
      <c r="A43" s="118">
        <v>3</v>
      </c>
      <c r="B43" s="117" t="s">
        <v>1157</v>
      </c>
      <c r="C43" s="117" t="s">
        <v>187</v>
      </c>
      <c r="D43" s="7"/>
      <c r="E43" s="7"/>
      <c r="F43" s="7">
        <f t="shared" si="6"/>
        <v>0</v>
      </c>
      <c r="G43" s="7"/>
      <c r="H43" s="7"/>
      <c r="I43" s="19"/>
    </row>
    <row r="44" spans="1:19" ht="15.75" customHeight="1" x14ac:dyDescent="0.3">
      <c r="A44" s="118">
        <v>4</v>
      </c>
      <c r="B44" s="117" t="s">
        <v>1160</v>
      </c>
      <c r="C44" s="117" t="s">
        <v>1094</v>
      </c>
      <c r="D44" s="7"/>
      <c r="E44" s="7"/>
      <c r="F44" s="7">
        <f t="shared" si="6"/>
        <v>0</v>
      </c>
      <c r="G44" s="7"/>
      <c r="H44" s="7"/>
      <c r="I44" s="19"/>
    </row>
    <row r="45" spans="1:19" ht="15.75" customHeight="1" x14ac:dyDescent="0.3">
      <c r="A45" s="118">
        <v>5</v>
      </c>
      <c r="B45" s="117" t="s">
        <v>1156</v>
      </c>
      <c r="C45" s="117" t="s">
        <v>1094</v>
      </c>
      <c r="D45" s="7"/>
      <c r="E45" s="7"/>
      <c r="F45" s="7">
        <f t="shared" si="6"/>
        <v>0</v>
      </c>
      <c r="G45" s="7"/>
      <c r="H45" s="7"/>
      <c r="I45" s="19"/>
    </row>
    <row r="46" spans="1:19" ht="15.75" customHeight="1" x14ac:dyDescent="0.3">
      <c r="A46" s="118">
        <v>6</v>
      </c>
      <c r="B46" s="117" t="s">
        <v>1161</v>
      </c>
      <c r="C46" s="117" t="s">
        <v>1148</v>
      </c>
      <c r="D46" s="7"/>
      <c r="E46" s="7"/>
      <c r="F46" s="7">
        <f t="shared" si="6"/>
        <v>0</v>
      </c>
      <c r="G46" s="7"/>
      <c r="H46" s="7"/>
      <c r="I46" s="19"/>
    </row>
    <row r="47" spans="1:19" ht="15.75" customHeight="1" x14ac:dyDescent="0.3">
      <c r="A47" s="118">
        <v>7</v>
      </c>
      <c r="B47" s="117" t="s">
        <v>1159</v>
      </c>
      <c r="C47" s="117" t="s">
        <v>475</v>
      </c>
      <c r="D47" s="7"/>
      <c r="E47" s="7"/>
      <c r="F47" s="7">
        <f t="shared" si="6"/>
        <v>0</v>
      </c>
      <c r="G47" s="7"/>
      <c r="H47" s="7"/>
      <c r="I47" s="19"/>
    </row>
    <row r="48" spans="1:19" ht="15.75" customHeight="1" x14ac:dyDescent="0.3">
      <c r="A48" s="118">
        <v>8</v>
      </c>
      <c r="B48" s="117" t="s">
        <v>1162</v>
      </c>
      <c r="C48" s="117" t="s">
        <v>72</v>
      </c>
      <c r="D48" s="7"/>
      <c r="E48" s="7"/>
      <c r="F48" s="7">
        <f t="shared" si="6"/>
        <v>0</v>
      </c>
      <c r="G48" s="7"/>
      <c r="H48" s="7"/>
      <c r="I48" s="19"/>
    </row>
    <row r="49" spans="1:9" ht="15.75" customHeight="1" x14ac:dyDescent="0.3">
      <c r="A49" s="118">
        <v>9</v>
      </c>
      <c r="B49" s="117" t="s">
        <v>1155</v>
      </c>
      <c r="C49" s="117" t="s">
        <v>475</v>
      </c>
      <c r="D49" s="7"/>
      <c r="E49" s="7"/>
      <c r="F49" s="7">
        <f t="shared" si="6"/>
        <v>0</v>
      </c>
      <c r="G49" s="7"/>
      <c r="H49" s="7"/>
      <c r="I49" s="19"/>
    </row>
    <row r="50" spans="1:9" ht="15.75" customHeight="1" x14ac:dyDescent="0.3">
      <c r="A50" s="120">
        <v>10</v>
      </c>
      <c r="B50" s="121" t="s">
        <v>1163</v>
      </c>
      <c r="C50" s="121" t="s">
        <v>279</v>
      </c>
      <c r="D50" s="21"/>
      <c r="E50" s="21"/>
      <c r="F50" s="21">
        <f t="shared" si="6"/>
        <v>0</v>
      </c>
      <c r="G50" s="21"/>
      <c r="H50" s="21"/>
      <c r="I50" s="22"/>
    </row>
    <row r="51" spans="1:9" ht="15.75" customHeight="1" x14ac:dyDescent="0.3"/>
    <row r="52" spans="1:9" ht="15.75" customHeight="1" x14ac:dyDescent="0.3">
      <c r="B52" s="2" t="s">
        <v>1114</v>
      </c>
    </row>
    <row r="53" spans="1:9" ht="15.75" customHeight="1" x14ac:dyDescent="0.35">
      <c r="B53" s="164" t="s">
        <v>1115</v>
      </c>
    </row>
    <row r="54" spans="1:9" ht="15.75" customHeight="1" x14ac:dyDescent="0.3"/>
    <row r="55" spans="1:9" ht="15.75" customHeight="1" x14ac:dyDescent="0.3">
      <c r="B55" s="4" t="s">
        <v>37</v>
      </c>
      <c r="F55" s="101" t="s">
        <v>25</v>
      </c>
    </row>
    <row r="56" spans="1:9" ht="15.75" customHeight="1" x14ac:dyDescent="0.3">
      <c r="B56" s="4" t="s">
        <v>38</v>
      </c>
    </row>
    <row r="57" spans="1:9" ht="15.75" customHeight="1" x14ac:dyDescent="0.3"/>
    <row r="58" spans="1:9" ht="15.75" customHeight="1" x14ac:dyDescent="0.3"/>
    <row r="59" spans="1:9" ht="15.75" customHeight="1" x14ac:dyDescent="0.3"/>
    <row r="60" spans="1:9" ht="15.75" customHeight="1" x14ac:dyDescent="0.3"/>
    <row r="61" spans="1:9" ht="15.75" customHeight="1" x14ac:dyDescent="0.3"/>
    <row r="62" spans="1:9" ht="15.75" customHeight="1" x14ac:dyDescent="0.3"/>
    <row r="63" spans="1:9" ht="15.75" customHeight="1" x14ac:dyDescent="0.3"/>
    <row r="64" spans="1:9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V41:W50">
    <sortCondition ref="V41"/>
  </sortState>
  <mergeCells count="1">
    <mergeCell ref="N2:S2"/>
  </mergeCells>
  <hyperlinks>
    <hyperlink ref="B2" location="'Index'!A3" tooltip="Go to the Index sheet" display="á" xr:uid="{8FF00620-37F4-4EEA-81A3-1B28CC246C84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4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3EFC-25CD-4882-84DD-43E2A4C2C84D}">
  <sheetPr>
    <tabColor theme="4" tint="0.79998168889431442"/>
    <pageSetUpPr fitToPage="1"/>
  </sheetPr>
  <dimension ref="A1:AH69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98"/>
      <c r="B1" s="93" t="s">
        <v>16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0</v>
      </c>
      <c r="C3" s="115" t="s">
        <v>1164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"!$L$17"),"")</f>
        <v>N. Andrews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"!$M$17"),"")</f>
        <v>Deddington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"!$N$17"),"")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"!$O$17"),"")</f>
        <v/>
      </c>
      <c r="F5" s="16">
        <f ca="1">SUM(D5:E5)</f>
        <v>0</v>
      </c>
      <c r="G5" s="16"/>
      <c r="H5" s="46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"!$B$17"),"")</f>
        <v>N. Calder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"!$C$17"),"")</f>
        <v>CSSC (Rosyth)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"!$D$17"),"")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"!$E$17"),"")</f>
        <v/>
      </c>
      <c r="F6" s="7">
        <f t="shared" ref="F6:F12" ca="1" si="0">SUM(D6:E6)</f>
        <v>0</v>
      </c>
      <c r="G6" s="130"/>
      <c r="H6" s="130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"!$B$5")&lt;&gt;"",INDIRECT("'"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"!$B$5"),"")</f>
        <v>R. Marshall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"!$C$5")&lt;&gt;"",INDIRECT("'"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"!$C$5"),"")</f>
        <v>Rotherham Chantry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"!$D$5")&lt;&gt;"",INDIRECT("'"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"!$D$5"),"")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"!$E$5")&lt;&gt;"",INDIRECT("'"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"!$E$5"),"")</f>
        <v/>
      </c>
      <c r="F7" s="7">
        <f t="shared" ca="1" si="0"/>
        <v>0</v>
      </c>
      <c r="G7" s="130"/>
      <c r="H7" s="130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"!$B$9"),"")</f>
        <v>J. Shine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"!$C$9"),"")</f>
        <v>Derby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"!$D$9"),"")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"!$E$9"),"")</f>
        <v/>
      </c>
      <c r="F8" s="7">
        <f t="shared" ca="1" si="0"/>
        <v>0</v>
      </c>
      <c r="G8" s="130"/>
      <c r="H8" s="130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"!$B$10"),"")</f>
        <v>J. Sinclair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"!$C$10"),"")</f>
        <v>Derby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"!$D$10"),"")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"!$E$10"),"")</f>
        <v/>
      </c>
      <c r="F9" s="7">
        <f t="shared" ca="1" si="0"/>
        <v>0</v>
      </c>
      <c r="G9" s="130"/>
      <c r="H9" s="130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"!$B$11"),"")</f>
        <v>C. Thompson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"!$C$11"),"")</f>
        <v>York RI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"!$D$11"),"")</f>
        <v/>
      </c>
      <c r="E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"!$E$11"),"")</f>
        <v/>
      </c>
      <c r="F10" s="7">
        <f t="shared" ca="1" si="0"/>
        <v>0</v>
      </c>
      <c r="G10" s="130"/>
      <c r="H10" s="130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"!$B$12"),"")</f>
        <v>R. Ward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"!$C$12"),"")</f>
        <v>York RI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"!$D$12"),"")</f>
        <v/>
      </c>
      <c r="E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"!$E$12"),"")</f>
        <v/>
      </c>
      <c r="F11" s="7">
        <f t="shared" ca="1" si="0"/>
        <v>0</v>
      </c>
      <c r="G11" s="130"/>
      <c r="H11" s="130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"!$B$13"),"")</f>
        <v>C. Williams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"!$C$13"),"")</f>
        <v>York RI</v>
      </c>
      <c r="D12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"!$D$13"),"")</f>
        <v/>
      </c>
      <c r="E12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"!$E$13"),"")</f>
        <v/>
      </c>
      <c r="F12" s="21">
        <f t="shared" ca="1" si="0"/>
        <v>0</v>
      </c>
      <c r="G12" s="134"/>
      <c r="H12" s="134"/>
      <c r="I12" s="13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"/>
      <c r="B14" s="2" t="s">
        <v>74</v>
      </c>
      <c r="C14" s="115" t="s">
        <v>105</v>
      </c>
      <c r="D14" s="115"/>
      <c r="E14" s="115"/>
      <c r="F14" s="2"/>
      <c r="G14" s="2"/>
      <c r="H14" s="2"/>
      <c r="I14" s="2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4">
        <v>2</v>
      </c>
      <c r="B15" s="125" t="s">
        <v>1</v>
      </c>
      <c r="C15" s="149" t="s">
        <v>2</v>
      </c>
      <c r="D15" s="12"/>
      <c r="E15" s="47"/>
      <c r="F15" s="48" t="s">
        <v>3</v>
      </c>
      <c r="G15" s="48" t="s">
        <v>4</v>
      </c>
      <c r="H15" s="48" t="s">
        <v>5</v>
      </c>
      <c r="I15" s="49" t="s">
        <v>6</v>
      </c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2">
        <v>1</v>
      </c>
      <c r="B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"!$B$29"),"")</f>
        <v>R. Cheshire</v>
      </c>
      <c r="C16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"!$C$29"),"")</f>
        <v>Rotherham Chantry</v>
      </c>
      <c r="D16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"!$D$29"),"")</f>
        <v/>
      </c>
      <c r="E16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"!$E$29")&lt;&gt;"",INDIRECT("'"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"!$E$29"),"")</f>
        <v/>
      </c>
      <c r="F16" s="16">
        <f ca="1">SUM(D16:E16)</f>
        <v>0</v>
      </c>
      <c r="G16" s="16"/>
      <c r="H16" s="46"/>
      <c r="I16" s="54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2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"!$L$30")&lt;&gt;"",INDIRECT("'"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"!$L$30"),"")</f>
        <v>S. Clarkson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"!$M$30")&lt;&gt;"",INDIRECT("'"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"!$M$30"),"")</f>
        <v>Blackburn</v>
      </c>
      <c r="D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"!$N$30")&lt;&gt;"",INDIRECT("'"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"!$N$30"),"")</f>
        <v/>
      </c>
      <c r="E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"!$O$30")&lt;&gt;"",INDIRECT("'"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"!$O$30"),"")</f>
        <v/>
      </c>
      <c r="F17" s="7">
        <f t="shared" ref="F17:F23" ca="1" si="1">SUM(D17:E17)</f>
        <v>0</v>
      </c>
      <c r="G17" s="130"/>
      <c r="H17" s="130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3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"!$L$20")&lt;&gt;"",INDIRECT("'"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"!$L$20"),"")</f>
        <v>T. Hall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"!$M$20")&lt;&gt;"",INDIRECT("'"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"!$M$20"),"")</f>
        <v>Felton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"!$N$20")&lt;&gt;"",INDIRECT("'"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"!$N$20"),"")</f>
        <v/>
      </c>
      <c r="E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"!$O$20")&lt;&gt;"",INDIRECT("'"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"!$O$20"),"")</f>
        <v/>
      </c>
      <c r="F18" s="7">
        <f t="shared" ca="1" si="1"/>
        <v>0</v>
      </c>
      <c r="G18" s="130"/>
      <c r="H18" s="130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1">
        <v>4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"!$B$31")&lt;&gt;"",INDIRECT("'"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"!$B$31"),"")</f>
        <v>R. Ker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"!$C$31")&lt;&gt;"",INDIRECT("'"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"!$C$31"),"")</f>
        <v>Derby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"!$D$31")&lt;&gt;"",INDIRECT("'"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"!$D$31"),"")</f>
        <v/>
      </c>
      <c r="E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"!$E$31")&lt;&gt;"",INDIRECT("'"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"!$E$31"),"")</f>
        <v/>
      </c>
      <c r="F19" s="7">
        <f t="shared" ca="1" si="1"/>
        <v>0</v>
      </c>
      <c r="G19" s="130"/>
      <c r="H19" s="130"/>
      <c r="I19" s="132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18">
        <v>5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"!$B$47")&lt;&gt;"",INDIRECT("'"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"!$B$47"),"")</f>
        <v>J. Lytollis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"!$C$47")&lt;&gt;"",INDIRECT("'"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"!$C$47"),"")</f>
        <v>Felton</v>
      </c>
      <c r="D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"!$D$47")&lt;&gt;"",INDIRECT("'"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"!$D$47"),"")</f>
        <v/>
      </c>
      <c r="E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"!$E$47")&lt;&gt;"",INDIRECT("'"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"!$E$47"),"")</f>
        <v/>
      </c>
      <c r="F20" s="7">
        <f t="shared" ca="1" si="1"/>
        <v>0</v>
      </c>
      <c r="G20" s="130"/>
      <c r="H20" s="130"/>
      <c r="I20" s="132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31">
        <v>6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"!$B$34")&lt;&gt;"",INDIRECT("'"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"!$B$34"),"")</f>
        <v>A. Michalski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"!$C$34")&lt;&gt;"",INDIRECT("'"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"!$C$34"),"")</f>
        <v>Rotherham Chantry</v>
      </c>
      <c r="D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"!$D$34")&lt;&gt;"",INDIRECT("'"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"!$D$34"),"")</f>
        <v/>
      </c>
      <c r="E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"!$E$34")&lt;&gt;"",INDIRECT("'"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"!$E$34"),"")</f>
        <v/>
      </c>
      <c r="F21" s="7">
        <f t="shared" ca="1" si="1"/>
        <v>0</v>
      </c>
      <c r="G21" s="130"/>
      <c r="H21" s="130"/>
      <c r="I21" s="132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18">
        <v>7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"!$B$37")&lt;&gt;"",INDIRECT("'"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"!$B$37"),"")</f>
        <v>A. Powell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"!$C$37")&lt;&gt;"",INDIRECT("'"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"!$C$37"),"")</f>
        <v>Felton</v>
      </c>
      <c r="D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"!$D$37")&lt;&gt;"",INDIRECT("'"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"!$D$37"),"")</f>
        <v/>
      </c>
      <c r="E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"!$E$37")&lt;&gt;"",INDIRECT("'"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"!$E$37"),"")</f>
        <v/>
      </c>
      <c r="F22" s="7">
        <f t="shared" ca="1" si="1"/>
        <v>0</v>
      </c>
      <c r="G22" s="130"/>
      <c r="H22" s="130"/>
      <c r="I22" s="132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36">
        <v>8</v>
      </c>
      <c r="B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"!$L$24")&lt;&gt;"",INDIRECT("'"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"!$L$24"),"")</f>
        <v>K. Upton</v>
      </c>
      <c r="C2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"!$M$24")&lt;&gt;"",INDIRECT("'"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"!$M$24"),"")</f>
        <v>Felton</v>
      </c>
      <c r="D2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"!$N$24")&lt;&gt;"",INDIRECT("'"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"!$N$24"),"")</f>
        <v/>
      </c>
      <c r="E2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"!$O$24")&lt;&gt;"",INDIRECT("'" &amp; LEFT(CELL("filename",$A$1),FIND("[",CELL("filename",$A$1)) -1) &amp; "[" &amp; MID(CELL("filename",$A$1),FIND("[",CELL("filename",$A$1))+1,FIND("]",CELL("filename",$A$1))-FIND("[",CELL("filename",$A$1))-1) &amp; "]" &amp; "Gallery Rifle Iron" &amp; "'" &amp; "!$O$24"),"")</f>
        <v/>
      </c>
      <c r="F23" s="21">
        <f t="shared" ca="1" si="1"/>
        <v>0</v>
      </c>
      <c r="G23" s="134"/>
      <c r="H23" s="134"/>
      <c r="I23" s="13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65" t="s">
        <v>1114</v>
      </c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5">
      <c r="A26" s="128"/>
      <c r="B26" s="166" t="s">
        <v>1115</v>
      </c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4" t="s">
        <v>37</v>
      </c>
      <c r="F28" s="101" t="s">
        <v>25</v>
      </c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4" t="s">
        <v>38</v>
      </c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/>
    <row r="62" spans="1:26" ht="15.75" customHeight="1" x14ac:dyDescent="0.3"/>
    <row r="63" spans="1:26" ht="15.75" customHeight="1" x14ac:dyDescent="0.3"/>
    <row r="64" spans="1:2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heetProtection sheet="1" objects="1" scenarios="1" selectLockedCells="1"/>
  <sortState xmlns:xlrd2="http://schemas.microsoft.com/office/spreadsheetml/2017/richdata2" ref="V16:W23">
    <sortCondition ref="V16"/>
  </sortState>
  <mergeCells count="1">
    <mergeCell ref="D2:I2"/>
  </mergeCells>
  <hyperlinks>
    <hyperlink ref="B2" location="'Index'!A3" tooltip="Go to the Index sheet" display="á" xr:uid="{95502E0D-49CB-40E1-9C8D-C797C8BB3C8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1">
    <tabColor theme="5" tint="0.79998168889431442"/>
    <pageSetUpPr fitToPage="1"/>
  </sheetPr>
  <dimension ref="A1:AH69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114"/>
      <c r="B1" s="93" t="s">
        <v>31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  <c r="AH2" s="3"/>
    </row>
    <row r="3" spans="1:34" s="2" customFormat="1" ht="15.75" customHeight="1" x14ac:dyDescent="0.3">
      <c r="A3" s="1"/>
      <c r="B3" s="2" t="s">
        <v>0</v>
      </c>
      <c r="C3" s="115" t="s">
        <v>1183</v>
      </c>
      <c r="D3" s="115"/>
      <c r="E3" s="115"/>
      <c r="K3" s="4"/>
      <c r="L3" s="4"/>
      <c r="M3" s="4"/>
      <c r="N3" s="4"/>
      <c r="O3" s="4"/>
      <c r="P3" s="4"/>
      <c r="Q3" s="4"/>
      <c r="R3" s="4"/>
      <c r="S3" s="4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897</v>
      </c>
      <c r="C5" s="106" t="s">
        <v>279</v>
      </c>
      <c r="D5" s="16"/>
      <c r="E5" s="16"/>
      <c r="F5" s="16">
        <f>SUM(D5:E5)</f>
        <v>0</v>
      </c>
      <c r="G5" s="16"/>
      <c r="H5" s="46"/>
      <c r="I5" s="54"/>
      <c r="K5" s="4"/>
    </row>
    <row r="6" spans="1:34" ht="15.75" customHeight="1" x14ac:dyDescent="0.3">
      <c r="A6" s="118">
        <v>2</v>
      </c>
      <c r="B6" s="117" t="s">
        <v>1089</v>
      </c>
      <c r="C6" s="117" t="s">
        <v>486</v>
      </c>
      <c r="D6" s="7"/>
      <c r="E6" s="7"/>
      <c r="F6" s="7">
        <f t="shared" ref="F6:F13" si="0">SUM(D6:E6)</f>
        <v>0</v>
      </c>
      <c r="G6" s="7"/>
      <c r="H6" s="8"/>
      <c r="I6" s="119"/>
      <c r="K6" s="4"/>
    </row>
    <row r="7" spans="1:34" ht="15.75" customHeight="1" x14ac:dyDescent="0.3">
      <c r="A7" s="118">
        <v>3</v>
      </c>
      <c r="B7" s="117" t="s">
        <v>849</v>
      </c>
      <c r="C7" s="117" t="s">
        <v>147</v>
      </c>
      <c r="D7" s="7"/>
      <c r="E7" s="7"/>
      <c r="F7" s="7">
        <f t="shared" si="0"/>
        <v>0</v>
      </c>
      <c r="G7" s="7"/>
      <c r="H7" s="7"/>
      <c r="I7" s="19"/>
      <c r="J7" s="10"/>
      <c r="K7" s="4"/>
    </row>
    <row r="8" spans="1:34" ht="15.75" customHeight="1" x14ac:dyDescent="0.3">
      <c r="A8" s="118">
        <v>4</v>
      </c>
      <c r="B8" s="117" t="s">
        <v>855</v>
      </c>
      <c r="C8" s="117" t="s">
        <v>829</v>
      </c>
      <c r="D8" s="7"/>
      <c r="E8" s="7"/>
      <c r="F8" s="7">
        <f t="shared" si="0"/>
        <v>0</v>
      </c>
      <c r="G8" s="7"/>
      <c r="H8" s="7"/>
      <c r="I8" s="19"/>
      <c r="K8" s="4"/>
    </row>
    <row r="9" spans="1:34" ht="15.75" customHeight="1" x14ac:dyDescent="0.3">
      <c r="A9" s="118">
        <v>5</v>
      </c>
      <c r="B9" s="117" t="s">
        <v>1118</v>
      </c>
      <c r="C9" s="117" t="s">
        <v>1067</v>
      </c>
      <c r="D9" s="7"/>
      <c r="E9" s="7"/>
      <c r="F9" s="7">
        <f t="shared" si="0"/>
        <v>0</v>
      </c>
      <c r="G9" s="7"/>
      <c r="H9" s="7"/>
      <c r="I9" s="19"/>
    </row>
    <row r="10" spans="1:34" ht="15.75" customHeight="1" x14ac:dyDescent="0.3">
      <c r="A10" s="118">
        <v>6</v>
      </c>
      <c r="B10" s="117" t="s">
        <v>1182</v>
      </c>
      <c r="C10" s="117" t="s">
        <v>1067</v>
      </c>
      <c r="D10" s="7"/>
      <c r="E10" s="7"/>
      <c r="F10" s="7">
        <f t="shared" si="0"/>
        <v>0</v>
      </c>
      <c r="G10" s="7"/>
      <c r="H10" s="7"/>
      <c r="I10" s="19"/>
    </row>
    <row r="11" spans="1:34" ht="15.75" customHeight="1" x14ac:dyDescent="0.3">
      <c r="A11" s="118">
        <v>7</v>
      </c>
      <c r="B11" s="117" t="s">
        <v>1119</v>
      </c>
      <c r="C11" s="117" t="s">
        <v>122</v>
      </c>
      <c r="D11" s="7"/>
      <c r="E11" s="7"/>
      <c r="F11" s="7">
        <f t="shared" si="0"/>
        <v>0</v>
      </c>
      <c r="G11" s="7"/>
      <c r="H11" s="7"/>
      <c r="I11" s="19"/>
    </row>
    <row r="12" spans="1:34" ht="15.75" customHeight="1" x14ac:dyDescent="0.3">
      <c r="A12" s="118">
        <v>8</v>
      </c>
      <c r="B12" s="117" t="s">
        <v>1120</v>
      </c>
      <c r="C12" s="117" t="s">
        <v>486</v>
      </c>
      <c r="D12" s="7"/>
      <c r="E12" s="7"/>
      <c r="F12" s="7">
        <f t="shared" si="0"/>
        <v>0</v>
      </c>
      <c r="G12" s="7"/>
      <c r="H12" s="7"/>
      <c r="I12" s="19"/>
    </row>
    <row r="13" spans="1:34" ht="15.75" customHeight="1" x14ac:dyDescent="0.3">
      <c r="A13" s="120">
        <v>9</v>
      </c>
      <c r="B13" s="121" t="s">
        <v>58</v>
      </c>
      <c r="C13" s="121" t="s">
        <v>166</v>
      </c>
      <c r="D13" s="21"/>
      <c r="E13" s="21"/>
      <c r="F13" s="21">
        <f t="shared" si="0"/>
        <v>0</v>
      </c>
      <c r="G13" s="21"/>
      <c r="H13" s="21"/>
      <c r="I13" s="22"/>
    </row>
    <row r="14" spans="1:34" ht="15.75" customHeight="1" x14ac:dyDescent="0.3"/>
    <row r="15" spans="1:34" ht="15.75" customHeight="1" x14ac:dyDescent="0.3">
      <c r="A15" s="1"/>
      <c r="B15" s="2" t="s">
        <v>74</v>
      </c>
      <c r="C15" s="115" t="s">
        <v>1184</v>
      </c>
      <c r="D15" s="115"/>
      <c r="E15" s="115"/>
      <c r="F15" s="2"/>
      <c r="G15" s="2"/>
      <c r="H15" s="2"/>
      <c r="I15" s="2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</row>
    <row r="17" spans="1:9" ht="15.75" customHeight="1" x14ac:dyDescent="0.3">
      <c r="A17" s="122">
        <v>1</v>
      </c>
      <c r="B17" s="106" t="s">
        <v>188</v>
      </c>
      <c r="C17" s="106" t="s">
        <v>1134</v>
      </c>
      <c r="D17" s="16"/>
      <c r="E17" s="16"/>
      <c r="F17" s="16">
        <f>SUM(D17:E17)</f>
        <v>0</v>
      </c>
      <c r="G17" s="16"/>
      <c r="H17" s="46"/>
      <c r="I17" s="54"/>
    </row>
    <row r="18" spans="1:9" ht="15.75" customHeight="1" x14ac:dyDescent="0.3">
      <c r="A18" s="118">
        <v>2</v>
      </c>
      <c r="B18" s="117" t="s">
        <v>1100</v>
      </c>
      <c r="C18" s="117" t="s">
        <v>1067</v>
      </c>
      <c r="D18" s="7"/>
      <c r="E18" s="7"/>
      <c r="F18" s="7">
        <f t="shared" ref="F18:F24" si="1">SUM(D18:E18)</f>
        <v>0</v>
      </c>
      <c r="G18" s="7"/>
      <c r="H18" s="7"/>
      <c r="I18" s="19"/>
    </row>
    <row r="19" spans="1:9" ht="15.75" customHeight="1" x14ac:dyDescent="0.3">
      <c r="A19" s="118">
        <v>3</v>
      </c>
      <c r="B19" s="117" t="s">
        <v>111</v>
      </c>
      <c r="C19" s="117" t="s">
        <v>72</v>
      </c>
      <c r="D19" s="7"/>
      <c r="E19" s="7"/>
      <c r="F19" s="7">
        <f t="shared" si="1"/>
        <v>0</v>
      </c>
      <c r="G19" s="7"/>
      <c r="H19" s="7"/>
      <c r="I19" s="19"/>
    </row>
    <row r="20" spans="1:9" ht="15.75" customHeight="1" x14ac:dyDescent="0.3">
      <c r="A20" s="118">
        <v>4</v>
      </c>
      <c r="B20" s="117" t="s">
        <v>1083</v>
      </c>
      <c r="C20" s="117" t="s">
        <v>279</v>
      </c>
      <c r="D20" s="7"/>
      <c r="E20" s="7"/>
      <c r="F20" s="7">
        <f t="shared" si="1"/>
        <v>0</v>
      </c>
      <c r="G20" s="7"/>
      <c r="H20" s="7"/>
      <c r="I20" s="19"/>
    </row>
    <row r="21" spans="1:9" ht="15.75" customHeight="1" x14ac:dyDescent="0.3">
      <c r="A21" s="118">
        <v>5</v>
      </c>
      <c r="B21" s="117" t="s">
        <v>228</v>
      </c>
      <c r="C21" s="117" t="s">
        <v>318</v>
      </c>
      <c r="D21" s="7"/>
      <c r="E21" s="7"/>
      <c r="F21" s="7">
        <f t="shared" si="1"/>
        <v>0</v>
      </c>
      <c r="G21" s="7"/>
      <c r="H21" s="7"/>
      <c r="I21" s="19"/>
    </row>
    <row r="22" spans="1:9" ht="15.75" customHeight="1" x14ac:dyDescent="0.3">
      <c r="A22" s="118">
        <v>6</v>
      </c>
      <c r="B22" s="117" t="s">
        <v>92</v>
      </c>
      <c r="C22" s="117" t="s">
        <v>187</v>
      </c>
      <c r="D22" s="7"/>
      <c r="E22" s="7"/>
      <c r="F22" s="7">
        <f t="shared" si="1"/>
        <v>0</v>
      </c>
      <c r="G22" s="7"/>
      <c r="H22" s="7"/>
      <c r="I22" s="19"/>
    </row>
    <row r="23" spans="1:9" ht="15.75" customHeight="1" x14ac:dyDescent="0.3">
      <c r="A23" s="118">
        <v>7</v>
      </c>
      <c r="B23" s="117" t="s">
        <v>103</v>
      </c>
      <c r="C23" s="117" t="s">
        <v>72</v>
      </c>
      <c r="D23" s="7"/>
      <c r="E23" s="7"/>
      <c r="F23" s="7">
        <f t="shared" si="1"/>
        <v>0</v>
      </c>
      <c r="G23" s="7"/>
      <c r="H23" s="7"/>
      <c r="I23" s="19"/>
    </row>
    <row r="24" spans="1:9" ht="15.75" customHeight="1" x14ac:dyDescent="0.3">
      <c r="A24" s="120">
        <v>8</v>
      </c>
      <c r="B24" s="121" t="s">
        <v>71</v>
      </c>
      <c r="C24" s="121" t="s">
        <v>72</v>
      </c>
      <c r="D24" s="21"/>
      <c r="E24" s="21"/>
      <c r="F24" s="21">
        <f t="shared" si="1"/>
        <v>0</v>
      </c>
      <c r="G24" s="21"/>
      <c r="H24" s="21"/>
      <c r="I24" s="22"/>
    </row>
    <row r="25" spans="1:9" ht="15.75" customHeight="1" x14ac:dyDescent="0.3"/>
    <row r="26" spans="1:9" ht="15.75" customHeight="1" x14ac:dyDescent="0.3">
      <c r="A26" s="1"/>
      <c r="B26" s="2" t="s">
        <v>91</v>
      </c>
      <c r="C26" s="115" t="s">
        <v>1187</v>
      </c>
      <c r="D26" s="115"/>
      <c r="E26" s="115"/>
      <c r="F26" s="2"/>
      <c r="G26" s="2"/>
      <c r="H26" s="2"/>
      <c r="I26" s="2"/>
    </row>
    <row r="27" spans="1:9" ht="15.75" customHeight="1" x14ac:dyDescent="0.3">
      <c r="A27" s="124">
        <v>2</v>
      </c>
      <c r="B27" s="125" t="s">
        <v>1</v>
      </c>
      <c r="C27" s="149" t="s">
        <v>2</v>
      </c>
      <c r="D27" s="12"/>
      <c r="E27" s="47"/>
      <c r="F27" s="48" t="s">
        <v>3</v>
      </c>
      <c r="G27" s="48" t="s">
        <v>4</v>
      </c>
      <c r="H27" s="48" t="s">
        <v>5</v>
      </c>
      <c r="I27" s="49" t="s">
        <v>6</v>
      </c>
    </row>
    <row r="28" spans="1:9" ht="15.75" customHeight="1" x14ac:dyDescent="0.3">
      <c r="A28" s="122">
        <v>1</v>
      </c>
      <c r="B28" s="106" t="s">
        <v>1087</v>
      </c>
      <c r="C28" s="106" t="s">
        <v>1067</v>
      </c>
      <c r="D28" s="16"/>
      <c r="E28" s="16"/>
      <c r="F28" s="16">
        <f>SUM(D28:E28)</f>
        <v>0</v>
      </c>
      <c r="G28" s="16"/>
      <c r="H28" s="46"/>
      <c r="I28" s="54"/>
    </row>
    <row r="29" spans="1:9" ht="15.75" customHeight="1" x14ac:dyDescent="0.3">
      <c r="A29" s="118">
        <v>2</v>
      </c>
      <c r="B29" s="117" t="s">
        <v>1185</v>
      </c>
      <c r="C29" s="117" t="s">
        <v>1134</v>
      </c>
      <c r="D29" s="7"/>
      <c r="E29" s="7"/>
      <c r="F29" s="7">
        <f t="shared" ref="F29:F35" si="2">SUM(D29:E29)</f>
        <v>0</v>
      </c>
      <c r="G29" s="7"/>
      <c r="H29" s="7"/>
      <c r="I29" s="19"/>
    </row>
    <row r="30" spans="1:9" ht="15.75" customHeight="1" x14ac:dyDescent="0.3">
      <c r="A30" s="118">
        <v>3</v>
      </c>
      <c r="B30" s="117" t="s">
        <v>1071</v>
      </c>
      <c r="C30" s="117" t="s">
        <v>1067</v>
      </c>
      <c r="D30" s="7"/>
      <c r="E30" s="7"/>
      <c r="F30" s="7">
        <f t="shared" si="2"/>
        <v>0</v>
      </c>
      <c r="G30" s="7"/>
      <c r="H30" s="7"/>
      <c r="I30" s="19"/>
    </row>
    <row r="31" spans="1:9" ht="15.75" customHeight="1" x14ac:dyDescent="0.3">
      <c r="A31" s="118">
        <v>4</v>
      </c>
      <c r="B31" s="117" t="s">
        <v>1133</v>
      </c>
      <c r="C31" s="117" t="s">
        <v>1134</v>
      </c>
      <c r="D31" s="7"/>
      <c r="E31" s="7"/>
      <c r="F31" s="7">
        <f t="shared" si="2"/>
        <v>0</v>
      </c>
      <c r="G31" s="7"/>
      <c r="H31" s="7"/>
      <c r="I31" s="19"/>
    </row>
    <row r="32" spans="1:9" ht="15.75" customHeight="1" x14ac:dyDescent="0.3">
      <c r="A32" s="118">
        <v>5</v>
      </c>
      <c r="B32" s="117" t="s">
        <v>1186</v>
      </c>
      <c r="C32" s="117" t="s">
        <v>486</v>
      </c>
      <c r="D32" s="7"/>
      <c r="E32" s="7"/>
      <c r="F32" s="7">
        <f t="shared" si="2"/>
        <v>0</v>
      </c>
      <c r="G32" s="7"/>
      <c r="H32" s="7"/>
      <c r="I32" s="19"/>
    </row>
    <row r="33" spans="1:9" ht="15.75" customHeight="1" x14ac:dyDescent="0.3">
      <c r="A33" s="118">
        <v>6</v>
      </c>
      <c r="B33" s="117" t="s">
        <v>890</v>
      </c>
      <c r="C33" s="117" t="s">
        <v>122</v>
      </c>
      <c r="D33" s="7"/>
      <c r="E33" s="7"/>
      <c r="F33" s="7">
        <f t="shared" si="2"/>
        <v>0</v>
      </c>
      <c r="G33" s="7"/>
      <c r="H33" s="7"/>
      <c r="I33" s="19"/>
    </row>
    <row r="34" spans="1:9" ht="15.75" customHeight="1" x14ac:dyDescent="0.3">
      <c r="A34" s="118">
        <v>7</v>
      </c>
      <c r="B34" s="117" t="s">
        <v>1151</v>
      </c>
      <c r="C34" s="117" t="s">
        <v>1134</v>
      </c>
      <c r="D34" s="7"/>
      <c r="E34" s="7"/>
      <c r="F34" s="7">
        <f t="shared" si="2"/>
        <v>0</v>
      </c>
      <c r="G34" s="7"/>
      <c r="H34" s="7"/>
      <c r="I34" s="19"/>
    </row>
    <row r="35" spans="1:9" ht="15.75" customHeight="1" x14ac:dyDescent="0.3">
      <c r="A35" s="120">
        <v>8</v>
      </c>
      <c r="B35" s="121" t="s">
        <v>178</v>
      </c>
      <c r="C35" s="121" t="s">
        <v>64</v>
      </c>
      <c r="D35" s="21"/>
      <c r="E35" s="21"/>
      <c r="F35" s="21">
        <f t="shared" si="2"/>
        <v>0</v>
      </c>
      <c r="G35" s="21"/>
      <c r="H35" s="21"/>
      <c r="I35" s="22"/>
    </row>
    <row r="36" spans="1:9" ht="15.75" customHeight="1" x14ac:dyDescent="0.3"/>
    <row r="37" spans="1:9" ht="15.75" customHeight="1" x14ac:dyDescent="0.3">
      <c r="A37" s="1"/>
      <c r="B37" s="2" t="s">
        <v>106</v>
      </c>
      <c r="C37" s="115" t="s">
        <v>1192</v>
      </c>
      <c r="D37" s="115"/>
      <c r="E37" s="115"/>
      <c r="F37" s="2"/>
      <c r="G37" s="2"/>
      <c r="H37" s="2"/>
      <c r="I37" s="2"/>
    </row>
    <row r="38" spans="1:9" ht="15.75" customHeight="1" x14ac:dyDescent="0.3">
      <c r="A38" s="124">
        <v>2</v>
      </c>
      <c r="B38" s="125" t="s">
        <v>1</v>
      </c>
      <c r="C38" s="149" t="s">
        <v>2</v>
      </c>
      <c r="D38" s="12"/>
      <c r="E38" s="47"/>
      <c r="F38" s="48" t="s">
        <v>3</v>
      </c>
      <c r="G38" s="48" t="s">
        <v>4</v>
      </c>
      <c r="H38" s="48" t="s">
        <v>5</v>
      </c>
      <c r="I38" s="49" t="s">
        <v>6</v>
      </c>
    </row>
    <row r="39" spans="1:9" ht="15.75" customHeight="1" x14ac:dyDescent="0.3">
      <c r="A39" s="122">
        <v>1</v>
      </c>
      <c r="B39" s="106" t="s">
        <v>483</v>
      </c>
      <c r="C39" s="106" t="s">
        <v>477</v>
      </c>
      <c r="D39" s="16"/>
      <c r="E39" s="16"/>
      <c r="F39" s="16">
        <f>SUM(D39:E39)</f>
        <v>0</v>
      </c>
      <c r="G39" s="16"/>
      <c r="H39" s="46"/>
      <c r="I39" s="54"/>
    </row>
    <row r="40" spans="1:9" ht="15.75" customHeight="1" x14ac:dyDescent="0.3">
      <c r="A40" s="118">
        <v>2</v>
      </c>
      <c r="B40" s="117" t="s">
        <v>1191</v>
      </c>
      <c r="C40" s="117" t="s">
        <v>1067</v>
      </c>
      <c r="D40" s="7"/>
      <c r="E40" s="7"/>
      <c r="F40" s="7">
        <f t="shared" ref="F40:F45" si="3">SUM(D40:E40)</f>
        <v>0</v>
      </c>
      <c r="G40" s="7"/>
      <c r="H40" s="7"/>
      <c r="I40" s="19"/>
    </row>
    <row r="41" spans="1:9" ht="15.75" customHeight="1" x14ac:dyDescent="0.3">
      <c r="A41" s="118">
        <v>3</v>
      </c>
      <c r="B41" s="117" t="s">
        <v>1190</v>
      </c>
      <c r="C41" s="117" t="s">
        <v>147</v>
      </c>
      <c r="D41" s="7"/>
      <c r="E41" s="7"/>
      <c r="F41" s="7">
        <f t="shared" si="3"/>
        <v>0</v>
      </c>
      <c r="G41" s="7"/>
      <c r="H41" s="7"/>
      <c r="I41" s="19"/>
    </row>
    <row r="42" spans="1:9" ht="15.75" customHeight="1" x14ac:dyDescent="0.3">
      <c r="A42" s="118">
        <v>4</v>
      </c>
      <c r="B42" s="117" t="s">
        <v>1069</v>
      </c>
      <c r="C42" s="117" t="s">
        <v>122</v>
      </c>
      <c r="D42" s="7"/>
      <c r="E42" s="7"/>
      <c r="F42" s="7">
        <f t="shared" si="3"/>
        <v>0</v>
      </c>
      <c r="G42" s="7"/>
      <c r="H42" s="7"/>
      <c r="I42" s="19"/>
    </row>
    <row r="43" spans="1:9" ht="15.75" customHeight="1" x14ac:dyDescent="0.3">
      <c r="A43" s="118">
        <v>5</v>
      </c>
      <c r="B43" s="117" t="s">
        <v>1188</v>
      </c>
      <c r="C43" s="117" t="s">
        <v>122</v>
      </c>
      <c r="D43" s="7"/>
      <c r="E43" s="7"/>
      <c r="F43" s="7">
        <f t="shared" si="3"/>
        <v>0</v>
      </c>
      <c r="G43" s="7"/>
      <c r="H43" s="7"/>
      <c r="I43" s="19"/>
    </row>
    <row r="44" spans="1:9" ht="15.75" customHeight="1" x14ac:dyDescent="0.3">
      <c r="A44" s="118">
        <v>6</v>
      </c>
      <c r="B44" s="117" t="s">
        <v>1086</v>
      </c>
      <c r="C44" s="117" t="s">
        <v>187</v>
      </c>
      <c r="D44" s="7"/>
      <c r="E44" s="7"/>
      <c r="F44" s="7">
        <f t="shared" si="3"/>
        <v>0</v>
      </c>
      <c r="G44" s="7"/>
      <c r="H44" s="7"/>
      <c r="I44" s="19"/>
    </row>
    <row r="45" spans="1:9" ht="15.75" customHeight="1" x14ac:dyDescent="0.3">
      <c r="A45" s="120">
        <v>7</v>
      </c>
      <c r="B45" s="121" t="s">
        <v>1189</v>
      </c>
      <c r="C45" s="121" t="s">
        <v>486</v>
      </c>
      <c r="D45" s="21"/>
      <c r="E45" s="21"/>
      <c r="F45" s="21">
        <f t="shared" si="3"/>
        <v>0</v>
      </c>
      <c r="G45" s="21"/>
      <c r="H45" s="21"/>
      <c r="I45" s="22"/>
    </row>
    <row r="46" spans="1:9" ht="15.75" customHeight="1" x14ac:dyDescent="0.3"/>
    <row r="47" spans="1:9" ht="15.75" customHeight="1" x14ac:dyDescent="0.3">
      <c r="A47" s="1"/>
      <c r="B47" s="2" t="s">
        <v>119</v>
      </c>
      <c r="C47" s="115" t="s">
        <v>1195</v>
      </c>
      <c r="D47" s="115"/>
      <c r="E47" s="115"/>
      <c r="F47" s="2"/>
      <c r="G47" s="2"/>
      <c r="H47" s="2"/>
      <c r="I47" s="2"/>
    </row>
    <row r="48" spans="1:9" ht="15.75" customHeight="1" x14ac:dyDescent="0.3">
      <c r="A48" s="124">
        <v>2</v>
      </c>
      <c r="B48" s="125" t="s">
        <v>1</v>
      </c>
      <c r="C48" s="149" t="s">
        <v>2</v>
      </c>
      <c r="D48" s="12"/>
      <c r="E48" s="47"/>
      <c r="F48" s="48" t="s">
        <v>3</v>
      </c>
      <c r="G48" s="48" t="s">
        <v>4</v>
      </c>
      <c r="H48" s="48" t="s">
        <v>5</v>
      </c>
      <c r="I48" s="49" t="s">
        <v>6</v>
      </c>
    </row>
    <row r="49" spans="1:9" ht="15.75" customHeight="1" x14ac:dyDescent="0.3">
      <c r="A49" s="122">
        <v>1</v>
      </c>
      <c r="B49" s="106" t="s">
        <v>1157</v>
      </c>
      <c r="C49" s="106" t="s">
        <v>187</v>
      </c>
      <c r="D49" s="16"/>
      <c r="E49" s="16"/>
      <c r="F49" s="16">
        <f>SUM(D49:E49)</f>
        <v>0</v>
      </c>
      <c r="G49" s="16"/>
      <c r="H49" s="46"/>
      <c r="I49" s="54"/>
    </row>
    <row r="50" spans="1:9" ht="15.75" customHeight="1" x14ac:dyDescent="0.3">
      <c r="A50" s="118">
        <v>2</v>
      </c>
      <c r="B50" s="117" t="s">
        <v>263</v>
      </c>
      <c r="C50" s="117" t="s">
        <v>147</v>
      </c>
      <c r="D50" s="7"/>
      <c r="E50" s="7"/>
      <c r="F50" s="7">
        <f t="shared" ref="F50:F55" si="4">SUM(D50:E50)</f>
        <v>0</v>
      </c>
      <c r="G50" s="7"/>
      <c r="H50" s="7"/>
      <c r="I50" s="19"/>
    </row>
    <row r="51" spans="1:9" ht="15.75" customHeight="1" x14ac:dyDescent="0.3">
      <c r="A51" s="118">
        <v>3</v>
      </c>
      <c r="B51" s="117" t="s">
        <v>577</v>
      </c>
      <c r="C51" s="117" t="s">
        <v>477</v>
      </c>
      <c r="D51" s="7"/>
      <c r="E51" s="7"/>
      <c r="F51" s="7">
        <f t="shared" si="4"/>
        <v>0</v>
      </c>
      <c r="G51" s="7"/>
      <c r="H51" s="7"/>
      <c r="I51" s="19"/>
    </row>
    <row r="52" spans="1:9" ht="15.75" customHeight="1" x14ac:dyDescent="0.3">
      <c r="A52" s="118">
        <v>4</v>
      </c>
      <c r="B52" s="117" t="s">
        <v>1166</v>
      </c>
      <c r="C52" s="117" t="s">
        <v>187</v>
      </c>
      <c r="D52" s="7"/>
      <c r="E52" s="7"/>
      <c r="F52" s="7">
        <f t="shared" si="4"/>
        <v>0</v>
      </c>
      <c r="G52" s="7"/>
      <c r="H52" s="7"/>
      <c r="I52" s="19"/>
    </row>
    <row r="53" spans="1:9" ht="15.75" customHeight="1" x14ac:dyDescent="0.3">
      <c r="A53" s="118">
        <v>5</v>
      </c>
      <c r="B53" s="117" t="s">
        <v>1193</v>
      </c>
      <c r="C53" s="117" t="s">
        <v>187</v>
      </c>
      <c r="D53" s="7"/>
      <c r="E53" s="7"/>
      <c r="F53" s="7">
        <f t="shared" si="4"/>
        <v>0</v>
      </c>
      <c r="G53" s="7"/>
      <c r="H53" s="7"/>
      <c r="I53" s="19"/>
    </row>
    <row r="54" spans="1:9" ht="15.75" customHeight="1" x14ac:dyDescent="0.3">
      <c r="A54" s="118">
        <v>6</v>
      </c>
      <c r="B54" s="117" t="s">
        <v>1108</v>
      </c>
      <c r="C54" s="117" t="s">
        <v>166</v>
      </c>
      <c r="D54" s="7"/>
      <c r="E54" s="7"/>
      <c r="F54" s="7">
        <f t="shared" si="4"/>
        <v>0</v>
      </c>
      <c r="G54" s="7"/>
      <c r="H54" s="7"/>
      <c r="I54" s="19"/>
    </row>
    <row r="55" spans="1:9" ht="15.75" customHeight="1" x14ac:dyDescent="0.3">
      <c r="A55" s="120">
        <v>7</v>
      </c>
      <c r="B55" s="121" t="s">
        <v>1194</v>
      </c>
      <c r="C55" s="121" t="s">
        <v>513</v>
      </c>
      <c r="D55" s="21"/>
      <c r="E55" s="21"/>
      <c r="F55" s="21">
        <f t="shared" si="4"/>
        <v>0</v>
      </c>
      <c r="G55" s="21"/>
      <c r="H55" s="21"/>
      <c r="I55" s="22"/>
    </row>
    <row r="56" spans="1:9" ht="15.75" customHeight="1" x14ac:dyDescent="0.3"/>
    <row r="57" spans="1:9" ht="15.75" customHeight="1" x14ac:dyDescent="0.3">
      <c r="B57" s="4" t="s">
        <v>37</v>
      </c>
      <c r="F57" s="101" t="s">
        <v>25</v>
      </c>
    </row>
    <row r="58" spans="1:9" ht="15.75" customHeight="1" x14ac:dyDescent="0.3">
      <c r="B58" s="4" t="s">
        <v>38</v>
      </c>
    </row>
    <row r="59" spans="1:9" ht="15.75" customHeight="1" x14ac:dyDescent="0.3"/>
    <row r="60" spans="1:9" ht="15.75" customHeight="1" x14ac:dyDescent="0.3"/>
    <row r="61" spans="1:9" ht="15.75" customHeight="1" x14ac:dyDescent="0.3"/>
    <row r="62" spans="1:9" ht="15.75" customHeight="1" x14ac:dyDescent="0.3"/>
    <row r="63" spans="1:9" ht="15.75" customHeight="1" x14ac:dyDescent="0.3"/>
    <row r="64" spans="1:9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V49:W55">
    <sortCondition ref="V49"/>
  </sortState>
  <mergeCells count="1">
    <mergeCell ref="D2:I2"/>
  </mergeCells>
  <hyperlinks>
    <hyperlink ref="B2" location="'Index'!A3" tooltip="Go to the Index sheet" display="á" xr:uid="{FB2BF048-97A5-4320-97DA-E53AFC71599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0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E8802-C07F-42C9-B609-5182A8BBC5BB}">
  <sheetPr>
    <tabColor theme="5" tint="0.79998168889431442"/>
    <pageSetUpPr fitToPage="1"/>
  </sheetPr>
  <dimension ref="A1:AH69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114"/>
      <c r="B1" s="93" t="s">
        <v>31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2" customFormat="1" ht="15.75" customHeight="1" x14ac:dyDescent="0.3">
      <c r="A3" s="1"/>
      <c r="B3" s="2" t="s">
        <v>0</v>
      </c>
      <c r="C3" s="115" t="s">
        <v>1196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"!$B$19"),"")</f>
        <v>R. Cornthwaite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"!$C$19"),"")</f>
        <v>Preston Grasshoppers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"!$D$19"),"")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"!$E$19"),"")</f>
        <v/>
      </c>
      <c r="F5" s="16">
        <f ca="1">SUM(D5:E5)</f>
        <v>0</v>
      </c>
      <c r="G5" s="16"/>
      <c r="H5" s="46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"!$B$21"),"")</f>
        <v>A. Hopkins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"!$C$21"),"")</f>
        <v>Blackburn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"!$D$21"),"")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"!$E$21")&lt;&gt;"",INDIRECT("'"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"!$E$21"),"")</f>
        <v/>
      </c>
      <c r="F6" s="7">
        <f t="shared" ref="F6:F10" ca="1" si="0">SUM(D6:E6)</f>
        <v>0</v>
      </c>
      <c r="G6" s="130"/>
      <c r="H6" s="130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"!$B$23"),"")</f>
        <v>A. Kirkham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"!$C$23"),"")</f>
        <v>Preston Grasshoppers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"!$D$23"),"")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"!$E$23"),"")</f>
        <v/>
      </c>
      <c r="F7" s="7">
        <f t="shared" ca="1" si="0"/>
        <v>0</v>
      </c>
      <c r="G7" s="130"/>
      <c r="H7" s="130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"!$B$24"),"")</f>
        <v>C. Lockwood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"!$C$24"),"")</f>
        <v>Preston Grasshoppers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"!$D$24"),"")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"!$E$24"),"")</f>
        <v/>
      </c>
      <c r="F8" s="7">
        <f t="shared" ca="1" si="0"/>
        <v>0</v>
      </c>
      <c r="G8" s="130"/>
      <c r="H8" s="130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"!$B$9"),"")</f>
        <v>R. Marshall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"!$C$9"),"")</f>
        <v>Rotherham Chantry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"!$D$9"),"")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"!$E$9")&lt;&gt;"",INDIRECT("'"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"!$E$9"),"")</f>
        <v/>
      </c>
      <c r="F9" s="7">
        <f t="shared" ca="1" si="0"/>
        <v>0</v>
      </c>
      <c r="G9" s="130"/>
      <c r="H9" s="130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6">
        <v>6</v>
      </c>
      <c r="B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"!$B$12")&lt;&gt;"",INDIRECT("'"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"!$B$12"),"")</f>
        <v>J. Sinclair</v>
      </c>
      <c r="C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"!$C$12")&lt;&gt;"",INDIRECT("'"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"!$C$12"),"")</f>
        <v>Derby</v>
      </c>
      <c r="D1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"!$D$12")&lt;&gt;"",INDIRECT("'"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"!$D$12"),"")</f>
        <v/>
      </c>
      <c r="E1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"!$E$12")&lt;&gt;"",INDIRECT("'"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"!$E$12"),"")</f>
        <v/>
      </c>
      <c r="F10" s="21">
        <f t="shared" ca="1" si="0"/>
        <v>0</v>
      </c>
      <c r="G10" s="134"/>
      <c r="H10" s="134"/>
      <c r="I10" s="135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28"/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"/>
      <c r="B12" s="2" t="s">
        <v>74</v>
      </c>
      <c r="C12" s="115" t="s">
        <v>1197</v>
      </c>
      <c r="D12" s="115"/>
      <c r="E12" s="115"/>
      <c r="F12" s="2"/>
      <c r="G12" s="2"/>
      <c r="H12" s="2"/>
      <c r="I12" s="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4">
        <v>2</v>
      </c>
      <c r="B13" s="125" t="s">
        <v>1</v>
      </c>
      <c r="C13" s="149" t="s">
        <v>2</v>
      </c>
      <c r="D13" s="12"/>
      <c r="E13" s="47"/>
      <c r="F13" s="48" t="s">
        <v>3</v>
      </c>
      <c r="G13" s="48" t="s">
        <v>4</v>
      </c>
      <c r="H13" s="48" t="s">
        <v>5</v>
      </c>
      <c r="I13" s="49" t="s">
        <v>6</v>
      </c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2">
        <v>1</v>
      </c>
      <c r="B14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"!$B$18"),"")</f>
        <v>R. Cheshire</v>
      </c>
      <c r="C14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"!$C$18"),"")</f>
        <v>Rotherham Chantry</v>
      </c>
      <c r="D14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"!$D$18"),"")</f>
        <v/>
      </c>
      <c r="E14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"!$E$18")&lt;&gt;"",INDIRECT("'"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"!$E$18"),"")</f>
        <v/>
      </c>
      <c r="F14" s="16">
        <f ca="1">SUM(D14:E14)</f>
        <v>0</v>
      </c>
      <c r="G14" s="16"/>
      <c r="H14" s="46"/>
      <c r="I14" s="54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31">
        <v>2</v>
      </c>
      <c r="B1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"!$B$40")&lt;&gt;"",INDIRECT("'"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"!$B$40"),"")</f>
        <v>G. Dutton</v>
      </c>
      <c r="C1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"!$C$40")&lt;&gt;"",INDIRECT("'"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"!$C$40"),"")</f>
        <v>Rotherham Chantry</v>
      </c>
      <c r="D1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"!$D$40")&lt;&gt;"",INDIRECT("'"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"!$D$40"),"")</f>
        <v/>
      </c>
      <c r="E1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"!$E$40")&lt;&gt;"",INDIRECT("'"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"!$E$40"),"")</f>
        <v/>
      </c>
      <c r="F15" s="7">
        <f t="shared" ref="F15:F19" ca="1" si="1">SUM(D15:E15)</f>
        <v>0</v>
      </c>
      <c r="G15" s="130"/>
      <c r="H15" s="130"/>
      <c r="I15" s="132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18">
        <v>3</v>
      </c>
      <c r="B1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"!$B$30")&lt;&gt;"",INDIRECT("'"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"!$B$30"),"")</f>
        <v>A. Michalski</v>
      </c>
      <c r="C1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"!$C$30")&lt;&gt;"",INDIRECT("'"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"!$C$30"),"")</f>
        <v>Rotherham Chantry</v>
      </c>
      <c r="D1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"!$D$30")&lt;&gt;"",INDIRECT("'"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"!$D$30"),"")</f>
        <v/>
      </c>
      <c r="E1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"!$E$30")&lt;&gt;"",INDIRECT("'"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"!$E$30"),"")</f>
        <v/>
      </c>
      <c r="F16" s="7">
        <f t="shared" ca="1" si="1"/>
        <v>0</v>
      </c>
      <c r="G16" s="130"/>
      <c r="H16" s="130"/>
      <c r="I16" s="132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31">
        <v>4</v>
      </c>
      <c r="B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"!$B$55")&lt;&gt;"",INDIRECT("'"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"!$B$55"),"")</f>
        <v>J. Moffatt</v>
      </c>
      <c r="C1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"!$C$55")&lt;&gt;"",INDIRECT("'"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"!$C$55"),"")</f>
        <v>Callander</v>
      </c>
      <c r="D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"!$D$55")&lt;&gt;"",INDIRECT("'"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"!$D$55"),"")</f>
        <v/>
      </c>
      <c r="E1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"!$E$55")&lt;&gt;"",INDIRECT("'"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"!$E$55"),"")</f>
        <v/>
      </c>
      <c r="F17" s="7">
        <f t="shared" ca="1" si="1"/>
        <v>0</v>
      </c>
      <c r="G17" s="130"/>
      <c r="H17" s="130"/>
      <c r="I17" s="132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18">
        <v>5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"!$B$42")&lt;&gt;"",INDIRECT("'"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"!$B$42"),"")</f>
        <v>W. Pow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"!$C$42")&lt;&gt;"",INDIRECT("'"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"!$C$42"),"")</f>
        <v>JSPC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"!$D$42")&lt;&gt;"",INDIRECT("'"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"!$D$42"),"")</f>
        <v/>
      </c>
      <c r="E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"!$E$42")&lt;&gt;"",INDIRECT("'"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"!$E$42"),"")</f>
        <v/>
      </c>
      <c r="F18" s="7">
        <f t="shared" ca="1" si="1"/>
        <v>0</v>
      </c>
      <c r="G18" s="130"/>
      <c r="H18" s="130"/>
      <c r="I18" s="132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36">
        <v>6</v>
      </c>
      <c r="B1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"!$B$33")&lt;&gt;"",INDIRECT("'"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"!$B$33"),"")</f>
        <v>S. Russell</v>
      </c>
      <c r="C1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"!$C$33")&lt;&gt;"",INDIRECT("'"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"!$C$33"),"")</f>
        <v>JSPC</v>
      </c>
      <c r="D19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"!$D$33")&lt;&gt;"",INDIRECT("'"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"!$D$33"),"")</f>
        <v/>
      </c>
      <c r="E19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"!$E$33")&lt;&gt;"",INDIRECT("'" &amp; LEFT(CELL("filename",$A$1),FIND("[",CELL("filename",$A$1)) -1) &amp; "[" &amp; MID(CELL("filename",$A$1),FIND("[",CELL("filename",$A$1))+1,FIND("]",CELL("filename",$A$1))-FIND("[",CELL("filename",$A$1))-1) &amp; "]" &amp; "Long Barrelled Pistol" &amp; "'" &amp; "!$E$33"),"")</f>
        <v/>
      </c>
      <c r="F19" s="21">
        <f t="shared" ca="1" si="1"/>
        <v>0</v>
      </c>
      <c r="G19" s="134"/>
      <c r="H19" s="134"/>
      <c r="I19" s="135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4" t="s">
        <v>37</v>
      </c>
      <c r="F21" s="101" t="s">
        <v>25</v>
      </c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4" t="s">
        <v>38</v>
      </c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/>
    <row r="67" spans="1:26" ht="15.75" customHeight="1" x14ac:dyDescent="0.3"/>
    <row r="68" spans="1:26" ht="15.75" customHeight="1" x14ac:dyDescent="0.3"/>
    <row r="69" spans="1:26" ht="15.75" customHeight="1" x14ac:dyDescent="0.3"/>
  </sheetData>
  <sheetProtection sheet="1" objects="1" scenarios="1" selectLockedCells="1"/>
  <sortState xmlns:xlrd2="http://schemas.microsoft.com/office/spreadsheetml/2017/richdata2" ref="V14:W19">
    <sortCondition ref="V14"/>
  </sortState>
  <mergeCells count="1">
    <mergeCell ref="D2:I2"/>
  </mergeCells>
  <hyperlinks>
    <hyperlink ref="B2" location="'Index'!A3" tooltip="Go to the Index sheet" display="á" xr:uid="{0049FE97-F42A-479E-B9A9-9EBFEAB4C2D4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988C2-3E5A-4120-9752-03170B7CC56E}">
  <sheetPr codeName="Sheet34">
    <tabColor theme="4" tint="0.39997558519241921"/>
    <pageSetUpPr fitToPage="1"/>
  </sheetPr>
  <dimension ref="A1:AH62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98"/>
      <c r="B1" s="93" t="s">
        <v>45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  <c r="AH2" s="3"/>
    </row>
    <row r="3" spans="1:34" s="2" customFormat="1" ht="15.75" customHeight="1" x14ac:dyDescent="0.3">
      <c r="A3" s="1"/>
      <c r="B3" s="2" t="s">
        <v>0</v>
      </c>
      <c r="C3" s="115" t="s">
        <v>1165</v>
      </c>
      <c r="D3" s="115"/>
      <c r="E3" s="115"/>
      <c r="K3" s="4"/>
      <c r="L3" s="4"/>
      <c r="M3" s="4"/>
      <c r="N3" s="4"/>
      <c r="O3" s="4"/>
      <c r="P3" s="4"/>
      <c r="Q3" s="4"/>
      <c r="R3" s="4"/>
      <c r="S3" s="4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168</v>
      </c>
      <c r="C5" s="106" t="s">
        <v>486</v>
      </c>
      <c r="D5" s="16"/>
      <c r="E5" s="16"/>
      <c r="F5" s="16">
        <f>SUM(D5:E5)</f>
        <v>0</v>
      </c>
      <c r="G5" s="16"/>
      <c r="H5" s="46"/>
      <c r="I5" s="54"/>
      <c r="K5" s="4"/>
    </row>
    <row r="6" spans="1:34" ht="15.75" customHeight="1" x14ac:dyDescent="0.3">
      <c r="A6" s="118">
        <v>2</v>
      </c>
      <c r="B6" s="117" t="s">
        <v>978</v>
      </c>
      <c r="C6" s="117" t="s">
        <v>979</v>
      </c>
      <c r="D6" s="7"/>
      <c r="E6" s="7"/>
      <c r="F6" s="7">
        <f t="shared" ref="F6:F12" si="0">SUM(D6:E6)</f>
        <v>0</v>
      </c>
      <c r="G6" s="7"/>
      <c r="H6" s="8"/>
      <c r="I6" s="119"/>
      <c r="K6" s="4"/>
    </row>
    <row r="7" spans="1:34" ht="15.75" customHeight="1" x14ac:dyDescent="0.3">
      <c r="A7" s="118">
        <v>3</v>
      </c>
      <c r="B7" s="117" t="s">
        <v>439</v>
      </c>
      <c r="C7" s="117" t="s">
        <v>166</v>
      </c>
      <c r="D7" s="7"/>
      <c r="E7" s="7"/>
      <c r="F7" s="7">
        <f t="shared" si="0"/>
        <v>0</v>
      </c>
      <c r="G7" s="7"/>
      <c r="H7" s="7"/>
      <c r="I7" s="19"/>
      <c r="J7" s="10"/>
      <c r="K7" s="4"/>
    </row>
    <row r="8" spans="1:34" ht="15.75" customHeight="1" x14ac:dyDescent="0.3">
      <c r="A8" s="118">
        <v>4</v>
      </c>
      <c r="B8" s="117" t="s">
        <v>1118</v>
      </c>
      <c r="C8" s="117" t="s">
        <v>1067</v>
      </c>
      <c r="D8" s="7"/>
      <c r="E8" s="7"/>
      <c r="F8" s="7">
        <f t="shared" si="0"/>
        <v>0</v>
      </c>
      <c r="G8" s="7"/>
      <c r="H8" s="7"/>
      <c r="I8" s="19"/>
      <c r="K8" s="4"/>
    </row>
    <row r="9" spans="1:34" ht="15.75" customHeight="1" x14ac:dyDescent="0.3">
      <c r="A9" s="118">
        <v>5</v>
      </c>
      <c r="B9" s="117" t="s">
        <v>547</v>
      </c>
      <c r="C9" s="117" t="s">
        <v>174</v>
      </c>
      <c r="D9" s="7"/>
      <c r="E9" s="7"/>
      <c r="F9" s="7">
        <f t="shared" si="0"/>
        <v>0</v>
      </c>
      <c r="G9" s="7"/>
      <c r="H9" s="7"/>
      <c r="I9" s="19"/>
    </row>
    <row r="10" spans="1:34" ht="15.75" customHeight="1" x14ac:dyDescent="0.3">
      <c r="A10" s="118">
        <v>6</v>
      </c>
      <c r="B10" s="117" t="s">
        <v>1072</v>
      </c>
      <c r="C10" s="117" t="s">
        <v>486</v>
      </c>
      <c r="D10" s="7"/>
      <c r="E10" s="7"/>
      <c r="F10" s="7">
        <f t="shared" si="0"/>
        <v>0</v>
      </c>
      <c r="G10" s="7"/>
      <c r="H10" s="7"/>
      <c r="I10" s="19"/>
    </row>
    <row r="11" spans="1:34" ht="15.75" customHeight="1" x14ac:dyDescent="0.3">
      <c r="A11" s="118">
        <v>7</v>
      </c>
      <c r="B11" s="117" t="s">
        <v>1065</v>
      </c>
      <c r="C11" s="117" t="s">
        <v>486</v>
      </c>
      <c r="D11" s="7"/>
      <c r="E11" s="7"/>
      <c r="F11" s="7">
        <f t="shared" si="0"/>
        <v>0</v>
      </c>
      <c r="G11" s="7"/>
      <c r="H11" s="7"/>
      <c r="I11" s="19"/>
    </row>
    <row r="12" spans="1:34" ht="15.75" customHeight="1" x14ac:dyDescent="0.3">
      <c r="A12" s="120">
        <v>8</v>
      </c>
      <c r="B12" s="121" t="s">
        <v>468</v>
      </c>
      <c r="C12" s="121" t="s">
        <v>174</v>
      </c>
      <c r="D12" s="21"/>
      <c r="E12" s="21"/>
      <c r="F12" s="21">
        <f t="shared" si="0"/>
        <v>0</v>
      </c>
      <c r="G12" s="21"/>
      <c r="H12" s="21"/>
      <c r="I12" s="22"/>
    </row>
    <row r="13" spans="1:34" ht="15.75" customHeight="1" x14ac:dyDescent="0.3"/>
    <row r="14" spans="1:34" ht="15.75" customHeight="1" x14ac:dyDescent="0.3">
      <c r="B14" s="2" t="s">
        <v>1114</v>
      </c>
    </row>
    <row r="15" spans="1:34" ht="15.75" customHeight="1" x14ac:dyDescent="0.35">
      <c r="B15" s="164" t="s">
        <v>1115</v>
      </c>
    </row>
    <row r="16" spans="1:34" ht="15.75" customHeight="1" x14ac:dyDescent="0.3"/>
    <row r="17" spans="2:6" ht="15.75" customHeight="1" x14ac:dyDescent="0.3">
      <c r="B17" s="4" t="s">
        <v>37</v>
      </c>
      <c r="F17" s="101" t="s">
        <v>25</v>
      </c>
    </row>
    <row r="18" spans="2:6" ht="15.75" customHeight="1" x14ac:dyDescent="0.3">
      <c r="B18" s="4" t="s">
        <v>38</v>
      </c>
    </row>
    <row r="19" spans="2:6" ht="15.75" customHeight="1" x14ac:dyDescent="0.3"/>
    <row r="20" spans="2:6" ht="15.75" customHeight="1" x14ac:dyDescent="0.3"/>
    <row r="21" spans="2:6" ht="15.75" customHeight="1" x14ac:dyDescent="0.3"/>
    <row r="22" spans="2:6" ht="15.75" customHeight="1" x14ac:dyDescent="0.3"/>
    <row r="23" spans="2:6" ht="15.75" customHeight="1" x14ac:dyDescent="0.3"/>
    <row r="24" spans="2:6" ht="15.75" customHeight="1" x14ac:dyDescent="0.3"/>
    <row r="25" spans="2:6" ht="15.75" customHeight="1" x14ac:dyDescent="0.3"/>
    <row r="26" spans="2:6" ht="15.75" customHeight="1" x14ac:dyDescent="0.3"/>
    <row r="27" spans="2:6" ht="15.75" customHeight="1" x14ac:dyDescent="0.3"/>
    <row r="28" spans="2:6" ht="15.75" customHeight="1" x14ac:dyDescent="0.3"/>
    <row r="29" spans="2:6" ht="15.75" customHeight="1" x14ac:dyDescent="0.3"/>
    <row r="30" spans="2:6" ht="15.75" customHeight="1" x14ac:dyDescent="0.3"/>
    <row r="31" spans="2:6" ht="15.75" customHeight="1" x14ac:dyDescent="0.3"/>
    <row r="32" spans="2: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</sheetData>
  <sortState xmlns:xlrd2="http://schemas.microsoft.com/office/spreadsheetml/2017/richdata2" ref="V5:W12">
    <sortCondition ref="V5"/>
  </sortState>
  <mergeCells count="1">
    <mergeCell ref="D2:I2"/>
  </mergeCells>
  <hyperlinks>
    <hyperlink ref="B2" location="'Index'!A3" tooltip="Go to the Index sheet" display="á" xr:uid="{145D8BC1-1B84-4CCF-A625-C4D9681F6DE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3FBBE-8929-4B4B-A9BA-CE22470D9F5A}">
  <sheetPr codeName="Sheet35">
    <tabColor theme="4" tint="0.39997558519241921"/>
    <pageSetUpPr fitToPage="1"/>
  </sheetPr>
  <dimension ref="A1:AH69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3" customWidth="1"/>
    <col min="12" max="13" width="20.7109375" style="4" customWidth="1"/>
    <col min="14" max="19" width="5" style="4" customWidth="1"/>
    <col min="20" max="16384" width="10.28515625" style="4"/>
  </cols>
  <sheetData>
    <row r="1" spans="1:34" s="93" customFormat="1" ht="18" x14ac:dyDescent="0.35">
      <c r="A1" s="98"/>
      <c r="B1" s="93" t="s">
        <v>46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  <c r="AH2" s="3"/>
    </row>
    <row r="3" spans="1:34" s="2" customFormat="1" ht="15.75" customHeight="1" x14ac:dyDescent="0.3">
      <c r="A3" s="1"/>
      <c r="B3" s="2" t="s">
        <v>0</v>
      </c>
      <c r="C3" s="115" t="s">
        <v>1167</v>
      </c>
      <c r="D3" s="115"/>
      <c r="E3" s="115"/>
      <c r="K3" s="4"/>
      <c r="L3" s="4"/>
      <c r="M3" s="4"/>
      <c r="N3" s="4"/>
      <c r="O3" s="4"/>
      <c r="P3" s="4"/>
      <c r="Q3" s="4"/>
      <c r="R3" s="4"/>
      <c r="S3" s="4"/>
      <c r="T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K4" s="4"/>
    </row>
    <row r="5" spans="1:34" ht="15.75" customHeight="1" x14ac:dyDescent="0.3">
      <c r="A5" s="122">
        <v>1</v>
      </c>
      <c r="B5" s="106" t="s">
        <v>1084</v>
      </c>
      <c r="C5" s="106" t="s">
        <v>1067</v>
      </c>
      <c r="D5" s="16"/>
      <c r="E5" s="16"/>
      <c r="F5" s="16">
        <f>SUM(D5:E5)</f>
        <v>0</v>
      </c>
      <c r="G5" s="16"/>
      <c r="H5" s="46"/>
      <c r="I5" s="54"/>
      <c r="K5" s="4"/>
    </row>
    <row r="6" spans="1:34" ht="15.75" customHeight="1" x14ac:dyDescent="0.3">
      <c r="A6" s="118">
        <v>2</v>
      </c>
      <c r="B6" s="117" t="s">
        <v>1157</v>
      </c>
      <c r="C6" s="117" t="s">
        <v>187</v>
      </c>
      <c r="D6" s="7"/>
      <c r="E6" s="7"/>
      <c r="F6" s="7">
        <f t="shared" ref="F6:F14" si="0">SUM(D6:E6)</f>
        <v>0</v>
      </c>
      <c r="G6" s="7"/>
      <c r="H6" s="8"/>
      <c r="I6" s="119"/>
      <c r="K6" s="4"/>
    </row>
    <row r="7" spans="1:34" ht="15.75" customHeight="1" x14ac:dyDescent="0.3">
      <c r="A7" s="118">
        <v>3</v>
      </c>
      <c r="B7" s="117" t="s">
        <v>989</v>
      </c>
      <c r="C7" s="117" t="s">
        <v>475</v>
      </c>
      <c r="D7" s="7"/>
      <c r="E7" s="7"/>
      <c r="F7" s="7">
        <f t="shared" si="0"/>
        <v>0</v>
      </c>
      <c r="G7" s="7"/>
      <c r="H7" s="7"/>
      <c r="I7" s="19"/>
      <c r="J7" s="10"/>
      <c r="K7" s="4"/>
    </row>
    <row r="8" spans="1:34" ht="15.75" customHeight="1" x14ac:dyDescent="0.3">
      <c r="A8" s="118">
        <v>4</v>
      </c>
      <c r="B8" s="117" t="s">
        <v>1087</v>
      </c>
      <c r="C8" s="117" t="s">
        <v>1067</v>
      </c>
      <c r="D8" s="7"/>
      <c r="E8" s="7"/>
      <c r="F8" s="7">
        <f t="shared" si="0"/>
        <v>0</v>
      </c>
      <c r="G8" s="7"/>
      <c r="H8" s="7"/>
      <c r="I8" s="19"/>
      <c r="K8" s="4"/>
    </row>
    <row r="9" spans="1:34" ht="15.75" customHeight="1" x14ac:dyDescent="0.3">
      <c r="A9" s="118">
        <v>5</v>
      </c>
      <c r="B9" s="117" t="s">
        <v>1166</v>
      </c>
      <c r="C9" s="117" t="s">
        <v>187</v>
      </c>
      <c r="D9" s="7"/>
      <c r="E9" s="7"/>
      <c r="F9" s="7">
        <f t="shared" si="0"/>
        <v>0</v>
      </c>
      <c r="G9" s="7"/>
      <c r="H9" s="7"/>
      <c r="I9" s="19"/>
    </row>
    <row r="10" spans="1:34" ht="15.75" customHeight="1" x14ac:dyDescent="0.3">
      <c r="A10" s="118">
        <v>6</v>
      </c>
      <c r="B10" s="117" t="s">
        <v>228</v>
      </c>
      <c r="C10" s="117" t="s">
        <v>318</v>
      </c>
      <c r="D10" s="7"/>
      <c r="E10" s="7"/>
      <c r="F10" s="7">
        <f t="shared" si="0"/>
        <v>0</v>
      </c>
      <c r="G10" s="7"/>
      <c r="H10" s="7"/>
      <c r="I10" s="19"/>
    </row>
    <row r="11" spans="1:34" ht="15.75" customHeight="1" x14ac:dyDescent="0.3">
      <c r="A11" s="118">
        <v>7</v>
      </c>
      <c r="B11" s="117" t="s">
        <v>1144</v>
      </c>
      <c r="C11" s="117" t="s">
        <v>187</v>
      </c>
      <c r="D11" s="7"/>
      <c r="E11" s="7"/>
      <c r="F11" s="7">
        <f t="shared" si="0"/>
        <v>0</v>
      </c>
      <c r="G11" s="7"/>
      <c r="H11" s="7"/>
      <c r="I11" s="19"/>
    </row>
    <row r="12" spans="1:34" ht="15.75" customHeight="1" x14ac:dyDescent="0.3">
      <c r="A12" s="118">
        <v>8</v>
      </c>
      <c r="B12" s="117" t="s">
        <v>1118</v>
      </c>
      <c r="C12" s="117" t="s">
        <v>1067</v>
      </c>
      <c r="D12" s="7"/>
      <c r="E12" s="7"/>
      <c r="F12" s="7">
        <f t="shared" si="0"/>
        <v>0</v>
      </c>
      <c r="G12" s="7"/>
      <c r="H12" s="7"/>
      <c r="I12" s="19"/>
    </row>
    <row r="13" spans="1:34" ht="15.75" customHeight="1" x14ac:dyDescent="0.3">
      <c r="A13" s="118">
        <v>9</v>
      </c>
      <c r="B13" s="117" t="s">
        <v>1151</v>
      </c>
      <c r="C13" s="117" t="s">
        <v>1134</v>
      </c>
      <c r="D13" s="7"/>
      <c r="E13" s="7"/>
      <c r="F13" s="7">
        <f t="shared" si="0"/>
        <v>0</v>
      </c>
      <c r="G13" s="7"/>
      <c r="H13" s="7"/>
      <c r="I13" s="19"/>
    </row>
    <row r="14" spans="1:34" ht="15.75" customHeight="1" x14ac:dyDescent="0.3">
      <c r="A14" s="120">
        <v>10</v>
      </c>
      <c r="B14" s="121" t="s">
        <v>1132</v>
      </c>
      <c r="C14" s="121" t="s">
        <v>475</v>
      </c>
      <c r="D14" s="21"/>
      <c r="E14" s="21"/>
      <c r="F14" s="21">
        <f t="shared" si="0"/>
        <v>0</v>
      </c>
      <c r="G14" s="21"/>
      <c r="H14" s="21"/>
      <c r="I14" s="22"/>
    </row>
    <row r="15" spans="1:34" ht="15.75" customHeight="1" x14ac:dyDescent="0.3"/>
    <row r="16" spans="1:34" ht="15.75" customHeight="1" x14ac:dyDescent="0.3">
      <c r="B16" s="2" t="s">
        <v>1114</v>
      </c>
    </row>
    <row r="17" spans="2:6" ht="15.75" customHeight="1" x14ac:dyDescent="0.35">
      <c r="B17" s="164" t="s">
        <v>1115</v>
      </c>
    </row>
    <row r="18" spans="2:6" ht="15.75" customHeight="1" x14ac:dyDescent="0.3"/>
    <row r="19" spans="2:6" ht="15.75" customHeight="1" x14ac:dyDescent="0.3">
      <c r="B19" s="4" t="s">
        <v>37</v>
      </c>
      <c r="F19" s="101" t="s">
        <v>25</v>
      </c>
    </row>
    <row r="20" spans="2:6" ht="15.75" customHeight="1" x14ac:dyDescent="0.3">
      <c r="B20" s="4" t="s">
        <v>38</v>
      </c>
    </row>
    <row r="21" spans="2:6" ht="15.75" customHeight="1" x14ac:dyDescent="0.3"/>
    <row r="22" spans="2:6" ht="15.75" customHeight="1" x14ac:dyDescent="0.3"/>
    <row r="23" spans="2:6" ht="15.75" customHeight="1" x14ac:dyDescent="0.3"/>
    <row r="24" spans="2:6" ht="15.75" customHeight="1" x14ac:dyDescent="0.3"/>
    <row r="25" spans="2:6" ht="15.75" customHeight="1" x14ac:dyDescent="0.3"/>
    <row r="26" spans="2:6" ht="15.75" customHeight="1" x14ac:dyDescent="0.3"/>
    <row r="27" spans="2:6" ht="15.75" customHeight="1" x14ac:dyDescent="0.3"/>
    <row r="28" spans="2:6" ht="15.75" customHeight="1" x14ac:dyDescent="0.3"/>
    <row r="29" spans="2:6" ht="15.75" customHeight="1" x14ac:dyDescent="0.3"/>
    <row r="30" spans="2:6" ht="15.75" customHeight="1" x14ac:dyDescent="0.3"/>
    <row r="31" spans="2:6" ht="15.75" customHeight="1" x14ac:dyDescent="0.3"/>
    <row r="32" spans="2: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V5:W14">
    <sortCondition ref="V5"/>
  </sortState>
  <mergeCells count="1">
    <mergeCell ref="D2:I2"/>
  </mergeCells>
  <hyperlinks>
    <hyperlink ref="B2" location="'Index'!A3" tooltip="Go to the Index sheet" display="á" xr:uid="{95E0895D-9575-4CDA-ACC0-63142A524A9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0">
    <tabColor rgb="FF00FFCC"/>
    <pageSetUpPr fitToPage="1"/>
  </sheetPr>
  <dimension ref="A1:AH165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4" customWidth="1"/>
    <col min="12" max="13" width="20.7109375" style="4" customWidth="1"/>
    <col min="14" max="19" width="5" style="4" customWidth="1"/>
    <col min="20" max="27" width="4.140625" style="4" customWidth="1"/>
    <col min="28" max="16384" width="10.28515625" style="4"/>
  </cols>
  <sheetData>
    <row r="1" spans="1:34" s="99" customFormat="1" ht="18" x14ac:dyDescent="0.35">
      <c r="A1" s="98"/>
      <c r="B1" s="93" t="s">
        <v>27</v>
      </c>
      <c r="C1" s="90"/>
      <c r="D1" s="90"/>
      <c r="E1" s="90"/>
      <c r="F1" s="90"/>
      <c r="G1" s="90"/>
      <c r="H1" s="90"/>
      <c r="I1" s="90"/>
      <c r="J1" s="93"/>
      <c r="K1" s="90"/>
      <c r="L1" s="90"/>
      <c r="M1" s="93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7"/>
      <c r="Z1" s="97"/>
      <c r="AG1" s="4"/>
      <c r="AH1" s="3"/>
    </row>
    <row r="2" spans="1:34" ht="20.100000000000001" customHeight="1" x14ac:dyDescent="0.35">
      <c r="A2" s="1"/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  <c r="J2" s="2"/>
    </row>
    <row r="3" spans="1:34" s="37" customFormat="1" ht="15.75" customHeight="1" x14ac:dyDescent="0.3">
      <c r="A3" s="36"/>
      <c r="B3" s="37" t="s">
        <v>0</v>
      </c>
      <c r="C3" s="167" t="s">
        <v>1228</v>
      </c>
      <c r="D3" s="167"/>
      <c r="E3" s="167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34" ht="15.75" customHeight="1" x14ac:dyDescent="0.3">
      <c r="A5" s="122">
        <v>1</v>
      </c>
      <c r="B5" s="106" t="s">
        <v>1176</v>
      </c>
      <c r="C5" s="106" t="s">
        <v>561</v>
      </c>
      <c r="D5" s="16"/>
      <c r="E5" s="16"/>
      <c r="F5" s="16">
        <f>SUM(D5:E5)</f>
        <v>0</v>
      </c>
      <c r="G5" s="16"/>
      <c r="H5" s="46"/>
      <c r="I5" s="54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34" ht="15.75" customHeight="1" x14ac:dyDescent="0.3">
      <c r="A6" s="118">
        <v>2</v>
      </c>
      <c r="B6" s="117" t="s">
        <v>1226</v>
      </c>
      <c r="C6" s="117" t="s">
        <v>561</v>
      </c>
      <c r="D6" s="7"/>
      <c r="E6" s="7"/>
      <c r="F6" s="7">
        <f t="shared" ref="F6:F11" si="0">SUM(D6:E6)</f>
        <v>0</v>
      </c>
      <c r="G6" s="7"/>
      <c r="H6" s="7"/>
      <c r="I6" s="19"/>
    </row>
    <row r="7" spans="1:34" ht="15.75" customHeight="1" x14ac:dyDescent="0.3">
      <c r="A7" s="118">
        <v>3</v>
      </c>
      <c r="B7" s="117" t="s">
        <v>560</v>
      </c>
      <c r="C7" s="117" t="s">
        <v>561</v>
      </c>
      <c r="D7" s="7"/>
      <c r="E7" s="7"/>
      <c r="F7" s="7">
        <f t="shared" si="0"/>
        <v>0</v>
      </c>
      <c r="G7" s="7"/>
      <c r="H7" s="7"/>
      <c r="I7" s="19"/>
      <c r="J7" s="10"/>
    </row>
    <row r="8" spans="1:34" ht="15.75" customHeight="1" x14ac:dyDescent="0.3">
      <c r="A8" s="118">
        <v>4</v>
      </c>
      <c r="B8" s="117" t="s">
        <v>1206</v>
      </c>
      <c r="C8" s="117" t="s">
        <v>499</v>
      </c>
      <c r="D8" s="7"/>
      <c r="E8" s="7"/>
      <c r="F8" s="7">
        <f t="shared" si="0"/>
        <v>0</v>
      </c>
      <c r="G8" s="7"/>
      <c r="H8" s="7"/>
      <c r="I8" s="19"/>
      <c r="K8" s="3"/>
    </row>
    <row r="9" spans="1:34" ht="15.75" customHeight="1" x14ac:dyDescent="0.3">
      <c r="A9" s="118">
        <v>5</v>
      </c>
      <c r="B9" s="117" t="s">
        <v>1225</v>
      </c>
      <c r="C9" s="117" t="s">
        <v>561</v>
      </c>
      <c r="D9" s="7"/>
      <c r="E9" s="7"/>
      <c r="F9" s="7">
        <f t="shared" si="0"/>
        <v>0</v>
      </c>
      <c r="G9" s="7"/>
      <c r="H9" s="7"/>
      <c r="I9" s="19"/>
    </row>
    <row r="10" spans="1:34" ht="15.75" customHeight="1" x14ac:dyDescent="0.3">
      <c r="A10" s="118">
        <v>6</v>
      </c>
      <c r="B10" s="117" t="s">
        <v>1227</v>
      </c>
      <c r="C10" s="117" t="s">
        <v>430</v>
      </c>
      <c r="D10" s="7"/>
      <c r="E10" s="7"/>
      <c r="F10" s="7">
        <f t="shared" si="0"/>
        <v>0</v>
      </c>
      <c r="G10" s="7"/>
      <c r="H10" s="7"/>
      <c r="I10" s="19"/>
    </row>
    <row r="11" spans="1:34" ht="15.75" customHeight="1" x14ac:dyDescent="0.3">
      <c r="A11" s="120">
        <v>7</v>
      </c>
      <c r="B11" s="121" t="s">
        <v>1210</v>
      </c>
      <c r="C11" s="121" t="s">
        <v>561</v>
      </c>
      <c r="D11" s="21"/>
      <c r="E11" s="21"/>
      <c r="F11" s="21">
        <f t="shared" si="0"/>
        <v>0</v>
      </c>
      <c r="G11" s="21"/>
      <c r="H11" s="21"/>
      <c r="I11" s="22"/>
    </row>
    <row r="12" spans="1:34" ht="15.75" customHeight="1" x14ac:dyDescent="0.3">
      <c r="A12" s="4"/>
    </row>
    <row r="13" spans="1:34" ht="15.75" customHeight="1" x14ac:dyDescent="0.3">
      <c r="A13" s="36"/>
      <c r="B13" s="37" t="s">
        <v>74</v>
      </c>
      <c r="C13" s="167" t="s">
        <v>1232</v>
      </c>
      <c r="D13" s="167"/>
      <c r="E13" s="167"/>
      <c r="F13" s="37"/>
      <c r="G13" s="37"/>
      <c r="H13" s="37"/>
      <c r="I13" s="37"/>
    </row>
    <row r="14" spans="1:34" ht="15.75" customHeight="1" x14ac:dyDescent="0.3">
      <c r="A14" s="124">
        <v>2</v>
      </c>
      <c r="B14" s="125" t="s">
        <v>1</v>
      </c>
      <c r="C14" s="149" t="s">
        <v>2</v>
      </c>
      <c r="D14" s="12"/>
      <c r="E14" s="47"/>
      <c r="F14" s="48" t="s">
        <v>3</v>
      </c>
      <c r="G14" s="48" t="s">
        <v>4</v>
      </c>
      <c r="H14" s="48" t="s">
        <v>5</v>
      </c>
      <c r="I14" s="49" t="s">
        <v>6</v>
      </c>
    </row>
    <row r="15" spans="1:34" ht="15.75" customHeight="1" x14ac:dyDescent="0.3">
      <c r="A15" s="122">
        <v>1</v>
      </c>
      <c r="B15" s="106" t="s">
        <v>1231</v>
      </c>
      <c r="C15" s="106" t="s">
        <v>475</v>
      </c>
      <c r="D15" s="16"/>
      <c r="E15" s="16"/>
      <c r="F15" s="16">
        <f>SUM(D15:E15)</f>
        <v>0</v>
      </c>
      <c r="G15" s="16"/>
      <c r="H15" s="46"/>
      <c r="I15" s="54"/>
    </row>
    <row r="16" spans="1:34" ht="15.75" customHeight="1" x14ac:dyDescent="0.3">
      <c r="A16" s="118">
        <v>2</v>
      </c>
      <c r="B16" s="117" t="s">
        <v>1214</v>
      </c>
      <c r="C16" s="117" t="s">
        <v>462</v>
      </c>
      <c r="D16" s="7"/>
      <c r="E16" s="7"/>
      <c r="F16" s="7">
        <f t="shared" ref="F16:F20" si="1">SUM(D16:E16)</f>
        <v>0</v>
      </c>
      <c r="G16" s="7"/>
      <c r="H16" s="7"/>
      <c r="I16" s="19"/>
    </row>
    <row r="17" spans="1:9" ht="15.75" customHeight="1" x14ac:dyDescent="0.3">
      <c r="A17" s="118">
        <v>3</v>
      </c>
      <c r="B17" s="117" t="s">
        <v>1229</v>
      </c>
      <c r="C17" s="117" t="s">
        <v>561</v>
      </c>
      <c r="D17" s="7"/>
      <c r="E17" s="7"/>
      <c r="F17" s="7">
        <f t="shared" si="1"/>
        <v>0</v>
      </c>
      <c r="G17" s="7"/>
      <c r="H17" s="7"/>
      <c r="I17" s="19"/>
    </row>
    <row r="18" spans="1:9" ht="15.75" customHeight="1" x14ac:dyDescent="0.3">
      <c r="A18" s="118">
        <v>4</v>
      </c>
      <c r="B18" s="117" t="s">
        <v>506</v>
      </c>
      <c r="C18" s="117" t="s">
        <v>134</v>
      </c>
      <c r="D18" s="7"/>
      <c r="E18" s="7"/>
      <c r="F18" s="7">
        <f t="shared" si="1"/>
        <v>0</v>
      </c>
      <c r="G18" s="7"/>
      <c r="H18" s="7"/>
      <c r="I18" s="19"/>
    </row>
    <row r="19" spans="1:9" ht="15.75" customHeight="1" x14ac:dyDescent="0.3">
      <c r="A19" s="118">
        <v>5</v>
      </c>
      <c r="B19" s="117" t="s">
        <v>1208</v>
      </c>
      <c r="C19" s="117" t="s">
        <v>561</v>
      </c>
      <c r="D19" s="7"/>
      <c r="E19" s="7"/>
      <c r="F19" s="7">
        <f t="shared" si="1"/>
        <v>0</v>
      </c>
      <c r="G19" s="7"/>
      <c r="H19" s="7"/>
      <c r="I19" s="19"/>
    </row>
    <row r="20" spans="1:9" ht="15.75" customHeight="1" x14ac:dyDescent="0.3">
      <c r="A20" s="120">
        <v>6</v>
      </c>
      <c r="B20" s="121" t="s">
        <v>1230</v>
      </c>
      <c r="C20" s="121" t="s">
        <v>561</v>
      </c>
      <c r="D20" s="21"/>
      <c r="E20" s="21"/>
      <c r="F20" s="21">
        <f t="shared" si="1"/>
        <v>0</v>
      </c>
      <c r="G20" s="21"/>
      <c r="H20" s="21"/>
      <c r="I20" s="22"/>
    </row>
    <row r="21" spans="1:9" ht="15.75" customHeight="1" x14ac:dyDescent="0.3">
      <c r="A21" s="4"/>
    </row>
    <row r="22" spans="1:9" ht="15.75" customHeight="1" x14ac:dyDescent="0.3">
      <c r="A22" s="4"/>
      <c r="B22" s="4" t="s">
        <v>37</v>
      </c>
      <c r="F22" s="101" t="s">
        <v>25</v>
      </c>
    </row>
    <row r="23" spans="1:9" ht="15.75" customHeight="1" x14ac:dyDescent="0.3">
      <c r="A23" s="4"/>
      <c r="B23" s="4" t="s">
        <v>38</v>
      </c>
    </row>
    <row r="24" spans="1:9" ht="15.75" customHeight="1" x14ac:dyDescent="0.3"/>
    <row r="25" spans="1:9" ht="15.75" customHeight="1" x14ac:dyDescent="0.3"/>
    <row r="26" spans="1:9" ht="15.75" customHeight="1" x14ac:dyDescent="0.3"/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</sheetData>
  <sortState xmlns:xlrd2="http://schemas.microsoft.com/office/spreadsheetml/2017/richdata2" ref="V15:W20">
    <sortCondition ref="V15"/>
  </sortState>
  <mergeCells count="1">
    <mergeCell ref="D2:I2"/>
  </mergeCells>
  <hyperlinks>
    <hyperlink ref="B2" location="'Index'!A3" tooltip="Go to the Index sheet" display="á" xr:uid="{A65F73D7-FEA8-45C6-B3DB-81BED3EFF6C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FF861-48D5-4D8E-A20D-2A118C6564BA}">
  <sheetPr>
    <tabColor rgb="FF00FFCC"/>
    <pageSetUpPr fitToPage="1"/>
  </sheetPr>
  <dimension ref="A1:AH165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4" customWidth="1"/>
    <col min="12" max="13" width="20.7109375" style="4" customWidth="1"/>
    <col min="14" max="19" width="5" style="4" customWidth="1"/>
    <col min="20" max="27" width="4.140625" style="4" customWidth="1"/>
    <col min="28" max="16384" width="10.28515625" style="4"/>
  </cols>
  <sheetData>
    <row r="1" spans="1:34" s="99" customFormat="1" ht="18" x14ac:dyDescent="0.35">
      <c r="A1" s="98"/>
      <c r="B1" s="93" t="s">
        <v>27</v>
      </c>
      <c r="C1" s="90"/>
      <c r="D1" s="90"/>
      <c r="E1" s="90"/>
      <c r="F1" s="90"/>
      <c r="G1" s="90" t="s">
        <v>283</v>
      </c>
      <c r="H1" s="90"/>
      <c r="I1" s="90"/>
      <c r="J1" s="93"/>
      <c r="K1" s="90"/>
      <c r="L1" s="90"/>
      <c r="M1" s="93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7"/>
      <c r="Z1" s="97"/>
      <c r="AG1" s="4"/>
      <c r="AH1" s="4"/>
    </row>
    <row r="2" spans="1:34" ht="20.100000000000001" customHeight="1" x14ac:dyDescent="0.35">
      <c r="A2" s="1"/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37" customFormat="1" ht="15.75" customHeight="1" x14ac:dyDescent="0.3">
      <c r="A3" s="36"/>
      <c r="B3" s="37" t="s">
        <v>0</v>
      </c>
      <c r="C3" s="167" t="s">
        <v>1233</v>
      </c>
      <c r="D3" s="167"/>
      <c r="E3" s="167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"!$B$5")&lt;&gt;"",INDIRECT("'"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"!$B$5"),"")</f>
        <v>A. Byrne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"!$C$5")&lt;&gt;"",INDIRECT("'"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"!$C$5"),"")</f>
        <v>Llantrisant &amp; Cardiff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"!$D$5")&lt;&gt;"",INDIRECT("'"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"!$D$5"),"")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"!$E$5")&lt;&gt;"",INDIRECT("'"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"!$E$5"),"")</f>
        <v/>
      </c>
      <c r="F5" s="16">
        <f ca="1">SUM(D5:E5)</f>
        <v>0</v>
      </c>
      <c r="G5" s="16"/>
      <c r="H5" s="46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"!$B$16"),"")</f>
        <v>K. L. Dinkel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"!$C$16"),"")</f>
        <v>Sunderland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"!$D$16"),"")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"!$E$16"),"")</f>
        <v/>
      </c>
      <c r="F6" s="7">
        <f t="shared" ref="F6:F13" ca="1" si="0">SUM(D6:E6)</f>
        <v>0</v>
      </c>
      <c r="G6" s="130"/>
      <c r="H6" s="130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"!$B$6"),"")</f>
        <v>P. Ellis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"!$C$6"),"")</f>
        <v>Llantrisant &amp; Cardiff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"!$D$6"),"")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"!$E$6")&lt;&gt;"",INDIRECT("'"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"!$E$6"),"")</f>
        <v/>
      </c>
      <c r="F7" s="7">
        <f t="shared" ca="1" si="0"/>
        <v>0</v>
      </c>
      <c r="G7" s="130"/>
      <c r="H7" s="130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"!$B$7"),"")</f>
        <v>A. Germain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"!$C$7"),"")</f>
        <v>Llantrisant &amp; Cardiff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"!$D$7"),"")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"!$E$7"),"")</f>
        <v/>
      </c>
      <c r="F8" s="7">
        <f t="shared" ca="1" si="0"/>
        <v>0</v>
      </c>
      <c r="G8" s="130"/>
      <c r="H8" s="130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"!$B$17"),"")</f>
        <v>P. Hawkins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"!$C$17"),"")</f>
        <v>Llantrisant &amp; Cardiff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"!$D$17"),"")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"!$E$17")&lt;&gt;"",INDIRECT("'"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"!$E$17"),"")</f>
        <v/>
      </c>
      <c r="F9" s="7">
        <f t="shared" ca="1" si="0"/>
        <v>0</v>
      </c>
      <c r="G9" s="130"/>
      <c r="H9" s="130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"!$B$18"),"")</f>
        <v>D. Love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"!$C$18"),"")</f>
        <v>Penarth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"!$D$18"),"")</f>
        <v/>
      </c>
      <c r="E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"!$E$18")&lt;&gt;"",INDIRECT("'"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"!$E$18"),"")</f>
        <v/>
      </c>
      <c r="F10" s="7">
        <f t="shared" ca="1" si="0"/>
        <v>0</v>
      </c>
      <c r="G10" s="130"/>
      <c r="H10" s="130"/>
      <c r="I10" s="132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"!$B$9"),"")</f>
        <v>W. Phelps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"!$C$9"),"")</f>
        <v>Llantrisant &amp; Cardiff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"!$D$9"),"")</f>
        <v/>
      </c>
      <c r="E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"!$E$9"),"")</f>
        <v/>
      </c>
      <c r="F11" s="7">
        <f t="shared" ca="1" si="0"/>
        <v>0</v>
      </c>
      <c r="G11" s="130"/>
      <c r="H11" s="130"/>
      <c r="I11" s="132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"!$B$19"),"")</f>
        <v>D. Playle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"!$C$19"),"")</f>
        <v>Llantrisant &amp; Cardiff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"!$D$19"),"")</f>
        <v/>
      </c>
      <c r="E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"!$E$19"),"")</f>
        <v/>
      </c>
      <c r="F12" s="7">
        <f t="shared" ca="1" si="0"/>
        <v>0</v>
      </c>
      <c r="G12" s="130"/>
      <c r="H12" s="130"/>
      <c r="I12" s="132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"!$B$11"),"")</f>
        <v>I. Thomas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"!$C$11"),"")</f>
        <v>Llantrisant &amp; Cardiff</v>
      </c>
      <c r="D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"!$D$11"),"")</f>
        <v/>
      </c>
      <c r="E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"LR Rifle 100 Any" &amp; "'" &amp; "!$E$11"),"")</f>
        <v/>
      </c>
      <c r="F13" s="21">
        <f t="shared" ca="1" si="0"/>
        <v>0</v>
      </c>
      <c r="G13" s="134"/>
      <c r="H13" s="134"/>
      <c r="I13" s="135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4" t="s">
        <v>37</v>
      </c>
      <c r="F15" s="101" t="s">
        <v>25</v>
      </c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4" t="s">
        <v>38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/>
    <row r="32" spans="1:2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</sheetData>
  <sheetProtection sheet="1" objects="1" scenarios="1" selectLockedCells="1"/>
  <sortState xmlns:xlrd2="http://schemas.microsoft.com/office/spreadsheetml/2017/richdata2" ref="V5:W13">
    <sortCondition ref="V5"/>
  </sortState>
  <mergeCells count="1">
    <mergeCell ref="D2:I2"/>
  </mergeCells>
  <hyperlinks>
    <hyperlink ref="B2" location="'Index'!A3" tooltip="Go to the Index sheet" display="á" xr:uid="{3DB922D0-2022-45F6-833E-1F80CCC0EDBE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/>
    <pageSetUpPr fitToPage="1"/>
  </sheetPr>
  <dimension ref="A1:AH69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12</v>
      </c>
      <c r="D1" s="90"/>
      <c r="E1" s="90"/>
      <c r="F1" s="90"/>
      <c r="G1" s="100"/>
      <c r="H1" s="90"/>
      <c r="I1" s="90"/>
      <c r="J1" s="105">
        <v>4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B2" s="107"/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289</v>
      </c>
      <c r="B4" s="12"/>
      <c r="C4" s="139">
        <v>536</v>
      </c>
      <c r="D4" s="12"/>
      <c r="E4" s="71" t="s">
        <v>6</v>
      </c>
      <c r="F4" s="14">
        <f>SUM(F5:F7)</f>
        <v>0</v>
      </c>
      <c r="G4" s="3" t="s">
        <v>295</v>
      </c>
      <c r="H4" s="11" t="s">
        <v>294</v>
      </c>
      <c r="I4" s="12"/>
      <c r="J4" s="139">
        <v>513</v>
      </c>
      <c r="K4" s="12"/>
      <c r="L4" s="71" t="s">
        <v>6</v>
      </c>
      <c r="M4" s="14">
        <f>SUM(M5:M7)</f>
        <v>0</v>
      </c>
    </row>
    <row r="5" spans="1:34" ht="15.75" customHeight="1" x14ac:dyDescent="0.3">
      <c r="A5" s="15" t="s">
        <v>94</v>
      </c>
      <c r="B5" s="16"/>
      <c r="C5" s="16"/>
      <c r="D5" s="16"/>
      <c r="E5" s="16"/>
      <c r="F5" s="17">
        <f>SUM(B5:E5)</f>
        <v>0</v>
      </c>
      <c r="H5" s="15" t="s">
        <v>142</v>
      </c>
      <c r="I5" s="16"/>
      <c r="J5" s="16"/>
      <c r="K5" s="16"/>
      <c r="L5" s="16"/>
      <c r="M5" s="17">
        <f>SUM(I5:L5)</f>
        <v>0</v>
      </c>
    </row>
    <row r="6" spans="1:34" ht="15.75" customHeight="1" x14ac:dyDescent="0.3">
      <c r="A6" s="18" t="s">
        <v>77</v>
      </c>
      <c r="B6" s="7"/>
      <c r="C6" s="7"/>
      <c r="D6" s="7"/>
      <c r="E6" s="7"/>
      <c r="F6" s="19">
        <f>SUM(B6:E6)</f>
        <v>0</v>
      </c>
      <c r="H6" s="18" t="s">
        <v>140</v>
      </c>
      <c r="I6" s="7"/>
      <c r="J6" s="7"/>
      <c r="K6" s="7"/>
      <c r="L6" s="7"/>
      <c r="M6" s="19">
        <f>SUM(I6:L6)</f>
        <v>0</v>
      </c>
    </row>
    <row r="7" spans="1:34" ht="15.75" customHeight="1" x14ac:dyDescent="0.3">
      <c r="A7" s="20" t="s">
        <v>95</v>
      </c>
      <c r="B7" s="21"/>
      <c r="C7" s="21"/>
      <c r="D7" s="21"/>
      <c r="E7" s="21"/>
      <c r="F7" s="22">
        <f>SUM(B7:E7)</f>
        <v>0</v>
      </c>
      <c r="H7" s="20" t="s">
        <v>97</v>
      </c>
      <c r="I7" s="21"/>
      <c r="J7" s="21"/>
      <c r="K7" s="21"/>
      <c r="L7" s="21"/>
      <c r="M7" s="22">
        <f>SUM(I7:L7)</f>
        <v>0</v>
      </c>
    </row>
    <row r="8" spans="1:34" ht="15.75" customHeight="1" x14ac:dyDescent="0.3">
      <c r="O8" s="23"/>
    </row>
    <row r="9" spans="1:34" ht="15.75" customHeight="1" x14ac:dyDescent="0.3">
      <c r="A9" s="11" t="s">
        <v>290</v>
      </c>
      <c r="B9" s="12"/>
      <c r="C9" s="139">
        <v>558</v>
      </c>
      <c r="D9" s="12"/>
      <c r="E9" s="71" t="s">
        <v>6</v>
      </c>
      <c r="F9" s="14">
        <f>SUM(F10:F12)</f>
        <v>0</v>
      </c>
      <c r="G9" s="3" t="s">
        <v>295</v>
      </c>
      <c r="H9" s="11" t="s">
        <v>293</v>
      </c>
      <c r="I9" s="12"/>
      <c r="J9" s="139">
        <v>513</v>
      </c>
      <c r="K9" s="12"/>
      <c r="L9" s="71" t="s">
        <v>6</v>
      </c>
      <c r="M9" s="14">
        <f>SUM(M10:M12)</f>
        <v>0</v>
      </c>
    </row>
    <row r="10" spans="1:34" ht="15.75" customHeight="1" x14ac:dyDescent="0.3">
      <c r="A10" s="15" t="s">
        <v>60</v>
      </c>
      <c r="B10" s="16"/>
      <c r="C10" s="16"/>
      <c r="D10" s="16"/>
      <c r="E10" s="16"/>
      <c r="F10" s="17">
        <f>SUM(B10:E10)</f>
        <v>0</v>
      </c>
      <c r="H10" s="15" t="s">
        <v>126</v>
      </c>
      <c r="I10" s="16"/>
      <c r="J10" s="16"/>
      <c r="K10" s="16"/>
      <c r="L10" s="16"/>
      <c r="M10" s="17">
        <f>SUM(I10:L10)</f>
        <v>0</v>
      </c>
      <c r="AA10"/>
      <c r="AB10"/>
      <c r="AC10"/>
      <c r="AD10"/>
      <c r="AE10"/>
      <c r="AF10"/>
    </row>
    <row r="11" spans="1:34" ht="15.75" customHeight="1" x14ac:dyDescent="0.3">
      <c r="A11" s="18" t="s">
        <v>85</v>
      </c>
      <c r="B11" s="7"/>
      <c r="C11" s="7"/>
      <c r="D11" s="7"/>
      <c r="E11" s="7"/>
      <c r="F11" s="19">
        <f>SUM(B11:E11)</f>
        <v>0</v>
      </c>
      <c r="H11" s="18" t="s">
        <v>88</v>
      </c>
      <c r="I11" s="7"/>
      <c r="J11" s="7"/>
      <c r="K11" s="7"/>
      <c r="L11" s="7"/>
      <c r="M11" s="19">
        <f>SUM(I11:L11)</f>
        <v>0</v>
      </c>
      <c r="AA11"/>
      <c r="AB11"/>
      <c r="AC11"/>
      <c r="AD11"/>
      <c r="AE11"/>
      <c r="AF11"/>
    </row>
    <row r="12" spans="1:34" ht="15.75" customHeight="1" x14ac:dyDescent="0.3">
      <c r="A12" s="20" t="s">
        <v>58</v>
      </c>
      <c r="B12" s="21"/>
      <c r="C12" s="21"/>
      <c r="D12" s="21"/>
      <c r="E12" s="21"/>
      <c r="F12" s="22">
        <f>SUM(B12:E12)</f>
        <v>0</v>
      </c>
      <c r="H12" s="20" t="s">
        <v>163</v>
      </c>
      <c r="I12" s="21"/>
      <c r="J12" s="21"/>
      <c r="K12" s="21"/>
      <c r="L12" s="21"/>
      <c r="M12" s="22">
        <f>SUM(I12:L12)</f>
        <v>0</v>
      </c>
      <c r="AA12"/>
      <c r="AB12"/>
      <c r="AC12"/>
      <c r="AD12"/>
      <c r="AE12"/>
      <c r="AF12"/>
    </row>
    <row r="13" spans="1:34" ht="15.75" customHeight="1" x14ac:dyDescent="0.3">
      <c r="AA13"/>
      <c r="AB13"/>
      <c r="AC13"/>
      <c r="AD13"/>
      <c r="AE13"/>
      <c r="AF13"/>
    </row>
    <row r="14" spans="1:34" ht="15.75" customHeight="1" x14ac:dyDescent="0.3">
      <c r="A14" s="11" t="s">
        <v>291</v>
      </c>
      <c r="B14" s="12"/>
      <c r="C14" s="139">
        <v>517</v>
      </c>
      <c r="D14" s="12"/>
      <c r="E14" s="71" t="s">
        <v>6</v>
      </c>
      <c r="F14" s="14">
        <f>SUM(F15:F17)</f>
        <v>0</v>
      </c>
      <c r="G14" s="3" t="s">
        <v>295</v>
      </c>
      <c r="H14" s="11" t="s">
        <v>292</v>
      </c>
      <c r="I14" s="12"/>
      <c r="J14" s="139">
        <v>526</v>
      </c>
      <c r="K14" s="12"/>
      <c r="L14" s="71" t="s">
        <v>6</v>
      </c>
      <c r="M14" s="14">
        <f>SUM(M15:M17)</f>
        <v>0</v>
      </c>
    </row>
    <row r="15" spans="1:34" ht="15.75" customHeight="1" x14ac:dyDescent="0.3">
      <c r="A15" s="15" t="s">
        <v>104</v>
      </c>
      <c r="B15" s="16"/>
      <c r="C15" s="16"/>
      <c r="D15" s="16"/>
      <c r="E15" s="16"/>
      <c r="F15" s="17">
        <f>SUM(B15:E15)</f>
        <v>0</v>
      </c>
      <c r="H15" s="15" t="s">
        <v>111</v>
      </c>
      <c r="I15" s="16"/>
      <c r="J15" s="16"/>
      <c r="K15" s="16"/>
      <c r="L15" s="16"/>
      <c r="M15" s="17">
        <f>SUM(I15:L15)</f>
        <v>0</v>
      </c>
    </row>
    <row r="16" spans="1:34" ht="15.75" customHeight="1" x14ac:dyDescent="0.3">
      <c r="A16" s="18" t="s">
        <v>75</v>
      </c>
      <c r="B16" s="7"/>
      <c r="C16" s="7"/>
      <c r="D16" s="7"/>
      <c r="E16" s="7"/>
      <c r="F16" s="19">
        <f>SUM(B16:E16)</f>
        <v>0</v>
      </c>
      <c r="H16" s="18" t="s">
        <v>103</v>
      </c>
      <c r="I16" s="7"/>
      <c r="J16" s="7"/>
      <c r="K16" s="7"/>
      <c r="L16" s="7"/>
      <c r="M16" s="19">
        <f>SUM(I16:L16)</f>
        <v>0</v>
      </c>
    </row>
    <row r="17" spans="1:20" ht="15.75" customHeight="1" x14ac:dyDescent="0.3">
      <c r="A17" s="20" t="s">
        <v>172</v>
      </c>
      <c r="B17" s="21"/>
      <c r="C17" s="21"/>
      <c r="D17" s="21"/>
      <c r="E17" s="21"/>
      <c r="F17" s="22">
        <f>SUM(B17:E17)</f>
        <v>0</v>
      </c>
      <c r="H17" s="20" t="s">
        <v>71</v>
      </c>
      <c r="I17" s="21"/>
      <c r="J17" s="21"/>
      <c r="K17" s="21"/>
      <c r="L17" s="21"/>
      <c r="M17" s="22">
        <f>SUM(I17:L17)</f>
        <v>0</v>
      </c>
    </row>
    <row r="18" spans="1:20" ht="15.75" customHeight="1" x14ac:dyDescent="0.3"/>
    <row r="19" spans="1:20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296</v>
      </c>
      <c r="H20" s="15" t="s">
        <v>289</v>
      </c>
      <c r="I20" s="46"/>
      <c r="J20" s="46"/>
      <c r="K20" s="46"/>
      <c r="L20" s="46"/>
      <c r="M20" s="46"/>
      <c r="N20" s="54"/>
    </row>
    <row r="21" spans="1:20" ht="15.75" customHeight="1" x14ac:dyDescent="0.3">
      <c r="H21" s="138" t="s">
        <v>290</v>
      </c>
      <c r="I21" s="7"/>
      <c r="J21" s="7"/>
      <c r="K21" s="7"/>
      <c r="L21" s="7"/>
      <c r="M21" s="7"/>
      <c r="N21" s="19"/>
    </row>
    <row r="22" spans="1:20" ht="15.75" customHeight="1" x14ac:dyDescent="0.3">
      <c r="H22" s="18" t="s">
        <v>291</v>
      </c>
      <c r="I22" s="7"/>
      <c r="J22" s="7"/>
      <c r="K22" s="7"/>
      <c r="L22" s="7"/>
      <c r="M22" s="7"/>
      <c r="N22" s="19"/>
    </row>
    <row r="23" spans="1:20" ht="15.75" customHeight="1" x14ac:dyDescent="0.3">
      <c r="H23" s="18" t="s">
        <v>292</v>
      </c>
      <c r="I23" s="7"/>
      <c r="J23" s="7"/>
      <c r="K23" s="7"/>
      <c r="L23" s="7"/>
      <c r="M23" s="7"/>
      <c r="N23" s="19"/>
    </row>
    <row r="24" spans="1:20" ht="15.75" customHeight="1" x14ac:dyDescent="0.3">
      <c r="H24" s="18" t="s">
        <v>293</v>
      </c>
      <c r="I24" s="7"/>
      <c r="J24" s="7"/>
      <c r="K24" s="7"/>
      <c r="L24" s="7"/>
      <c r="M24" s="7"/>
      <c r="N24" s="19"/>
    </row>
    <row r="25" spans="1:20" ht="15.75" customHeight="1" x14ac:dyDescent="0.3">
      <c r="H25" s="20" t="s">
        <v>294</v>
      </c>
      <c r="I25" s="21"/>
      <c r="J25" s="21"/>
      <c r="K25" s="21"/>
      <c r="L25" s="21"/>
      <c r="M25" s="21"/>
      <c r="N25" s="22"/>
    </row>
    <row r="26" spans="1:20" ht="15.75" customHeight="1" x14ac:dyDescent="0.3">
      <c r="H26" s="24"/>
    </row>
    <row r="27" spans="1:20" ht="15.75" customHeight="1" x14ac:dyDescent="0.3">
      <c r="A27" s="140"/>
      <c r="B27" s="140"/>
      <c r="C27" s="140"/>
      <c r="D27" s="140"/>
      <c r="E27" s="140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2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297</v>
      </c>
      <c r="B30" s="12"/>
      <c r="C30" s="139">
        <v>494</v>
      </c>
      <c r="D30" s="12"/>
      <c r="E30" s="71" t="s">
        <v>6</v>
      </c>
      <c r="F30" s="14">
        <f>SUM(F31:F33)</f>
        <v>0</v>
      </c>
      <c r="G30" s="147" t="s">
        <v>295</v>
      </c>
      <c r="H30" s="11" t="s">
        <v>302</v>
      </c>
      <c r="I30" s="12"/>
      <c r="J30" s="139">
        <v>480</v>
      </c>
      <c r="K30" s="12"/>
      <c r="L30" s="71" t="s">
        <v>6</v>
      </c>
      <c r="M30" s="14">
        <f>SUM(M31:M33)</f>
        <v>0</v>
      </c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15" t="s">
        <v>160</v>
      </c>
      <c r="B31" s="16"/>
      <c r="C31" s="16"/>
      <c r="D31" s="16"/>
      <c r="E31" s="16"/>
      <c r="F31" s="17">
        <f>SUM(B31:E31)</f>
        <v>0</v>
      </c>
      <c r="G31" s="147"/>
      <c r="H31" s="15" t="s">
        <v>168</v>
      </c>
      <c r="I31" s="16"/>
      <c r="J31" s="16"/>
      <c r="K31" s="16"/>
      <c r="L31" s="16"/>
      <c r="M31" s="17">
        <f>SUM(I31:L31)</f>
        <v>0</v>
      </c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18" t="s">
        <v>184</v>
      </c>
      <c r="B32" s="7"/>
      <c r="C32" s="7"/>
      <c r="D32" s="7"/>
      <c r="E32" s="7"/>
      <c r="F32" s="19">
        <f>SUM(B32:E32)</f>
        <v>0</v>
      </c>
      <c r="G32" s="147"/>
      <c r="H32" s="18" t="s">
        <v>154</v>
      </c>
      <c r="I32" s="7"/>
      <c r="J32" s="7"/>
      <c r="K32" s="7"/>
      <c r="L32" s="7"/>
      <c r="M32" s="19">
        <f>SUM(I32:L32)</f>
        <v>0</v>
      </c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20" t="s">
        <v>139</v>
      </c>
      <c r="B33" s="21"/>
      <c r="C33" s="21"/>
      <c r="D33" s="21"/>
      <c r="E33" s="21"/>
      <c r="F33" s="22">
        <f>SUM(B33:E33)</f>
        <v>0</v>
      </c>
      <c r="G33" s="147"/>
      <c r="H33" s="20" t="s">
        <v>242</v>
      </c>
      <c r="I33" s="21"/>
      <c r="J33" s="21"/>
      <c r="K33" s="21"/>
      <c r="L33" s="21"/>
      <c r="M33" s="22">
        <f>SUM(I33:L33)</f>
        <v>0</v>
      </c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298</v>
      </c>
      <c r="B35" s="12"/>
      <c r="C35" s="139">
        <v>485</v>
      </c>
      <c r="D35" s="12"/>
      <c r="E35" s="71" t="s">
        <v>6</v>
      </c>
      <c r="F35" s="14">
        <f>SUM(F36:F38)</f>
        <v>0</v>
      </c>
      <c r="G35" s="147" t="s">
        <v>295</v>
      </c>
      <c r="H35" s="11" t="s">
        <v>301</v>
      </c>
      <c r="I35" s="12"/>
      <c r="J35" s="139">
        <v>509</v>
      </c>
      <c r="K35" s="12"/>
      <c r="L35" s="71" t="s">
        <v>6</v>
      </c>
      <c r="M35" s="14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15" t="s">
        <v>136</v>
      </c>
      <c r="B36" s="16"/>
      <c r="C36" s="16"/>
      <c r="D36" s="16"/>
      <c r="E36" s="16"/>
      <c r="F36" s="17">
        <f>SUM(B36:E36)</f>
        <v>0</v>
      </c>
      <c r="G36" s="147"/>
      <c r="H36" s="15" t="s">
        <v>114</v>
      </c>
      <c r="I36" s="16"/>
      <c r="J36" s="16"/>
      <c r="K36" s="16"/>
      <c r="L36" s="16"/>
      <c r="M36" s="17">
        <f>SUM(I36:L36)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18" t="s">
        <v>234</v>
      </c>
      <c r="B37" s="7"/>
      <c r="C37" s="7"/>
      <c r="D37" s="7"/>
      <c r="E37" s="7"/>
      <c r="F37" s="19">
        <f>SUM(B37:E37)</f>
        <v>0</v>
      </c>
      <c r="G37" s="147"/>
      <c r="H37" s="18" t="s">
        <v>148</v>
      </c>
      <c r="I37" s="7"/>
      <c r="J37" s="7"/>
      <c r="K37" s="7"/>
      <c r="L37" s="7"/>
      <c r="M37" s="19">
        <f>SUM(I37:L37)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20" t="s">
        <v>155</v>
      </c>
      <c r="B38" s="21"/>
      <c r="C38" s="21"/>
      <c r="D38" s="21"/>
      <c r="E38" s="21"/>
      <c r="F38" s="22">
        <f>SUM(B38:E38)</f>
        <v>0</v>
      </c>
      <c r="G38" s="147"/>
      <c r="H38" s="20" t="s">
        <v>120</v>
      </c>
      <c r="I38" s="21"/>
      <c r="J38" s="21"/>
      <c r="K38" s="21"/>
      <c r="L38" s="21"/>
      <c r="M38" s="22">
        <f>SUM(I38:L38)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299</v>
      </c>
      <c r="B40" s="12"/>
      <c r="C40" s="139">
        <v>471</v>
      </c>
      <c r="D40" s="12"/>
      <c r="E40" s="71" t="s">
        <v>6</v>
      </c>
      <c r="F40" s="14">
        <f>SUM(F41:F43)</f>
        <v>0</v>
      </c>
      <c r="G40" s="147" t="s">
        <v>295</v>
      </c>
      <c r="H40" s="11" t="s">
        <v>300</v>
      </c>
      <c r="I40" s="12"/>
      <c r="J40" s="139">
        <v>494</v>
      </c>
      <c r="K40" s="12"/>
      <c r="L40" s="71" t="s">
        <v>6</v>
      </c>
      <c r="M40" s="14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15" t="s">
        <v>205</v>
      </c>
      <c r="B41" s="16"/>
      <c r="C41" s="16"/>
      <c r="D41" s="16"/>
      <c r="E41" s="16"/>
      <c r="F41" s="17">
        <f>SUM(B41:E41)</f>
        <v>0</v>
      </c>
      <c r="G41" s="147"/>
      <c r="H41" s="15" t="s">
        <v>129</v>
      </c>
      <c r="I41" s="16"/>
      <c r="J41" s="16"/>
      <c r="K41" s="16"/>
      <c r="L41" s="16"/>
      <c r="M41" s="17">
        <f>SUM(I41:L41)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18" t="s">
        <v>210</v>
      </c>
      <c r="B42" s="7"/>
      <c r="C42" s="7"/>
      <c r="D42" s="7"/>
      <c r="E42" s="7"/>
      <c r="F42" s="19">
        <f>SUM(B42:E42)</f>
        <v>0</v>
      </c>
      <c r="G42" s="147"/>
      <c r="H42" s="18" t="s">
        <v>156</v>
      </c>
      <c r="I42" s="7"/>
      <c r="J42" s="7"/>
      <c r="K42" s="7"/>
      <c r="L42" s="7"/>
      <c r="M42" s="19">
        <f>SUM(I42:L42)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20" t="s">
        <v>199</v>
      </c>
      <c r="B43" s="21"/>
      <c r="C43" s="21"/>
      <c r="D43" s="21"/>
      <c r="E43" s="21"/>
      <c r="F43" s="22">
        <f>SUM(B43:E43)</f>
        <v>0</v>
      </c>
      <c r="G43" s="147"/>
      <c r="H43" s="20" t="s">
        <v>198</v>
      </c>
      <c r="I43" s="21"/>
      <c r="J43" s="21"/>
      <c r="K43" s="21"/>
      <c r="L43" s="21"/>
      <c r="M43" s="22">
        <f>SUM(I43:L43)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303</v>
      </c>
      <c r="H46" s="144" t="s">
        <v>297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H47" s="142" t="s">
        <v>298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H48" s="142" t="s">
        <v>299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300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301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302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/>
    <row r="53" spans="1:16" ht="15.75" customHeight="1" x14ac:dyDescent="0.3">
      <c r="A53" s="4" t="s">
        <v>39</v>
      </c>
      <c r="E53" s="3"/>
      <c r="G53" s="102" t="s">
        <v>25</v>
      </c>
    </row>
    <row r="54" spans="1:16" ht="15.75" customHeight="1" x14ac:dyDescent="0.3">
      <c r="A54" s="4" t="s">
        <v>38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973FD446-E9FE-4957-AC89-9CE8584841D0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7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5D6AF-7A58-45C6-919C-D29AF14BD56F}">
  <sheetPr codeName="Sheet36">
    <tabColor rgb="FF00FFCC"/>
    <pageSetUpPr fitToPage="1"/>
  </sheetPr>
  <dimension ref="A1:Z174"/>
  <sheetViews>
    <sheetView showGridLines="0" zoomScaleNormal="10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3" width="4.7109375" style="4" customWidth="1"/>
    <col min="4" max="4" width="5" style="4" customWidth="1"/>
    <col min="5" max="5" width="5" style="3" customWidth="1"/>
    <col min="6" max="6" width="5" style="4" customWidth="1"/>
    <col min="7" max="7" width="4.7109375" style="3" customWidth="1"/>
    <col min="8" max="8" width="20.7109375" style="4" customWidth="1"/>
    <col min="9" max="10" width="4.7109375" style="4" customWidth="1"/>
    <col min="11" max="14" width="5" style="4" customWidth="1"/>
    <col min="15" max="22" width="4.140625" style="4" customWidth="1"/>
    <col min="23" max="16384" width="10.28515625" style="4"/>
  </cols>
  <sheetData>
    <row r="1" spans="1:26" s="99" customFormat="1" ht="18" x14ac:dyDescent="0.35">
      <c r="A1" s="93" t="s">
        <v>49</v>
      </c>
      <c r="B1" s="93"/>
      <c r="C1" s="90"/>
      <c r="D1" s="90"/>
      <c r="E1" s="90"/>
      <c r="F1" s="90"/>
      <c r="G1" s="100"/>
      <c r="H1" s="90"/>
      <c r="I1" s="90"/>
      <c r="J1" s="104">
        <v>2</v>
      </c>
      <c r="L1" s="90"/>
      <c r="M1" s="90"/>
      <c r="O1" s="90"/>
      <c r="P1" s="90"/>
      <c r="Q1" s="90"/>
      <c r="R1" s="90"/>
      <c r="S1" s="90"/>
      <c r="T1" s="90"/>
      <c r="U1" s="97"/>
      <c r="V1" s="97"/>
      <c r="W1" s="97"/>
      <c r="X1" s="97"/>
      <c r="Y1" s="97"/>
      <c r="Z1" s="97"/>
    </row>
    <row r="2" spans="1:26" ht="20.100000000000001" customHeight="1" x14ac:dyDescent="0.3">
      <c r="A2" s="109"/>
      <c r="C2" s="108"/>
    </row>
    <row r="3" spans="1:26" ht="15.75" customHeight="1" x14ac:dyDescent="0.3">
      <c r="A3" s="2" t="s">
        <v>0</v>
      </c>
      <c r="B3" s="2"/>
      <c r="C3" s="2"/>
      <c r="D3" s="2"/>
      <c r="E3" s="1"/>
      <c r="F3" s="2"/>
      <c r="G3" s="1"/>
      <c r="H3" s="2"/>
      <c r="I3" s="2"/>
      <c r="J3" s="2"/>
      <c r="K3" s="2"/>
      <c r="L3" s="2"/>
      <c r="M3" s="2"/>
      <c r="N3" s="2"/>
    </row>
    <row r="4" spans="1:26" x14ac:dyDescent="0.3">
      <c r="A4" s="11"/>
      <c r="B4" s="12"/>
      <c r="C4" s="13"/>
      <c r="D4" s="12"/>
      <c r="E4" s="71" t="s">
        <v>6</v>
      </c>
      <c r="F4" s="14">
        <f>SUM(F5:F7)</f>
        <v>0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spans="1:26" ht="15.75" customHeight="1" x14ac:dyDescent="0.3">
      <c r="A5" s="30"/>
      <c r="B5" s="31"/>
      <c r="C5" s="32"/>
      <c r="D5" s="16"/>
      <c r="E5" s="16"/>
      <c r="F5" s="17">
        <f>SUM(D5:E5)</f>
        <v>0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spans="1:26" ht="15.75" customHeight="1" x14ac:dyDescent="0.3">
      <c r="A6" s="33"/>
      <c r="B6" s="26"/>
      <c r="C6" s="5"/>
      <c r="D6" s="7"/>
      <c r="E6" s="7"/>
      <c r="F6" s="19">
        <f>SUM(D6:E6)</f>
        <v>0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6" ht="15.75" customHeight="1" x14ac:dyDescent="0.3">
      <c r="A7" s="34"/>
      <c r="B7" s="27"/>
      <c r="C7" s="28"/>
      <c r="D7" s="21"/>
      <c r="E7" s="21"/>
      <c r="F7" s="22">
        <f>SUM(D7:E7)</f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6" ht="15.75" customHeigh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spans="1:26" s="9" customFormat="1" ht="15.75" customHeight="1" x14ac:dyDescent="0.3"/>
    <row r="10" spans="1:26" s="9" customFormat="1" ht="15.75" customHeight="1" x14ac:dyDescent="0.3"/>
    <row r="11" spans="1:26" s="9" customFormat="1" ht="15.75" customHeight="1" x14ac:dyDescent="0.3"/>
    <row r="12" spans="1:26" s="9" customFormat="1" ht="15.75" customHeight="1" x14ac:dyDescent="0.3"/>
    <row r="13" spans="1:26" s="9" customFormat="1" ht="15.75" customHeight="1" x14ac:dyDescent="0.3"/>
    <row r="14" spans="1:26" s="9" customFormat="1" ht="15.75" customHeight="1" x14ac:dyDescent="0.3"/>
    <row r="15" spans="1:26" s="9" customFormat="1" ht="15.75" customHeight="1" x14ac:dyDescent="0.3"/>
    <row r="16" spans="1:26" s="9" customFormat="1" ht="15.75" customHeight="1" x14ac:dyDescent="0.3"/>
    <row r="17" spans="1:20" s="9" customFormat="1" ht="15.75" customHeight="1" x14ac:dyDescent="0.3"/>
    <row r="18" spans="1:20" ht="15.75" customHeight="1" x14ac:dyDescent="0.3">
      <c r="A18" s="9"/>
      <c r="B18" s="9"/>
      <c r="C18" s="9"/>
      <c r="D18" s="9"/>
      <c r="E18" s="9"/>
      <c r="F18" s="9"/>
      <c r="G18" s="35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1:20" ht="15.75" customHeight="1" x14ac:dyDescent="0.3">
      <c r="E19" s="4"/>
      <c r="H19" s="7" t="s">
        <v>0</v>
      </c>
      <c r="I19" s="6" t="s">
        <v>7</v>
      </c>
      <c r="J19" s="6" t="s">
        <v>8</v>
      </c>
      <c r="K19" s="6" t="s">
        <v>9</v>
      </c>
      <c r="L19" s="6" t="s">
        <v>10</v>
      </c>
      <c r="M19" s="6" t="s">
        <v>5</v>
      </c>
      <c r="N19" s="6" t="s">
        <v>11</v>
      </c>
    </row>
    <row r="20" spans="1:20" ht="15.75" customHeight="1" x14ac:dyDescent="0.3">
      <c r="E20" s="4"/>
      <c r="H20" s="8"/>
      <c r="I20" s="8"/>
      <c r="J20" s="8"/>
      <c r="K20" s="8"/>
      <c r="L20" s="8"/>
      <c r="M20" s="8"/>
      <c r="N20" s="8"/>
      <c r="O20" s="9"/>
      <c r="P20" s="9"/>
    </row>
    <row r="21" spans="1:20" ht="15.75" customHeight="1" x14ac:dyDescent="0.3">
      <c r="E21" s="4"/>
      <c r="H21" s="9"/>
      <c r="I21" s="9"/>
      <c r="J21" s="9"/>
      <c r="K21" s="9"/>
      <c r="L21" s="9"/>
      <c r="M21" s="9"/>
      <c r="N21" s="9"/>
      <c r="O21" s="9"/>
      <c r="P21" s="9"/>
    </row>
    <row r="22" spans="1:20" ht="15.75" customHeight="1" x14ac:dyDescent="0.3">
      <c r="E22" s="4"/>
      <c r="H22" s="9"/>
      <c r="I22" s="9"/>
      <c r="J22" s="9"/>
      <c r="K22" s="9"/>
      <c r="L22" s="9"/>
      <c r="M22" s="9"/>
      <c r="N22" s="9"/>
      <c r="O22" s="9"/>
      <c r="P22" s="9"/>
    </row>
    <row r="23" spans="1:20" ht="15.75" customHeight="1" x14ac:dyDescent="0.3">
      <c r="E23" s="4"/>
      <c r="H23" s="9"/>
      <c r="I23" s="9"/>
      <c r="J23" s="9"/>
      <c r="K23" s="9"/>
      <c r="L23" s="9"/>
      <c r="M23" s="9"/>
      <c r="N23" s="9"/>
      <c r="O23" s="9"/>
      <c r="P23" s="9"/>
    </row>
    <row r="24" spans="1:20" ht="15.75" customHeight="1" x14ac:dyDescent="0.3"/>
    <row r="25" spans="1:20" ht="15.75" customHeight="1" x14ac:dyDescent="0.3">
      <c r="G25" s="4"/>
      <c r="P25" s="9"/>
    </row>
    <row r="26" spans="1:20" ht="15.75" customHeight="1" x14ac:dyDescent="0.3">
      <c r="G26" s="4"/>
    </row>
    <row r="27" spans="1:20" ht="15.75" customHeight="1" x14ac:dyDescent="0.3">
      <c r="A27" s="4" t="s">
        <v>39</v>
      </c>
      <c r="G27" s="102" t="s">
        <v>25</v>
      </c>
      <c r="P27" s="9"/>
    </row>
    <row r="28" spans="1:20" ht="15.75" customHeight="1" x14ac:dyDescent="0.3">
      <c r="A28" s="4" t="s">
        <v>38</v>
      </c>
      <c r="E28" s="4"/>
    </row>
    <row r="29" spans="1:20" ht="15.75" customHeight="1" x14ac:dyDescent="0.3"/>
    <row r="30" spans="1:20" ht="15.75" customHeight="1" x14ac:dyDescent="0.3"/>
    <row r="31" spans="1:20" ht="15.75" customHeight="1" x14ac:dyDescent="0.3">
      <c r="E31" s="4"/>
    </row>
    <row r="32" spans="1:20" ht="15.75" customHeight="1" x14ac:dyDescent="0.3">
      <c r="E32" s="4"/>
    </row>
    <row r="33" spans="5:5" ht="15.75" customHeight="1" x14ac:dyDescent="0.3">
      <c r="E33" s="4"/>
    </row>
    <row r="34" spans="5:5" ht="15.75" customHeight="1" x14ac:dyDescent="0.3">
      <c r="E34" s="4"/>
    </row>
    <row r="35" spans="5:5" ht="15.75" customHeight="1" x14ac:dyDescent="0.3"/>
    <row r="36" spans="5:5" ht="15.75" customHeight="1" x14ac:dyDescent="0.3"/>
    <row r="37" spans="5:5" ht="15.75" customHeight="1" x14ac:dyDescent="0.3"/>
    <row r="38" spans="5:5" ht="15.75" customHeight="1" x14ac:dyDescent="0.3"/>
    <row r="39" spans="5:5" ht="15.75" customHeight="1" x14ac:dyDescent="0.3"/>
    <row r="40" spans="5:5" ht="15.75" customHeight="1" x14ac:dyDescent="0.3"/>
    <row r="41" spans="5:5" ht="15.75" customHeight="1" x14ac:dyDescent="0.3"/>
    <row r="42" spans="5:5" ht="15.75" customHeight="1" x14ac:dyDescent="0.3"/>
    <row r="43" spans="5:5" ht="15.75" customHeight="1" x14ac:dyDescent="0.3"/>
    <row r="44" spans="5:5" ht="15.75" customHeight="1" x14ac:dyDescent="0.3"/>
    <row r="45" spans="5:5" ht="15.75" customHeight="1" x14ac:dyDescent="0.3"/>
    <row r="46" spans="5:5" ht="15.75" customHeight="1" x14ac:dyDescent="0.3"/>
    <row r="47" spans="5:5" ht="15.75" customHeight="1" x14ac:dyDescent="0.3"/>
    <row r="48" spans="5:5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</sheetData>
  <printOptions horizontalCentered="1" gridLinesSet="0"/>
  <pageMargins left="0.31496062992125984" right="0.31496062992125984" top="1.1811023622047245" bottom="0.39370078740157483" header="0.39370078740157483" footer="0.19685039370078741"/>
  <pageSetup paperSize="9" scale="97" orientation="portrait" horizontalDpi="300" verticalDpi="300" r:id="rId1"/>
  <headerFooter alignWithMargins="0">
    <oddHeader>&amp;C&amp;"Times New Roman,Bold"&amp;18The Cumbria &amp;&amp; Northumbria League
Summer 2016</oddHead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31">
    <tabColor rgb="FF00FFCC"/>
    <pageSetUpPr fitToPage="1"/>
  </sheetPr>
  <dimension ref="A1:AH142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4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4" customWidth="1"/>
    <col min="12" max="13" width="20.7109375" style="4" customWidth="1"/>
    <col min="14" max="19" width="5" style="4" customWidth="1"/>
    <col min="20" max="16384" width="10.28515625" style="4"/>
  </cols>
  <sheetData>
    <row r="1" spans="1:34" s="99" customFormat="1" ht="18" x14ac:dyDescent="0.35">
      <c r="A1" s="93"/>
      <c r="B1" s="93" t="s">
        <v>50</v>
      </c>
      <c r="C1" s="90"/>
      <c r="D1" s="90"/>
      <c r="E1" s="90"/>
      <c r="F1" s="90"/>
      <c r="G1" s="90"/>
      <c r="H1" s="90"/>
      <c r="I1" s="90"/>
      <c r="J1" s="93"/>
      <c r="K1" s="90"/>
      <c r="L1" s="90"/>
      <c r="M1" s="93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7"/>
      <c r="Z1" s="97"/>
      <c r="AG1" s="4"/>
      <c r="AH1" s="3"/>
    </row>
    <row r="2" spans="1:34" ht="20.100000000000001" customHeight="1" x14ac:dyDescent="0.35">
      <c r="B2" s="204" t="s">
        <v>1518</v>
      </c>
      <c r="C2" s="108"/>
      <c r="D2" s="212" t="s">
        <v>196</v>
      </c>
      <c r="E2" s="212"/>
      <c r="F2" s="212"/>
      <c r="G2" s="212"/>
      <c r="H2" s="212"/>
      <c r="I2" s="212"/>
    </row>
    <row r="3" spans="1:34" ht="15.75" customHeight="1" x14ac:dyDescent="0.3">
      <c r="B3" s="2" t="s">
        <v>0</v>
      </c>
      <c r="C3" s="115" t="s">
        <v>1204</v>
      </c>
      <c r="D3" s="115"/>
      <c r="E3" s="115"/>
      <c r="J3" s="9"/>
      <c r="T3" s="9"/>
      <c r="U3" s="9"/>
      <c r="V3" s="9"/>
      <c r="W3" s="9"/>
      <c r="X3" s="9"/>
      <c r="Y3" s="9"/>
      <c r="Z3" s="9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9"/>
      <c r="T4" s="9"/>
      <c r="U4" s="9"/>
      <c r="V4" s="9"/>
      <c r="W4" s="9"/>
      <c r="X4" s="9"/>
      <c r="Y4" s="9"/>
      <c r="Z4" s="9"/>
    </row>
    <row r="5" spans="1:34" ht="15.75" customHeight="1" x14ac:dyDescent="0.3">
      <c r="A5" s="122">
        <v>1</v>
      </c>
      <c r="B5" s="106" t="s">
        <v>1198</v>
      </c>
      <c r="C5" s="106" t="s">
        <v>1075</v>
      </c>
      <c r="D5" s="16"/>
      <c r="E5" s="16"/>
      <c r="F5" s="16">
        <f>SUM(D5:E5)</f>
        <v>0</v>
      </c>
      <c r="G5" s="16"/>
      <c r="H5" s="46"/>
      <c r="I5" s="54"/>
      <c r="J5" s="9"/>
      <c r="T5" s="9"/>
      <c r="U5" s="9"/>
      <c r="V5" s="9"/>
      <c r="W5" s="9"/>
      <c r="X5" s="9"/>
      <c r="Y5" s="9"/>
      <c r="Z5" s="9"/>
    </row>
    <row r="6" spans="1:34" ht="15.75" customHeight="1" x14ac:dyDescent="0.3">
      <c r="A6" s="118">
        <v>2</v>
      </c>
      <c r="B6" s="117" t="s">
        <v>181</v>
      </c>
      <c r="C6" s="117" t="s">
        <v>174</v>
      </c>
      <c r="D6" s="7"/>
      <c r="E6" s="7"/>
      <c r="F6" s="7">
        <f t="shared" ref="F6:F13" si="0">SUM(D6:E6)</f>
        <v>0</v>
      </c>
      <c r="G6" s="7"/>
      <c r="H6" s="7"/>
      <c r="I6" s="19"/>
    </row>
    <row r="7" spans="1:34" ht="15.75" customHeight="1" x14ac:dyDescent="0.3">
      <c r="A7" s="118">
        <v>3</v>
      </c>
      <c r="B7" s="117" t="s">
        <v>1203</v>
      </c>
      <c r="C7" s="117" t="s">
        <v>218</v>
      </c>
      <c r="D7" s="7"/>
      <c r="E7" s="7"/>
      <c r="F7" s="7">
        <f t="shared" si="0"/>
        <v>0</v>
      </c>
      <c r="G7" s="7"/>
      <c r="H7" s="7"/>
      <c r="I7" s="19"/>
      <c r="J7" s="10"/>
    </row>
    <row r="8" spans="1:34" ht="15.75" customHeight="1" x14ac:dyDescent="0.3">
      <c r="A8" s="118">
        <v>4</v>
      </c>
      <c r="B8" s="117" t="s">
        <v>1201</v>
      </c>
      <c r="C8" s="117" t="s">
        <v>475</v>
      </c>
      <c r="D8" s="7"/>
      <c r="E8" s="7"/>
      <c r="F8" s="7">
        <f t="shared" si="0"/>
        <v>0</v>
      </c>
      <c r="G8" s="7"/>
      <c r="H8" s="7"/>
      <c r="I8" s="19"/>
      <c r="K8" s="3"/>
    </row>
    <row r="9" spans="1:34" ht="15.75" customHeight="1" x14ac:dyDescent="0.3">
      <c r="A9" s="118">
        <v>5</v>
      </c>
      <c r="B9" s="117" t="s">
        <v>342</v>
      </c>
      <c r="C9" s="117" t="s">
        <v>499</v>
      </c>
      <c r="D9" s="7"/>
      <c r="E9" s="7"/>
      <c r="F9" s="7">
        <f t="shared" si="0"/>
        <v>0</v>
      </c>
      <c r="G9" s="7"/>
      <c r="H9" s="7"/>
      <c r="I9" s="19"/>
    </row>
    <row r="10" spans="1:34" ht="15.75" customHeight="1" x14ac:dyDescent="0.3">
      <c r="A10" s="118">
        <v>6</v>
      </c>
      <c r="B10" s="117" t="s">
        <v>1200</v>
      </c>
      <c r="C10" s="117" t="s">
        <v>430</v>
      </c>
      <c r="D10" s="7"/>
      <c r="E10" s="7"/>
      <c r="F10" s="7">
        <f t="shared" si="0"/>
        <v>0</v>
      </c>
      <c r="G10" s="7"/>
      <c r="H10" s="7"/>
      <c r="I10" s="19"/>
    </row>
    <row r="11" spans="1:34" ht="15.75" customHeight="1" x14ac:dyDescent="0.3">
      <c r="A11" s="118">
        <v>7</v>
      </c>
      <c r="B11" s="117" t="s">
        <v>853</v>
      </c>
      <c r="C11" s="117" t="s">
        <v>561</v>
      </c>
      <c r="D11" s="7"/>
      <c r="E11" s="7"/>
      <c r="F11" s="7">
        <f t="shared" si="0"/>
        <v>0</v>
      </c>
      <c r="G11" s="7"/>
      <c r="H11" s="7"/>
      <c r="I11" s="19"/>
    </row>
    <row r="12" spans="1:34" ht="15.75" customHeight="1" x14ac:dyDescent="0.3">
      <c r="A12" s="118">
        <v>8</v>
      </c>
      <c r="B12" s="117" t="s">
        <v>1202</v>
      </c>
      <c r="C12" s="117" t="s">
        <v>499</v>
      </c>
      <c r="D12" s="7"/>
      <c r="E12" s="7"/>
      <c r="F12" s="7">
        <f t="shared" si="0"/>
        <v>0</v>
      </c>
      <c r="G12" s="7"/>
      <c r="H12" s="7"/>
      <c r="I12" s="19"/>
    </row>
    <row r="13" spans="1:34" ht="15.75" customHeight="1" x14ac:dyDescent="0.3">
      <c r="A13" s="120">
        <v>9</v>
      </c>
      <c r="B13" s="121" t="s">
        <v>1199</v>
      </c>
      <c r="C13" s="121" t="s">
        <v>218</v>
      </c>
      <c r="D13" s="21"/>
      <c r="E13" s="21"/>
      <c r="F13" s="21">
        <f t="shared" si="0"/>
        <v>0</v>
      </c>
      <c r="G13" s="21"/>
      <c r="H13" s="21"/>
      <c r="I13" s="22"/>
    </row>
    <row r="14" spans="1:34" ht="15.75" customHeight="1" x14ac:dyDescent="0.3"/>
    <row r="15" spans="1:34" ht="15.75" customHeight="1" x14ac:dyDescent="0.3">
      <c r="B15" s="2" t="s">
        <v>74</v>
      </c>
      <c r="C15" s="115" t="s">
        <v>1212</v>
      </c>
      <c r="D15" s="115"/>
      <c r="E15" s="115"/>
    </row>
    <row r="16" spans="1:34" ht="15.75" customHeight="1" x14ac:dyDescent="0.3">
      <c r="A16" s="124">
        <v>2</v>
      </c>
      <c r="B16" s="125" t="s">
        <v>1</v>
      </c>
      <c r="C16" s="149" t="s">
        <v>2</v>
      </c>
      <c r="D16" s="12"/>
      <c r="E16" s="47"/>
      <c r="F16" s="48" t="s">
        <v>3</v>
      </c>
      <c r="G16" s="48" t="s">
        <v>4</v>
      </c>
      <c r="H16" s="48" t="s">
        <v>5</v>
      </c>
      <c r="I16" s="49" t="s">
        <v>6</v>
      </c>
    </row>
    <row r="17" spans="1:9" ht="15.75" customHeight="1" x14ac:dyDescent="0.3">
      <c r="A17" s="122">
        <v>1</v>
      </c>
      <c r="B17" s="106" t="s">
        <v>173</v>
      </c>
      <c r="C17" s="106" t="s">
        <v>174</v>
      </c>
      <c r="D17" s="16"/>
      <c r="E17" s="16"/>
      <c r="F17" s="16">
        <f>SUM(D17:E17)</f>
        <v>0</v>
      </c>
      <c r="G17" s="16"/>
      <c r="H17" s="46"/>
      <c r="I17" s="54"/>
    </row>
    <row r="18" spans="1:9" ht="15.75" customHeight="1" x14ac:dyDescent="0.3">
      <c r="A18" s="118">
        <v>2</v>
      </c>
      <c r="B18" s="117" t="s">
        <v>1211</v>
      </c>
      <c r="C18" s="117" t="s">
        <v>475</v>
      </c>
      <c r="D18" s="7"/>
      <c r="E18" s="7"/>
      <c r="F18" s="7">
        <f t="shared" ref="F18:F25" si="1">SUM(D18:E18)</f>
        <v>0</v>
      </c>
      <c r="G18" s="7"/>
      <c r="H18" s="7"/>
      <c r="I18" s="19"/>
    </row>
    <row r="19" spans="1:9" ht="15.75" customHeight="1" x14ac:dyDescent="0.3">
      <c r="A19" s="118">
        <v>3</v>
      </c>
      <c r="B19" s="117" t="s">
        <v>1209</v>
      </c>
      <c r="C19" s="117" t="s">
        <v>475</v>
      </c>
      <c r="D19" s="7"/>
      <c r="E19" s="7"/>
      <c r="F19" s="7">
        <f t="shared" si="1"/>
        <v>0</v>
      </c>
      <c r="G19" s="7"/>
      <c r="H19" s="7"/>
      <c r="I19" s="19"/>
    </row>
    <row r="20" spans="1:9" ht="15.75" customHeight="1" x14ac:dyDescent="0.3">
      <c r="A20" s="118">
        <v>4</v>
      </c>
      <c r="B20" s="117" t="s">
        <v>506</v>
      </c>
      <c r="C20" s="117" t="s">
        <v>134</v>
      </c>
      <c r="D20" s="7"/>
      <c r="E20" s="7"/>
      <c r="F20" s="7">
        <f t="shared" si="1"/>
        <v>0</v>
      </c>
      <c r="G20" s="7"/>
      <c r="H20" s="7"/>
      <c r="I20" s="19"/>
    </row>
    <row r="21" spans="1:9" ht="15.75" customHeight="1" x14ac:dyDescent="0.3">
      <c r="A21" s="118">
        <v>5</v>
      </c>
      <c r="B21" s="117" t="s">
        <v>1206</v>
      </c>
      <c r="C21" s="117" t="s">
        <v>499</v>
      </c>
      <c r="D21" s="7"/>
      <c r="E21" s="7"/>
      <c r="F21" s="7">
        <f t="shared" si="1"/>
        <v>0</v>
      </c>
      <c r="G21" s="7"/>
      <c r="H21" s="7"/>
      <c r="I21" s="19"/>
    </row>
    <row r="22" spans="1:9" ht="15.75" customHeight="1" x14ac:dyDescent="0.3">
      <c r="A22" s="118">
        <v>6</v>
      </c>
      <c r="B22" s="117" t="s">
        <v>1208</v>
      </c>
      <c r="C22" s="117" t="s">
        <v>561</v>
      </c>
      <c r="D22" s="7"/>
      <c r="E22" s="7"/>
      <c r="F22" s="7">
        <f t="shared" si="1"/>
        <v>0</v>
      </c>
      <c r="G22" s="7"/>
      <c r="H22" s="7"/>
      <c r="I22" s="19"/>
    </row>
    <row r="23" spans="1:9" ht="15.75" customHeight="1" x14ac:dyDescent="0.3">
      <c r="A23" s="118">
        <v>7</v>
      </c>
      <c r="B23" s="117" t="s">
        <v>1210</v>
      </c>
      <c r="C23" s="117" t="s">
        <v>561</v>
      </c>
      <c r="D23" s="7"/>
      <c r="E23" s="7"/>
      <c r="F23" s="7">
        <f t="shared" si="1"/>
        <v>0</v>
      </c>
      <c r="G23" s="7"/>
      <c r="H23" s="7"/>
      <c r="I23" s="19"/>
    </row>
    <row r="24" spans="1:9" ht="15.75" customHeight="1" x14ac:dyDescent="0.3">
      <c r="A24" s="118">
        <v>8</v>
      </c>
      <c r="B24" s="117" t="s">
        <v>1205</v>
      </c>
      <c r="C24" s="117" t="s">
        <v>322</v>
      </c>
      <c r="D24" s="7"/>
      <c r="E24" s="7"/>
      <c r="F24" s="7">
        <f t="shared" si="1"/>
        <v>0</v>
      </c>
      <c r="G24" s="7"/>
      <c r="H24" s="7"/>
      <c r="I24" s="19"/>
    </row>
    <row r="25" spans="1:9" ht="15.75" customHeight="1" x14ac:dyDescent="0.3">
      <c r="A25" s="120">
        <v>9</v>
      </c>
      <c r="B25" s="121" t="s">
        <v>1207</v>
      </c>
      <c r="C25" s="121" t="s">
        <v>218</v>
      </c>
      <c r="D25" s="21"/>
      <c r="E25" s="21"/>
      <c r="F25" s="21">
        <f t="shared" si="1"/>
        <v>0</v>
      </c>
      <c r="G25" s="21"/>
      <c r="H25" s="21"/>
      <c r="I25" s="22"/>
    </row>
    <row r="26" spans="1:9" ht="15.75" customHeight="1" x14ac:dyDescent="0.3"/>
    <row r="27" spans="1:9" ht="15.75" customHeight="1" x14ac:dyDescent="0.3">
      <c r="B27" s="2" t="s">
        <v>91</v>
      </c>
      <c r="C27" s="115" t="s">
        <v>1219</v>
      </c>
      <c r="D27" s="115"/>
      <c r="E27" s="115"/>
    </row>
    <row r="28" spans="1:9" ht="15.75" customHeight="1" x14ac:dyDescent="0.3">
      <c r="A28" s="124">
        <v>2</v>
      </c>
      <c r="B28" s="125" t="s">
        <v>1</v>
      </c>
      <c r="C28" s="149" t="s">
        <v>2</v>
      </c>
      <c r="D28" s="12"/>
      <c r="E28" s="47"/>
      <c r="F28" s="48" t="s">
        <v>3</v>
      </c>
      <c r="G28" s="48" t="s">
        <v>4</v>
      </c>
      <c r="H28" s="48" t="s">
        <v>5</v>
      </c>
      <c r="I28" s="49" t="s">
        <v>6</v>
      </c>
    </row>
    <row r="29" spans="1:9" ht="15.75" customHeight="1" x14ac:dyDescent="0.3">
      <c r="A29" s="122">
        <v>1</v>
      </c>
      <c r="B29" s="106" t="s">
        <v>1215</v>
      </c>
      <c r="C29" s="106" t="s">
        <v>174</v>
      </c>
      <c r="D29" s="16"/>
      <c r="E29" s="16"/>
      <c r="F29" s="16">
        <f>SUM(D29:E29)</f>
        <v>0</v>
      </c>
      <c r="G29" s="16"/>
      <c r="H29" s="46"/>
      <c r="I29" s="54"/>
    </row>
    <row r="30" spans="1:9" ht="15.75" customHeight="1" x14ac:dyDescent="0.3">
      <c r="A30" s="118">
        <v>2</v>
      </c>
      <c r="B30" s="117" t="s">
        <v>535</v>
      </c>
      <c r="C30" s="117" t="s">
        <v>499</v>
      </c>
      <c r="D30" s="7"/>
      <c r="E30" s="7"/>
      <c r="F30" s="7">
        <f t="shared" ref="F30:F37" si="2">SUM(D30:E30)</f>
        <v>0</v>
      </c>
      <c r="G30" s="7"/>
      <c r="H30" s="7"/>
      <c r="I30" s="19"/>
    </row>
    <row r="31" spans="1:9" ht="15.75" customHeight="1" x14ac:dyDescent="0.3">
      <c r="A31" s="118">
        <v>3</v>
      </c>
      <c r="B31" s="117" t="s">
        <v>1214</v>
      </c>
      <c r="C31" s="117" t="s">
        <v>462</v>
      </c>
      <c r="D31" s="7"/>
      <c r="E31" s="7"/>
      <c r="F31" s="7">
        <f t="shared" si="2"/>
        <v>0</v>
      </c>
      <c r="G31" s="7"/>
      <c r="H31" s="7"/>
      <c r="I31" s="19"/>
    </row>
    <row r="32" spans="1:9" ht="15.75" customHeight="1" x14ac:dyDescent="0.3">
      <c r="A32" s="118">
        <v>4</v>
      </c>
      <c r="B32" s="117" t="s">
        <v>1216</v>
      </c>
      <c r="C32" s="117" t="s">
        <v>174</v>
      </c>
      <c r="D32" s="7"/>
      <c r="E32" s="7"/>
      <c r="F32" s="7">
        <f t="shared" si="2"/>
        <v>0</v>
      </c>
      <c r="G32" s="7"/>
      <c r="H32" s="7"/>
      <c r="I32" s="19"/>
    </row>
    <row r="33" spans="1:9" ht="15.75" customHeight="1" x14ac:dyDescent="0.3">
      <c r="A33" s="118">
        <v>5</v>
      </c>
      <c r="B33" s="117" t="s">
        <v>500</v>
      </c>
      <c r="C33" s="117" t="s">
        <v>499</v>
      </c>
      <c r="D33" s="7"/>
      <c r="E33" s="7"/>
      <c r="F33" s="7">
        <f t="shared" si="2"/>
        <v>0</v>
      </c>
      <c r="G33" s="7"/>
      <c r="H33" s="7"/>
      <c r="I33" s="19"/>
    </row>
    <row r="34" spans="1:9" ht="15.75" customHeight="1" x14ac:dyDescent="0.3">
      <c r="A34" s="118">
        <v>6</v>
      </c>
      <c r="B34" s="117" t="s">
        <v>644</v>
      </c>
      <c r="C34" s="117" t="s">
        <v>218</v>
      </c>
      <c r="D34" s="7"/>
      <c r="E34" s="7"/>
      <c r="F34" s="7">
        <f t="shared" si="2"/>
        <v>0</v>
      </c>
      <c r="G34" s="7"/>
      <c r="H34" s="7"/>
      <c r="I34" s="19"/>
    </row>
    <row r="35" spans="1:9" ht="15.75" customHeight="1" x14ac:dyDescent="0.3">
      <c r="A35" s="118">
        <v>7</v>
      </c>
      <c r="B35" s="117" t="s">
        <v>1218</v>
      </c>
      <c r="C35" s="117" t="s">
        <v>174</v>
      </c>
      <c r="D35" s="7"/>
      <c r="E35" s="7"/>
      <c r="F35" s="7">
        <f t="shared" si="2"/>
        <v>0</v>
      </c>
      <c r="G35" s="7"/>
      <c r="H35" s="7"/>
      <c r="I35" s="19"/>
    </row>
    <row r="36" spans="1:9" ht="15.75" customHeight="1" x14ac:dyDescent="0.3">
      <c r="A36" s="118">
        <v>8</v>
      </c>
      <c r="B36" s="117" t="s">
        <v>1217</v>
      </c>
      <c r="C36" s="117" t="s">
        <v>462</v>
      </c>
      <c r="D36" s="7"/>
      <c r="E36" s="7"/>
      <c r="F36" s="7">
        <f t="shared" si="2"/>
        <v>0</v>
      </c>
      <c r="G36" s="7"/>
      <c r="H36" s="7"/>
      <c r="I36" s="19"/>
    </row>
    <row r="37" spans="1:9" ht="15.75" customHeight="1" x14ac:dyDescent="0.3">
      <c r="A37" s="120">
        <v>9</v>
      </c>
      <c r="B37" s="121" t="s">
        <v>1213</v>
      </c>
      <c r="C37" s="121" t="s">
        <v>218</v>
      </c>
      <c r="D37" s="21"/>
      <c r="E37" s="21"/>
      <c r="F37" s="21">
        <f t="shared" si="2"/>
        <v>0</v>
      </c>
      <c r="G37" s="21"/>
      <c r="H37" s="21"/>
      <c r="I37" s="22"/>
    </row>
    <row r="38" spans="1:9" ht="15.75" customHeight="1" x14ac:dyDescent="0.3"/>
    <row r="39" spans="1:9" ht="15.75" customHeight="1" x14ac:dyDescent="0.3">
      <c r="B39" s="4" t="s">
        <v>37</v>
      </c>
      <c r="F39" s="101" t="s">
        <v>25</v>
      </c>
    </row>
    <row r="40" spans="1:9" ht="15.75" customHeight="1" x14ac:dyDescent="0.3">
      <c r="B40" s="4" t="s">
        <v>38</v>
      </c>
    </row>
    <row r="41" spans="1:9" ht="15.75" customHeight="1" x14ac:dyDescent="0.3"/>
    <row r="42" spans="1:9" ht="15.75" customHeight="1" x14ac:dyDescent="0.3"/>
    <row r="43" spans="1:9" ht="15.75" customHeight="1" x14ac:dyDescent="0.3"/>
    <row r="44" spans="1:9" ht="15.75" customHeight="1" x14ac:dyDescent="0.3"/>
    <row r="45" spans="1:9" ht="15.75" customHeight="1" x14ac:dyDescent="0.3"/>
    <row r="46" spans="1:9" ht="15.75" customHeight="1" x14ac:dyDescent="0.3"/>
    <row r="47" spans="1:9" ht="15.75" customHeight="1" x14ac:dyDescent="0.3"/>
    <row r="48" spans="1:9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</sheetData>
  <sortState xmlns:xlrd2="http://schemas.microsoft.com/office/spreadsheetml/2017/richdata2" ref="V29:W37">
    <sortCondition ref="V29"/>
  </sortState>
  <mergeCells count="1">
    <mergeCell ref="D2:I2"/>
  </mergeCells>
  <hyperlinks>
    <hyperlink ref="B2" location="'Index'!A3" tooltip="Go to the Index sheet" display="á" xr:uid="{6FC35D5B-5C40-4894-9F1F-BE50093AEBA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2C54D-0586-409C-8B6C-57C9D5F95D7A}">
  <sheetPr>
    <tabColor rgb="FF00FFCC"/>
    <pageSetUpPr fitToPage="1"/>
  </sheetPr>
  <dimension ref="A1:AH142"/>
  <sheetViews>
    <sheetView showGridLines="0" zoomScaleNormal="100" workbookViewId="0">
      <selection activeCell="B2" sqref="B2"/>
    </sheetView>
  </sheetViews>
  <sheetFormatPr defaultColWidth="10.28515625" defaultRowHeight="15" x14ac:dyDescent="0.3"/>
  <cols>
    <col min="1" max="1" width="2.7109375" style="4" customWidth="1"/>
    <col min="2" max="3" width="20.7109375" style="4" customWidth="1"/>
    <col min="4" max="9" width="5" style="4" customWidth="1"/>
    <col min="10" max="10" width="1.7109375" style="4" customWidth="1"/>
    <col min="11" max="11" width="2.7109375" style="4" customWidth="1"/>
    <col min="12" max="13" width="20.7109375" style="4" customWidth="1"/>
    <col min="14" max="19" width="5" style="4" customWidth="1"/>
    <col min="20" max="16384" width="10.28515625" style="4"/>
  </cols>
  <sheetData>
    <row r="1" spans="1:34" s="99" customFormat="1" ht="18" x14ac:dyDescent="0.35">
      <c r="A1" s="93"/>
      <c r="B1" s="93" t="s">
        <v>50</v>
      </c>
      <c r="C1" s="90"/>
      <c r="D1" s="90"/>
      <c r="E1" s="90"/>
      <c r="F1" s="90" t="s">
        <v>283</v>
      </c>
      <c r="G1" s="90"/>
      <c r="H1" s="90"/>
      <c r="I1" s="90"/>
      <c r="J1" s="93"/>
      <c r="K1" s="90"/>
      <c r="L1" s="90"/>
      <c r="M1" s="93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7"/>
      <c r="Z1" s="97"/>
      <c r="AG1" s="4"/>
      <c r="AH1" s="4"/>
    </row>
    <row r="2" spans="1:34" ht="20.100000000000001" customHeight="1" x14ac:dyDescent="0.35">
      <c r="B2" s="204" t="s">
        <v>1518</v>
      </c>
      <c r="C2" s="127"/>
      <c r="D2" s="213" t="s">
        <v>196</v>
      </c>
      <c r="E2" s="213"/>
      <c r="F2" s="213"/>
      <c r="G2" s="213"/>
      <c r="H2" s="213"/>
      <c r="I2" s="213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ht="15.75" customHeight="1" x14ac:dyDescent="0.3">
      <c r="B3" s="2" t="s">
        <v>0</v>
      </c>
      <c r="C3" s="115" t="s">
        <v>1005</v>
      </c>
      <c r="D3" s="115"/>
      <c r="E3" s="115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</row>
    <row r="4" spans="1:34" ht="15.75" customHeight="1" x14ac:dyDescent="0.3">
      <c r="A4" s="124">
        <v>2</v>
      </c>
      <c r="B4" s="125" t="s">
        <v>1</v>
      </c>
      <c r="C4" s="149" t="s">
        <v>2</v>
      </c>
      <c r="D4" s="12"/>
      <c r="E4" s="47"/>
      <c r="F4" s="48" t="s">
        <v>3</v>
      </c>
      <c r="G4" s="48" t="s">
        <v>4</v>
      </c>
      <c r="H4" s="48" t="s">
        <v>5</v>
      </c>
      <c r="I4" s="49" t="s">
        <v>6</v>
      </c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"!$B$31")&lt;&gt;"",INDIRECT("'"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"!$B$31"),"")</f>
        <v>K. L. Dinkel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"!$C$31")&lt;&gt;"",INDIRECT("'"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"!$C$31"),"")</f>
        <v>Sunderland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"!$D$31")&lt;&gt;"",INDIRECT("'"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"!$D$31"),"")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"!$E$31")&lt;&gt;"",INDIRECT("'"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"!$E$31"),"")</f>
        <v/>
      </c>
      <c r="F5" s="16">
        <f ca="1">SUM(D5:E5)</f>
        <v>0</v>
      </c>
      <c r="G5" s="16"/>
      <c r="H5" s="46"/>
      <c r="I5" s="54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"!$B$18")&lt;&gt;"",INDIRECT("'"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"!$B$18"),"")</f>
        <v>P. Dodds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"!$C$18")&lt;&gt;"",INDIRECT("'"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"!$C$18"),"")</f>
        <v>Felton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"!$D$18")&lt;&gt;"",INDIRECT("'"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"!$D$18"),"")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"!$E$18")&lt;&gt;"",INDIRECT("'"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"!$E$18"),"")</f>
        <v/>
      </c>
      <c r="F6" s="7">
        <f t="shared" ref="F6:F10" ca="1" si="0">SUM(D6:E6)</f>
        <v>0</v>
      </c>
      <c r="G6" s="130"/>
      <c r="H6" s="130"/>
      <c r="I6" s="132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"!$B$19"),"")</f>
        <v>N. Harcus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"!$C$19"),"")</f>
        <v>Felton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"!$D$19"),"")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"!$E$19"),"")</f>
        <v/>
      </c>
      <c r="F7" s="7">
        <f t="shared" ca="1" si="0"/>
        <v>0</v>
      </c>
      <c r="G7" s="130"/>
      <c r="H7" s="130"/>
      <c r="I7" s="132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"!$B$20"),"")</f>
        <v>D. Love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"!$C$20"),"")</f>
        <v>Penarth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"!$D$20"),"")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"!$E$20"),"")</f>
        <v/>
      </c>
      <c r="F8" s="7">
        <f t="shared" ca="1" si="0"/>
        <v>0</v>
      </c>
      <c r="G8" s="130"/>
      <c r="H8" s="130"/>
      <c r="I8" s="132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"!$B$22"),"")</f>
        <v>D. Playle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"!$C$22"),"")</f>
        <v>Llantrisant &amp; Cardiff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"!$D$22"),"")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"!$E$22"),"")</f>
        <v/>
      </c>
      <c r="F9" s="7">
        <f t="shared" ca="1" si="0"/>
        <v>0</v>
      </c>
      <c r="G9" s="130"/>
      <c r="H9" s="130"/>
      <c r="I9" s="132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6">
        <v>6</v>
      </c>
      <c r="B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"!$B$23"),"")</f>
        <v>I. Thomas</v>
      </c>
      <c r="C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"!$C$23"),"")</f>
        <v>Llantrisant &amp; Cardiff</v>
      </c>
      <c r="D1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"!$D$23"),"")</f>
        <v/>
      </c>
      <c r="E1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"LR Rifle 50 Iron" &amp; "'" &amp; "!$E$23"),"")</f>
        <v/>
      </c>
      <c r="F10" s="21">
        <f t="shared" ca="1" si="0"/>
        <v>0</v>
      </c>
      <c r="G10" s="134"/>
      <c r="H10" s="134"/>
      <c r="I10" s="135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28"/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28"/>
      <c r="B12" s="4" t="s">
        <v>37</v>
      </c>
      <c r="F12" s="101" t="s">
        <v>25</v>
      </c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4" t="s">
        <v>38</v>
      </c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</sheetData>
  <sheetProtection sheet="1" objects="1" scenarios="1" selectLockedCells="1"/>
  <sortState xmlns:xlrd2="http://schemas.microsoft.com/office/spreadsheetml/2017/richdata2" ref="V5:W10">
    <sortCondition ref="V5"/>
  </sortState>
  <mergeCells count="1">
    <mergeCell ref="D2:I2"/>
  </mergeCells>
  <hyperlinks>
    <hyperlink ref="B2" location="'Index'!A3" tooltip="Go to the Index sheet" display="á" xr:uid="{7479E138-32B1-4AEB-8802-EE3F3663AFF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2">
    <tabColor rgb="FF00FFCC"/>
    <pageSetUpPr fitToPage="1"/>
  </sheetPr>
  <dimension ref="A1:AH174"/>
  <sheetViews>
    <sheetView showGridLines="0" tabSelected="1" zoomScaleNormal="10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3" width="4.7109375" style="4" customWidth="1"/>
    <col min="4" max="4" width="5" style="4" customWidth="1"/>
    <col min="5" max="5" width="5" style="3" customWidth="1"/>
    <col min="6" max="6" width="5" style="4" customWidth="1"/>
    <col min="7" max="7" width="4.7109375" style="3" customWidth="1"/>
    <col min="8" max="8" width="20.7109375" style="4" customWidth="1"/>
    <col min="9" max="10" width="4.7109375" style="4" customWidth="1"/>
    <col min="11" max="14" width="5" style="4" customWidth="1"/>
    <col min="15" max="22" width="4.140625" style="4" customWidth="1"/>
    <col min="23" max="16384" width="10.28515625" style="4"/>
  </cols>
  <sheetData>
    <row r="1" spans="1:34" s="99" customFormat="1" ht="18" x14ac:dyDescent="0.35">
      <c r="A1" s="93" t="s">
        <v>51</v>
      </c>
      <c r="B1" s="93"/>
      <c r="C1" s="90"/>
      <c r="D1" s="90"/>
      <c r="E1" s="90"/>
      <c r="F1" s="90"/>
      <c r="G1" s="100"/>
      <c r="H1" s="90"/>
      <c r="I1" s="90"/>
      <c r="J1" s="105">
        <v>2</v>
      </c>
      <c r="K1" s="93"/>
      <c r="L1" s="90"/>
      <c r="M1" s="90"/>
      <c r="N1" s="93"/>
      <c r="O1" s="90"/>
      <c r="P1" s="90"/>
      <c r="Q1" s="90"/>
      <c r="R1" s="90"/>
      <c r="S1" s="90"/>
      <c r="T1" s="90"/>
      <c r="U1" s="90"/>
      <c r="V1" s="90"/>
      <c r="W1" s="90"/>
      <c r="X1" s="90"/>
      <c r="Y1" s="97"/>
      <c r="Z1" s="97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ht="15.75" customHeight="1" x14ac:dyDescent="0.3">
      <c r="A3" s="2" t="s">
        <v>0</v>
      </c>
      <c r="B3" s="2"/>
      <c r="C3" s="2"/>
      <c r="D3" s="2"/>
      <c r="E3" s="1"/>
      <c r="F3" s="2"/>
      <c r="G3" s="1"/>
      <c r="H3" s="2"/>
      <c r="I3" s="2"/>
      <c r="J3" s="2"/>
      <c r="K3" s="2"/>
      <c r="L3" s="2"/>
      <c r="M3" s="2"/>
      <c r="N3" s="2"/>
    </row>
    <row r="4" spans="1:34" x14ac:dyDescent="0.3">
      <c r="A4" s="11" t="s">
        <v>1050</v>
      </c>
      <c r="B4" s="12"/>
      <c r="C4" s="139">
        <v>557</v>
      </c>
      <c r="D4" s="12"/>
      <c r="E4" s="71" t="s">
        <v>6</v>
      </c>
      <c r="F4" s="14">
        <f>SUM(F5:F7)</f>
        <v>0</v>
      </c>
      <c r="G4" s="35" t="s">
        <v>295</v>
      </c>
      <c r="H4" s="9" t="s">
        <v>1223</v>
      </c>
      <c r="I4" s="9"/>
      <c r="J4" s="160">
        <v>560</v>
      </c>
      <c r="K4" s="9"/>
      <c r="L4" s="9"/>
      <c r="M4" s="9"/>
      <c r="N4" s="9"/>
      <c r="O4" s="9"/>
      <c r="P4" s="9"/>
      <c r="Q4" s="9"/>
      <c r="R4" s="9"/>
      <c r="S4" s="9"/>
      <c r="T4" s="9"/>
    </row>
    <row r="5" spans="1:34" ht="15.75" customHeight="1" x14ac:dyDescent="0.3">
      <c r="A5" s="30" t="s">
        <v>1211</v>
      </c>
      <c r="B5" s="31"/>
      <c r="C5" s="32"/>
      <c r="D5" s="16"/>
      <c r="E5" s="16"/>
      <c r="F5" s="17">
        <f>SUM(D5:E5)</f>
        <v>0</v>
      </c>
      <c r="G5" s="35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spans="1:34" ht="15.75" customHeight="1" x14ac:dyDescent="0.3">
      <c r="A6" s="33" t="s">
        <v>1201</v>
      </c>
      <c r="B6" s="26"/>
      <c r="C6" s="5"/>
      <c r="D6" s="7"/>
      <c r="E6" s="7"/>
      <c r="F6" s="19">
        <f>SUM(D6:E6)</f>
        <v>0</v>
      </c>
      <c r="G6" s="35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34" ht="15.75" customHeight="1" x14ac:dyDescent="0.3">
      <c r="A7" s="34" t="s">
        <v>1209</v>
      </c>
      <c r="B7" s="27"/>
      <c r="C7" s="28"/>
      <c r="D7" s="21"/>
      <c r="E7" s="21"/>
      <c r="F7" s="22">
        <f>SUM(D7:E7)</f>
        <v>0</v>
      </c>
      <c r="G7" s="35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34" ht="15.75" customHeight="1" x14ac:dyDescent="0.3">
      <c r="A8" s="9"/>
      <c r="B8" s="9"/>
      <c r="C8" s="9"/>
      <c r="D8" s="9"/>
      <c r="E8" s="9"/>
      <c r="F8" s="9"/>
      <c r="G8" s="35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spans="1:34" s="9" customFormat="1" ht="15.75" customHeight="1" x14ac:dyDescent="0.3">
      <c r="A9" s="11" t="s">
        <v>1220</v>
      </c>
      <c r="B9" s="12"/>
      <c r="C9" s="139">
        <v>563</v>
      </c>
      <c r="D9" s="12"/>
      <c r="E9" s="71" t="s">
        <v>6</v>
      </c>
      <c r="F9" s="14">
        <f>SUM(F10:F12)</f>
        <v>0</v>
      </c>
      <c r="G9" s="35" t="s">
        <v>295</v>
      </c>
      <c r="H9" s="9" t="s">
        <v>408</v>
      </c>
    </row>
    <row r="10" spans="1:34" s="9" customFormat="1" ht="15.75" customHeight="1" x14ac:dyDescent="0.3">
      <c r="A10" s="30" t="s">
        <v>342</v>
      </c>
      <c r="B10" s="31"/>
      <c r="C10" s="32"/>
      <c r="D10" s="16"/>
      <c r="E10" s="16"/>
      <c r="F10" s="17">
        <f>SUM(D10:E10)</f>
        <v>0</v>
      </c>
      <c r="G10" s="35"/>
      <c r="AA10"/>
      <c r="AB10"/>
      <c r="AC10"/>
      <c r="AD10"/>
      <c r="AE10"/>
      <c r="AF10"/>
    </row>
    <row r="11" spans="1:34" s="9" customFormat="1" ht="15.75" customHeight="1" x14ac:dyDescent="0.3">
      <c r="A11" s="33" t="s">
        <v>500</v>
      </c>
      <c r="B11" s="26"/>
      <c r="C11" s="5"/>
      <c r="D11" s="7"/>
      <c r="E11" s="7"/>
      <c r="F11" s="19">
        <f>SUM(D11:E11)</f>
        <v>0</v>
      </c>
      <c r="G11" s="35"/>
      <c r="AA11"/>
      <c r="AB11"/>
      <c r="AC11"/>
      <c r="AD11"/>
      <c r="AE11"/>
      <c r="AF11"/>
    </row>
    <row r="12" spans="1:34" s="9" customFormat="1" ht="15.75" customHeight="1" x14ac:dyDescent="0.3">
      <c r="A12" s="34" t="s">
        <v>1202</v>
      </c>
      <c r="B12" s="27"/>
      <c r="C12" s="28"/>
      <c r="D12" s="21"/>
      <c r="E12" s="21"/>
      <c r="F12" s="22">
        <f>SUM(D12:E12)</f>
        <v>0</v>
      </c>
      <c r="G12" s="35"/>
      <c r="AA12"/>
      <c r="AB12"/>
      <c r="AC12"/>
      <c r="AD12"/>
      <c r="AE12"/>
      <c r="AF12"/>
    </row>
    <row r="13" spans="1:34" s="9" customFormat="1" ht="15.75" customHeight="1" x14ac:dyDescent="0.3">
      <c r="G13" s="35"/>
      <c r="AA13"/>
      <c r="AB13"/>
      <c r="AC13"/>
      <c r="AD13"/>
      <c r="AE13"/>
      <c r="AF13"/>
    </row>
    <row r="14" spans="1:34" s="9" customFormat="1" ht="15.75" customHeight="1" x14ac:dyDescent="0.3">
      <c r="A14" s="11" t="s">
        <v>1221</v>
      </c>
      <c r="B14" s="12"/>
      <c r="C14" s="139">
        <v>561</v>
      </c>
      <c r="D14" s="12"/>
      <c r="E14" s="71" t="s">
        <v>6</v>
      </c>
      <c r="F14" s="14">
        <f>SUM(F15:F17)</f>
        <v>0</v>
      </c>
      <c r="G14" s="35" t="s">
        <v>295</v>
      </c>
      <c r="H14" s="11" t="s">
        <v>1222</v>
      </c>
      <c r="I14" s="12"/>
      <c r="J14" s="139">
        <v>553</v>
      </c>
      <c r="K14" s="12"/>
      <c r="L14" s="71" t="s">
        <v>6</v>
      </c>
      <c r="M14" s="14">
        <f>SUM(M15:M17)</f>
        <v>0</v>
      </c>
    </row>
    <row r="15" spans="1:34" s="9" customFormat="1" ht="15.75" customHeight="1" x14ac:dyDescent="0.3">
      <c r="A15" s="30" t="s">
        <v>853</v>
      </c>
      <c r="B15" s="31"/>
      <c r="C15" s="32"/>
      <c r="D15" s="16"/>
      <c r="E15" s="16"/>
      <c r="F15" s="17">
        <f>SUM(D15:E15)</f>
        <v>0</v>
      </c>
      <c r="G15" s="35"/>
      <c r="H15" s="30" t="s">
        <v>181</v>
      </c>
      <c r="I15" s="31"/>
      <c r="J15" s="32"/>
      <c r="K15" s="16"/>
      <c r="L15" s="16"/>
      <c r="M15" s="17">
        <f>SUM(K15:L15)</f>
        <v>0</v>
      </c>
    </row>
    <row r="16" spans="1:34" s="9" customFormat="1" ht="15.75" customHeight="1" x14ac:dyDescent="0.3">
      <c r="A16" s="33" t="s">
        <v>1208</v>
      </c>
      <c r="B16" s="26"/>
      <c r="C16" s="5"/>
      <c r="D16" s="7"/>
      <c r="E16" s="7"/>
      <c r="F16" s="19">
        <f>SUM(D16:E16)</f>
        <v>0</v>
      </c>
      <c r="G16" s="35"/>
      <c r="H16" s="33" t="s">
        <v>173</v>
      </c>
      <c r="I16" s="26"/>
      <c r="J16" s="5"/>
      <c r="K16" s="7"/>
      <c r="L16" s="7"/>
      <c r="M16" s="19">
        <f>SUM(K16:L16)</f>
        <v>0</v>
      </c>
    </row>
    <row r="17" spans="1:20" s="9" customFormat="1" ht="15.75" customHeight="1" x14ac:dyDescent="0.3">
      <c r="A17" s="34" t="s">
        <v>1210</v>
      </c>
      <c r="B17" s="27"/>
      <c r="C17" s="28"/>
      <c r="D17" s="21"/>
      <c r="E17" s="21"/>
      <c r="F17" s="22">
        <f>SUM(D17:E17)</f>
        <v>0</v>
      </c>
      <c r="G17" s="35"/>
      <c r="H17" s="34" t="s">
        <v>1216</v>
      </c>
      <c r="I17" s="27"/>
      <c r="J17" s="28"/>
      <c r="K17" s="21"/>
      <c r="L17" s="21"/>
      <c r="M17" s="22">
        <f>SUM(K17:L17)</f>
        <v>0</v>
      </c>
    </row>
    <row r="18" spans="1:20" ht="15.75" customHeight="1" x14ac:dyDescent="0.3">
      <c r="A18" s="9"/>
      <c r="B18" s="9"/>
      <c r="C18" s="9"/>
      <c r="D18" s="9"/>
      <c r="E18" s="9"/>
      <c r="F18" s="9"/>
      <c r="G18" s="35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1:20" ht="15.75" customHeight="1" x14ac:dyDescent="0.3">
      <c r="E19" s="4"/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115" t="s">
        <v>1224</v>
      </c>
      <c r="E20" s="4"/>
      <c r="H20" s="181" t="s">
        <v>1050</v>
      </c>
      <c r="I20" s="46"/>
      <c r="J20" s="46"/>
      <c r="K20" s="46"/>
      <c r="L20" s="46"/>
      <c r="M20" s="46"/>
      <c r="N20" s="54"/>
      <c r="O20" s="9"/>
      <c r="P20" s="9"/>
    </row>
    <row r="21" spans="1:20" ht="15.75" customHeight="1" x14ac:dyDescent="0.3">
      <c r="B21" s="115"/>
      <c r="E21" s="4"/>
      <c r="H21" s="180" t="s">
        <v>1220</v>
      </c>
      <c r="I21" s="8"/>
      <c r="J21" s="8"/>
      <c r="K21" s="8"/>
      <c r="L21" s="8"/>
      <c r="M21" s="8"/>
      <c r="N21" s="119"/>
      <c r="O21" s="9"/>
      <c r="P21" s="9"/>
    </row>
    <row r="22" spans="1:20" ht="15.75" customHeight="1" x14ac:dyDescent="0.3">
      <c r="E22" s="4"/>
      <c r="H22" s="180" t="s">
        <v>1221</v>
      </c>
      <c r="I22" s="8"/>
      <c r="J22" s="8"/>
      <c r="K22" s="8"/>
      <c r="L22" s="8"/>
      <c r="M22" s="8"/>
      <c r="N22" s="119"/>
      <c r="O22" s="9"/>
      <c r="P22" s="9"/>
    </row>
    <row r="23" spans="1:20" ht="15.75" customHeight="1" x14ac:dyDescent="0.3">
      <c r="E23" s="4"/>
      <c r="H23" s="180" t="s">
        <v>1222</v>
      </c>
      <c r="I23" s="8"/>
      <c r="J23" s="8"/>
      <c r="K23" s="8"/>
      <c r="L23" s="8"/>
      <c r="M23" s="8"/>
      <c r="N23" s="119"/>
      <c r="O23" s="9"/>
      <c r="P23" s="9"/>
    </row>
    <row r="24" spans="1:20" ht="15.75" customHeight="1" x14ac:dyDescent="0.3">
      <c r="H24" s="18" t="s">
        <v>408</v>
      </c>
      <c r="I24" s="7"/>
      <c r="J24" s="7"/>
      <c r="K24" s="7"/>
      <c r="L24" s="7"/>
      <c r="M24" s="7"/>
      <c r="N24" s="19"/>
    </row>
    <row r="25" spans="1:20" ht="15.75" customHeight="1" x14ac:dyDescent="0.3">
      <c r="H25" s="20" t="s">
        <v>1223</v>
      </c>
      <c r="I25" s="21"/>
      <c r="J25" s="21"/>
      <c r="K25" s="21"/>
      <c r="L25" s="21"/>
      <c r="M25" s="21"/>
      <c r="N25" s="22"/>
      <c r="P25" s="9"/>
    </row>
    <row r="26" spans="1:20" ht="15.75" customHeight="1" x14ac:dyDescent="0.3"/>
    <row r="27" spans="1:20" ht="15.75" customHeight="1" x14ac:dyDescent="0.3">
      <c r="A27" s="4" t="s">
        <v>39</v>
      </c>
      <c r="G27" s="102" t="s">
        <v>25</v>
      </c>
      <c r="P27" s="9"/>
    </row>
    <row r="28" spans="1:20" ht="15.75" customHeight="1" x14ac:dyDescent="0.3">
      <c r="A28" s="4" t="s">
        <v>38</v>
      </c>
      <c r="E28" s="4"/>
    </row>
    <row r="29" spans="1:20" ht="15.75" customHeight="1" x14ac:dyDescent="0.3"/>
    <row r="30" spans="1:20" ht="15.75" customHeight="1" x14ac:dyDescent="0.3"/>
    <row r="31" spans="1:20" ht="15.75" customHeight="1" x14ac:dyDescent="0.3">
      <c r="E31" s="4"/>
    </row>
    <row r="32" spans="1:20" ht="15.75" customHeight="1" x14ac:dyDescent="0.3">
      <c r="E32" s="4"/>
    </row>
    <row r="33" spans="5:5" ht="15.75" customHeight="1" x14ac:dyDescent="0.3">
      <c r="E33" s="4"/>
    </row>
    <row r="34" spans="5:5" ht="15.75" customHeight="1" x14ac:dyDescent="0.3">
      <c r="E34" s="4"/>
    </row>
    <row r="35" spans="5:5" ht="15.75" customHeight="1" x14ac:dyDescent="0.3"/>
    <row r="36" spans="5:5" ht="15.75" customHeight="1" x14ac:dyDescent="0.3"/>
    <row r="37" spans="5:5" ht="15.75" customHeight="1" x14ac:dyDescent="0.3"/>
    <row r="38" spans="5:5" ht="15.75" customHeight="1" x14ac:dyDescent="0.3"/>
    <row r="39" spans="5:5" ht="15.75" customHeight="1" x14ac:dyDescent="0.3"/>
    <row r="40" spans="5:5" ht="15.75" customHeight="1" x14ac:dyDescent="0.3"/>
    <row r="41" spans="5:5" ht="15.75" customHeight="1" x14ac:dyDescent="0.3"/>
    <row r="42" spans="5:5" ht="15.75" customHeight="1" x14ac:dyDescent="0.3"/>
    <row r="43" spans="5:5" ht="15.75" customHeight="1" x14ac:dyDescent="0.3"/>
    <row r="44" spans="5:5" ht="15.75" customHeight="1" x14ac:dyDescent="0.3"/>
    <row r="45" spans="5:5" ht="15.75" customHeight="1" x14ac:dyDescent="0.3"/>
    <row r="46" spans="5:5" ht="15.75" customHeight="1" x14ac:dyDescent="0.3"/>
    <row r="47" spans="5:5" ht="15.75" customHeight="1" x14ac:dyDescent="0.3"/>
    <row r="48" spans="5:5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7AD398D7-2A1B-4548-B4AB-E8CACCB936EB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7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03E90-8EFA-46E9-B3E9-9EE0036595AD}">
  <sheetPr codeName="Sheet37">
    <tabColor rgb="FF00FFCC"/>
    <pageSetUpPr fitToPage="1"/>
  </sheetPr>
  <dimension ref="A1:AH192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11" width="5" style="4" customWidth="1"/>
    <col min="12" max="12" width="1.7109375" style="4" customWidth="1"/>
    <col min="13" max="13" width="2.7109375" style="4" customWidth="1"/>
    <col min="14" max="15" width="20.7109375" style="4" customWidth="1"/>
    <col min="16" max="22" width="5" style="4" customWidth="1"/>
    <col min="23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47</v>
      </c>
      <c r="D1" s="90"/>
      <c r="E1" s="90"/>
      <c r="F1" s="90"/>
      <c r="G1" s="90"/>
      <c r="H1" s="90"/>
      <c r="I1" s="90"/>
      <c r="J1" s="90"/>
      <c r="K1" s="90"/>
      <c r="L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4"/>
      <c r="AH1" s="3"/>
    </row>
    <row r="2" spans="1:34" s="93" customFormat="1" ht="20.100000000000001" customHeight="1" x14ac:dyDescent="0.35">
      <c r="A2" s="98"/>
      <c r="B2" s="204" t="s">
        <v>1518</v>
      </c>
      <c r="C2" s="111"/>
      <c r="D2" s="90"/>
      <c r="E2" s="90"/>
      <c r="F2" s="213" t="s">
        <v>196</v>
      </c>
      <c r="G2" s="213"/>
      <c r="H2" s="213"/>
      <c r="I2" s="213"/>
      <c r="J2" s="213"/>
      <c r="K2" s="213"/>
      <c r="L2" s="90"/>
      <c r="N2" s="90"/>
      <c r="O2" s="90"/>
      <c r="P2" s="90"/>
      <c r="Q2" s="90"/>
      <c r="R2" s="90"/>
      <c r="S2" s="90"/>
      <c r="T2" s="90"/>
      <c r="U2" s="90"/>
      <c r="V2" s="90"/>
      <c r="W2" s="90"/>
      <c r="AG2" s="4"/>
      <c r="AH2" s="25"/>
    </row>
    <row r="3" spans="1:34" s="2" customFormat="1" ht="15.75" customHeight="1" x14ac:dyDescent="0.3">
      <c r="A3" s="1"/>
      <c r="B3" s="2" t="s">
        <v>0</v>
      </c>
      <c r="C3" s="115" t="s">
        <v>1238</v>
      </c>
      <c r="D3" s="115"/>
      <c r="E3" s="115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4</v>
      </c>
      <c r="B4" s="125" t="s">
        <v>1</v>
      </c>
      <c r="C4" s="125" t="s">
        <v>2</v>
      </c>
      <c r="D4" s="48">
        <v>50</v>
      </c>
      <c r="E4" s="48">
        <v>50</v>
      </c>
      <c r="F4" s="48">
        <v>100</v>
      </c>
      <c r="G4" s="48">
        <v>100</v>
      </c>
      <c r="H4" s="48" t="s">
        <v>3</v>
      </c>
      <c r="I4" s="48" t="s">
        <v>4</v>
      </c>
      <c r="J4" s="48" t="s">
        <v>5</v>
      </c>
      <c r="K4" s="49" t="s">
        <v>6</v>
      </c>
    </row>
    <row r="5" spans="1:34" ht="15.75" customHeight="1" x14ac:dyDescent="0.3">
      <c r="A5" s="122">
        <v>1</v>
      </c>
      <c r="B5" s="106" t="s">
        <v>1236</v>
      </c>
      <c r="C5" s="106" t="s">
        <v>191</v>
      </c>
      <c r="D5" s="16"/>
      <c r="E5" s="16"/>
      <c r="F5" s="16"/>
      <c r="G5" s="16"/>
      <c r="H5" s="16">
        <f>SUM(D5:G5)</f>
        <v>0</v>
      </c>
      <c r="I5" s="16"/>
      <c r="J5" s="46"/>
      <c r="K5" s="54"/>
    </row>
    <row r="6" spans="1:34" ht="15.75" customHeight="1" x14ac:dyDescent="0.3">
      <c r="A6" s="118">
        <v>2</v>
      </c>
      <c r="B6" s="117" t="s">
        <v>1234</v>
      </c>
      <c r="C6" s="117" t="s">
        <v>561</v>
      </c>
      <c r="D6" s="7"/>
      <c r="E6" s="7"/>
      <c r="F6" s="7"/>
      <c r="G6" s="7"/>
      <c r="H6" s="7">
        <f t="shared" ref="H6:H12" si="0">SUM(D6:G6)</f>
        <v>0</v>
      </c>
      <c r="I6" s="7"/>
      <c r="J6" s="7"/>
      <c r="K6" s="19"/>
    </row>
    <row r="7" spans="1:34" ht="15.75" customHeight="1" x14ac:dyDescent="0.3">
      <c r="A7" s="118">
        <v>3</v>
      </c>
      <c r="B7" s="117" t="s">
        <v>1176</v>
      </c>
      <c r="C7" s="117" t="s">
        <v>561</v>
      </c>
      <c r="D7" s="7"/>
      <c r="E7" s="7"/>
      <c r="F7" s="7"/>
      <c r="G7" s="7"/>
      <c r="H7" s="7">
        <f t="shared" si="0"/>
        <v>0</v>
      </c>
      <c r="I7" s="7"/>
      <c r="J7" s="7"/>
      <c r="K7" s="19"/>
    </row>
    <row r="8" spans="1:34" ht="15.75" customHeight="1" x14ac:dyDescent="0.3">
      <c r="A8" s="118">
        <v>4</v>
      </c>
      <c r="B8" s="117" t="s">
        <v>1237</v>
      </c>
      <c r="C8" s="117" t="s">
        <v>166</v>
      </c>
      <c r="D8" s="7"/>
      <c r="E8" s="7"/>
      <c r="F8" s="7"/>
      <c r="G8" s="7"/>
      <c r="H8" s="7">
        <f t="shared" si="0"/>
        <v>0</v>
      </c>
      <c r="I8" s="7"/>
      <c r="J8" s="7"/>
      <c r="K8" s="19"/>
    </row>
    <row r="9" spans="1:34" ht="15.75" customHeight="1" x14ac:dyDescent="0.3">
      <c r="A9" s="118">
        <v>5</v>
      </c>
      <c r="B9" s="117" t="s">
        <v>1201</v>
      </c>
      <c r="C9" s="117" t="s">
        <v>475</v>
      </c>
      <c r="D9" s="7"/>
      <c r="E9" s="7"/>
      <c r="F9" s="7"/>
      <c r="G9" s="7"/>
      <c r="H9" s="7">
        <f t="shared" si="0"/>
        <v>0</v>
      </c>
      <c r="I9" s="7"/>
      <c r="J9" s="7"/>
      <c r="K9" s="19"/>
    </row>
    <row r="10" spans="1:34" ht="15.75" customHeight="1" x14ac:dyDescent="0.3">
      <c r="A10" s="118">
        <v>6</v>
      </c>
      <c r="B10" s="117" t="s">
        <v>342</v>
      </c>
      <c r="C10" s="117" t="s">
        <v>499</v>
      </c>
      <c r="D10" s="7"/>
      <c r="E10" s="7"/>
      <c r="F10" s="7"/>
      <c r="G10" s="7"/>
      <c r="H10" s="7">
        <f t="shared" si="0"/>
        <v>0</v>
      </c>
      <c r="I10" s="7"/>
      <c r="J10" s="7"/>
      <c r="K10" s="19"/>
    </row>
    <row r="11" spans="1:34" ht="15.75" customHeight="1" x14ac:dyDescent="0.3">
      <c r="A11" s="118">
        <v>7</v>
      </c>
      <c r="B11" s="117" t="s">
        <v>1235</v>
      </c>
      <c r="C11" s="117" t="s">
        <v>561</v>
      </c>
      <c r="D11" s="7"/>
      <c r="E11" s="7"/>
      <c r="F11" s="7"/>
      <c r="G11" s="7"/>
      <c r="H11" s="7">
        <f t="shared" si="0"/>
        <v>0</v>
      </c>
      <c r="I11" s="7"/>
      <c r="J11" s="7"/>
      <c r="K11" s="19"/>
    </row>
    <row r="12" spans="1:34" ht="15.75" customHeight="1" x14ac:dyDescent="0.3">
      <c r="A12" s="120">
        <v>8</v>
      </c>
      <c r="B12" s="121" t="s">
        <v>1199</v>
      </c>
      <c r="C12" s="121" t="s">
        <v>218</v>
      </c>
      <c r="D12" s="21"/>
      <c r="E12" s="21"/>
      <c r="F12" s="21"/>
      <c r="G12" s="21"/>
      <c r="H12" s="21">
        <f t="shared" si="0"/>
        <v>0</v>
      </c>
      <c r="I12" s="21"/>
      <c r="J12" s="21"/>
      <c r="K12" s="22"/>
    </row>
    <row r="13" spans="1:34" ht="15.75" customHeight="1" x14ac:dyDescent="0.3">
      <c r="A13" s="4"/>
    </row>
    <row r="14" spans="1:34" ht="15.75" customHeight="1" x14ac:dyDescent="0.3">
      <c r="A14" s="1"/>
      <c r="B14" s="2" t="s">
        <v>74</v>
      </c>
      <c r="C14" s="115" t="s">
        <v>1241</v>
      </c>
      <c r="D14" s="115"/>
      <c r="E14" s="115"/>
      <c r="F14" s="2"/>
      <c r="G14" s="2"/>
      <c r="H14" s="2"/>
      <c r="I14" s="2"/>
      <c r="J14" s="2"/>
      <c r="K14" s="2"/>
    </row>
    <row r="15" spans="1:34" ht="15.75" customHeight="1" x14ac:dyDescent="0.3">
      <c r="A15" s="124">
        <v>4</v>
      </c>
      <c r="B15" s="125" t="s">
        <v>1</v>
      </c>
      <c r="C15" s="125" t="s">
        <v>2</v>
      </c>
      <c r="D15" s="48">
        <v>50</v>
      </c>
      <c r="E15" s="48">
        <v>50</v>
      </c>
      <c r="F15" s="48">
        <v>100</v>
      </c>
      <c r="G15" s="48">
        <v>100</v>
      </c>
      <c r="H15" s="48" t="s">
        <v>3</v>
      </c>
      <c r="I15" s="48" t="s">
        <v>4</v>
      </c>
      <c r="J15" s="48" t="s">
        <v>5</v>
      </c>
      <c r="K15" s="49" t="s">
        <v>6</v>
      </c>
    </row>
    <row r="16" spans="1:34" ht="15.75" customHeight="1" x14ac:dyDescent="0.3">
      <c r="A16" s="122">
        <v>1</v>
      </c>
      <c r="B16" s="106" t="s">
        <v>1214</v>
      </c>
      <c r="C16" s="106" t="s">
        <v>462</v>
      </c>
      <c r="D16" s="16"/>
      <c r="E16" s="16"/>
      <c r="F16" s="16"/>
      <c r="G16" s="16"/>
      <c r="H16" s="16">
        <f>SUM(D16:G16)</f>
        <v>0</v>
      </c>
      <c r="I16" s="16"/>
      <c r="J16" s="46"/>
      <c r="K16" s="54"/>
    </row>
    <row r="17" spans="1:11" ht="15.75" customHeight="1" x14ac:dyDescent="0.3">
      <c r="A17" s="118">
        <v>2</v>
      </c>
      <c r="B17" s="117" t="s">
        <v>1211</v>
      </c>
      <c r="C17" s="117" t="s">
        <v>475</v>
      </c>
      <c r="D17" s="7"/>
      <c r="E17" s="7"/>
      <c r="F17" s="7"/>
      <c r="G17" s="7"/>
      <c r="H17" s="7">
        <f t="shared" ref="H17:H22" si="1">SUM(D17:G17)</f>
        <v>0</v>
      </c>
      <c r="I17" s="7"/>
      <c r="J17" s="7"/>
      <c r="K17" s="19"/>
    </row>
    <row r="18" spans="1:11" ht="15.75" customHeight="1" x14ac:dyDescent="0.3">
      <c r="A18" s="118">
        <v>3</v>
      </c>
      <c r="B18" s="117" t="s">
        <v>1203</v>
      </c>
      <c r="C18" s="117" t="s">
        <v>218</v>
      </c>
      <c r="D18" s="7"/>
      <c r="E18" s="7"/>
      <c r="F18" s="7"/>
      <c r="G18" s="7"/>
      <c r="H18" s="7">
        <f t="shared" si="1"/>
        <v>0</v>
      </c>
      <c r="I18" s="7"/>
      <c r="J18" s="7"/>
      <c r="K18" s="19"/>
    </row>
    <row r="19" spans="1:11" ht="15.75" customHeight="1" x14ac:dyDescent="0.3">
      <c r="A19" s="118">
        <v>4</v>
      </c>
      <c r="B19" s="117" t="s">
        <v>1209</v>
      </c>
      <c r="C19" s="117" t="s">
        <v>475</v>
      </c>
      <c r="D19" s="7"/>
      <c r="E19" s="7"/>
      <c r="F19" s="7"/>
      <c r="G19" s="7"/>
      <c r="H19" s="7">
        <f t="shared" si="1"/>
        <v>0</v>
      </c>
      <c r="I19" s="7"/>
      <c r="J19" s="7"/>
      <c r="K19" s="19"/>
    </row>
    <row r="20" spans="1:11" ht="15.75" customHeight="1" x14ac:dyDescent="0.3">
      <c r="A20" s="118">
        <v>5</v>
      </c>
      <c r="B20" s="117" t="s">
        <v>1240</v>
      </c>
      <c r="C20" s="117" t="s">
        <v>166</v>
      </c>
      <c r="D20" s="7"/>
      <c r="E20" s="7"/>
      <c r="F20" s="7"/>
      <c r="G20" s="7"/>
      <c r="H20" s="7">
        <f t="shared" si="1"/>
        <v>0</v>
      </c>
      <c r="I20" s="7"/>
      <c r="J20" s="7"/>
      <c r="K20" s="19"/>
    </row>
    <row r="21" spans="1:11" ht="15.75" customHeight="1" x14ac:dyDescent="0.3">
      <c r="A21" s="118">
        <v>6</v>
      </c>
      <c r="B21" s="117" t="s">
        <v>1206</v>
      </c>
      <c r="C21" s="117" t="s">
        <v>499</v>
      </c>
      <c r="D21" s="7"/>
      <c r="E21" s="7"/>
      <c r="F21" s="7"/>
      <c r="G21" s="7"/>
      <c r="H21" s="7">
        <f t="shared" si="1"/>
        <v>0</v>
      </c>
      <c r="I21" s="7"/>
      <c r="J21" s="7"/>
      <c r="K21" s="19"/>
    </row>
    <row r="22" spans="1:11" ht="15.75" customHeight="1" x14ac:dyDescent="0.3">
      <c r="A22" s="120">
        <v>7</v>
      </c>
      <c r="B22" s="121" t="s">
        <v>1239</v>
      </c>
      <c r="C22" s="121" t="s">
        <v>561</v>
      </c>
      <c r="D22" s="21"/>
      <c r="E22" s="21"/>
      <c r="F22" s="21"/>
      <c r="G22" s="21"/>
      <c r="H22" s="21">
        <f t="shared" si="1"/>
        <v>0</v>
      </c>
      <c r="I22" s="21"/>
      <c r="J22" s="21"/>
      <c r="K22" s="22"/>
    </row>
    <row r="23" spans="1:11" ht="15.75" customHeight="1" x14ac:dyDescent="0.3">
      <c r="A23" s="4"/>
    </row>
    <row r="24" spans="1:11" ht="15.75" customHeight="1" x14ac:dyDescent="0.3">
      <c r="A24" s="1"/>
      <c r="B24" s="2" t="s">
        <v>91</v>
      </c>
      <c r="C24" s="115" t="s">
        <v>1243</v>
      </c>
      <c r="D24" s="115"/>
      <c r="E24" s="115"/>
      <c r="F24" s="2"/>
      <c r="G24" s="2"/>
      <c r="H24" s="2"/>
      <c r="I24" s="2"/>
      <c r="J24" s="2"/>
      <c r="K24" s="2"/>
    </row>
    <row r="25" spans="1:11" ht="15.75" customHeight="1" x14ac:dyDescent="0.3">
      <c r="A25" s="124">
        <v>4</v>
      </c>
      <c r="B25" s="125" t="s">
        <v>1</v>
      </c>
      <c r="C25" s="125" t="s">
        <v>2</v>
      </c>
      <c r="D25" s="48">
        <v>50</v>
      </c>
      <c r="E25" s="48">
        <v>50</v>
      </c>
      <c r="F25" s="48">
        <v>100</v>
      </c>
      <c r="G25" s="48">
        <v>100</v>
      </c>
      <c r="H25" s="48" t="s">
        <v>3</v>
      </c>
      <c r="I25" s="48" t="s">
        <v>4</v>
      </c>
      <c r="J25" s="48" t="s">
        <v>5</v>
      </c>
      <c r="K25" s="49" t="s">
        <v>6</v>
      </c>
    </row>
    <row r="26" spans="1:11" ht="15.75" customHeight="1" x14ac:dyDescent="0.3">
      <c r="A26" s="122">
        <v>1</v>
      </c>
      <c r="B26" s="106" t="s">
        <v>1242</v>
      </c>
      <c r="C26" s="106" t="s">
        <v>462</v>
      </c>
      <c r="D26" s="16"/>
      <c r="E26" s="16"/>
      <c r="F26" s="16"/>
      <c r="G26" s="16"/>
      <c r="H26" s="16">
        <f>SUM(D26:G26)</f>
        <v>0</v>
      </c>
      <c r="I26" s="16"/>
      <c r="J26" s="46"/>
      <c r="K26" s="54"/>
    </row>
    <row r="27" spans="1:11" ht="15.75" customHeight="1" x14ac:dyDescent="0.3">
      <c r="A27" s="118">
        <v>2</v>
      </c>
      <c r="B27" s="117" t="s">
        <v>506</v>
      </c>
      <c r="C27" s="117" t="s">
        <v>134</v>
      </c>
      <c r="D27" s="7"/>
      <c r="E27" s="7"/>
      <c r="F27" s="7"/>
      <c r="G27" s="7"/>
      <c r="H27" s="7">
        <f t="shared" ref="H27:H32" si="2">SUM(D27:G27)</f>
        <v>0</v>
      </c>
      <c r="I27" s="7"/>
      <c r="J27" s="7"/>
      <c r="K27" s="19"/>
    </row>
    <row r="28" spans="1:11" ht="15.75" customHeight="1" x14ac:dyDescent="0.3">
      <c r="A28" s="118">
        <v>3</v>
      </c>
      <c r="B28" s="117" t="s">
        <v>644</v>
      </c>
      <c r="C28" s="117" t="s">
        <v>218</v>
      </c>
      <c r="D28" s="7"/>
      <c r="E28" s="7"/>
      <c r="F28" s="7"/>
      <c r="G28" s="7"/>
      <c r="H28" s="7">
        <f t="shared" si="2"/>
        <v>0</v>
      </c>
      <c r="I28" s="7"/>
      <c r="J28" s="7"/>
      <c r="K28" s="19"/>
    </row>
    <row r="29" spans="1:11" ht="15.75" customHeight="1" x14ac:dyDescent="0.3">
      <c r="A29" s="118">
        <v>4</v>
      </c>
      <c r="B29" s="117" t="s">
        <v>1065</v>
      </c>
      <c r="C29" s="117" t="s">
        <v>166</v>
      </c>
      <c r="D29" s="7"/>
      <c r="E29" s="7"/>
      <c r="F29" s="7"/>
      <c r="G29" s="7"/>
      <c r="H29" s="7">
        <f t="shared" si="2"/>
        <v>0</v>
      </c>
      <c r="I29" s="7"/>
      <c r="J29" s="7"/>
      <c r="K29" s="19"/>
    </row>
    <row r="30" spans="1:11" ht="15.75" customHeight="1" x14ac:dyDescent="0.3">
      <c r="A30" s="118">
        <v>5</v>
      </c>
      <c r="B30" s="117" t="s">
        <v>1213</v>
      </c>
      <c r="C30" s="117" t="s">
        <v>218</v>
      </c>
      <c r="D30" s="7"/>
      <c r="E30" s="7"/>
      <c r="F30" s="7"/>
      <c r="G30" s="7"/>
      <c r="H30" s="7">
        <f t="shared" si="2"/>
        <v>0</v>
      </c>
      <c r="I30" s="7"/>
      <c r="J30" s="7"/>
      <c r="K30" s="19"/>
    </row>
    <row r="31" spans="1:11" ht="15.75" customHeight="1" x14ac:dyDescent="0.3">
      <c r="A31" s="118">
        <v>6</v>
      </c>
      <c r="B31" s="117" t="s">
        <v>464</v>
      </c>
      <c r="C31" s="117" t="s">
        <v>462</v>
      </c>
      <c r="D31" s="7"/>
      <c r="E31" s="7"/>
      <c r="F31" s="7"/>
      <c r="G31" s="7"/>
      <c r="H31" s="7">
        <f t="shared" si="2"/>
        <v>0</v>
      </c>
      <c r="I31" s="7"/>
      <c r="J31" s="7"/>
      <c r="K31" s="19"/>
    </row>
    <row r="32" spans="1:11" ht="15.75" customHeight="1" x14ac:dyDescent="0.3">
      <c r="A32" s="120">
        <v>7</v>
      </c>
      <c r="B32" s="121" t="s">
        <v>1207</v>
      </c>
      <c r="C32" s="121" t="s">
        <v>218</v>
      </c>
      <c r="D32" s="21"/>
      <c r="E32" s="21"/>
      <c r="F32" s="21"/>
      <c r="G32" s="21"/>
      <c r="H32" s="21">
        <f t="shared" si="2"/>
        <v>0</v>
      </c>
      <c r="I32" s="21"/>
      <c r="J32" s="21"/>
      <c r="K32" s="22"/>
    </row>
    <row r="33" spans="1:6" ht="15.75" customHeight="1" x14ac:dyDescent="0.3">
      <c r="A33" s="4"/>
    </row>
    <row r="34" spans="1:6" ht="15.75" customHeight="1" x14ac:dyDescent="0.3">
      <c r="A34" s="4"/>
      <c r="B34" s="4" t="s">
        <v>37</v>
      </c>
      <c r="F34" s="101" t="s">
        <v>25</v>
      </c>
    </row>
    <row r="35" spans="1:6" ht="15.75" customHeight="1" x14ac:dyDescent="0.3">
      <c r="A35" s="4"/>
      <c r="B35" s="4" t="s">
        <v>38</v>
      </c>
    </row>
    <row r="36" spans="1:6" ht="15.75" customHeight="1" x14ac:dyDescent="0.3">
      <c r="A36" s="4"/>
    </row>
    <row r="37" spans="1:6" ht="15.75" customHeight="1" x14ac:dyDescent="0.3">
      <c r="A37" s="4"/>
    </row>
    <row r="38" spans="1:6" ht="15.75" customHeight="1" x14ac:dyDescent="0.3">
      <c r="A38" s="4"/>
    </row>
    <row r="39" spans="1:6" ht="15.75" customHeight="1" x14ac:dyDescent="0.3">
      <c r="A39" s="4"/>
    </row>
    <row r="40" spans="1:6" ht="15.75" customHeight="1" x14ac:dyDescent="0.3">
      <c r="A40" s="4"/>
    </row>
    <row r="41" spans="1:6" ht="15.75" customHeight="1" x14ac:dyDescent="0.3">
      <c r="A41" s="4"/>
    </row>
    <row r="42" spans="1:6" ht="15.75" customHeight="1" x14ac:dyDescent="0.3">
      <c r="A42" s="4"/>
    </row>
    <row r="43" spans="1:6" ht="15.75" customHeight="1" x14ac:dyDescent="0.3">
      <c r="A43" s="4"/>
    </row>
    <row r="44" spans="1:6" ht="15.75" customHeight="1" x14ac:dyDescent="0.3">
      <c r="A44" s="4"/>
    </row>
    <row r="45" spans="1:6" ht="15.75" customHeight="1" x14ac:dyDescent="0.3">
      <c r="A45" s="4"/>
    </row>
    <row r="46" spans="1:6" ht="15.75" customHeight="1" x14ac:dyDescent="0.3">
      <c r="A46" s="4"/>
    </row>
    <row r="47" spans="1:6" ht="15.75" customHeight="1" x14ac:dyDescent="0.3">
      <c r="A47" s="4"/>
    </row>
    <row r="48" spans="1:6" ht="15.75" customHeight="1" x14ac:dyDescent="0.3">
      <c r="A48" s="4"/>
    </row>
    <row r="49" spans="1:1" ht="15.75" customHeight="1" x14ac:dyDescent="0.3">
      <c r="A49" s="4"/>
    </row>
    <row r="50" spans="1:1" ht="15.75" customHeight="1" x14ac:dyDescent="0.3">
      <c r="A50" s="4"/>
    </row>
    <row r="51" spans="1:1" ht="15.75" customHeight="1" x14ac:dyDescent="0.3">
      <c r="A51" s="4"/>
    </row>
    <row r="52" spans="1:1" ht="15.75" customHeight="1" x14ac:dyDescent="0.3">
      <c r="A52" s="4"/>
    </row>
    <row r="53" spans="1:1" ht="15.75" customHeight="1" x14ac:dyDescent="0.3">
      <c r="A53" s="4"/>
    </row>
    <row r="54" spans="1:1" ht="15.75" customHeight="1" x14ac:dyDescent="0.3">
      <c r="A54" s="4"/>
    </row>
    <row r="55" spans="1:1" ht="15.75" customHeight="1" x14ac:dyDescent="0.3">
      <c r="A55" s="4"/>
    </row>
    <row r="56" spans="1:1" ht="15.75" customHeight="1" x14ac:dyDescent="0.3">
      <c r="A56" s="4"/>
    </row>
    <row r="57" spans="1:1" ht="15.75" customHeight="1" x14ac:dyDescent="0.3">
      <c r="A57" s="4"/>
    </row>
    <row r="58" spans="1:1" ht="15.75" customHeight="1" x14ac:dyDescent="0.3">
      <c r="A58" s="4"/>
    </row>
    <row r="59" spans="1:1" ht="15.75" customHeight="1" x14ac:dyDescent="0.3">
      <c r="A59" s="4"/>
    </row>
    <row r="60" spans="1:1" ht="15.75" customHeight="1" x14ac:dyDescent="0.3">
      <c r="A60" s="4"/>
    </row>
    <row r="61" spans="1:1" ht="15.75" customHeight="1" x14ac:dyDescent="0.3">
      <c r="A61" s="4"/>
    </row>
    <row r="62" spans="1:1" ht="15.75" customHeight="1" x14ac:dyDescent="0.3">
      <c r="A62" s="4"/>
    </row>
    <row r="63" spans="1:1" ht="15.75" customHeight="1" x14ac:dyDescent="0.3">
      <c r="A63" s="4"/>
    </row>
    <row r="64" spans="1:1" ht="15.75" customHeight="1" x14ac:dyDescent="0.3">
      <c r="A64" s="4"/>
    </row>
    <row r="65" spans="1:1" ht="15.75" customHeight="1" x14ac:dyDescent="0.3">
      <c r="A65" s="4"/>
    </row>
    <row r="66" spans="1:1" ht="15.75" customHeight="1" x14ac:dyDescent="0.3">
      <c r="A66" s="4"/>
    </row>
    <row r="67" spans="1:1" ht="15.75" customHeight="1" x14ac:dyDescent="0.3">
      <c r="A67" s="4"/>
    </row>
    <row r="68" spans="1:1" ht="15.75" customHeight="1" x14ac:dyDescent="0.3">
      <c r="A68" s="4"/>
    </row>
    <row r="69" spans="1:1" ht="15.75" customHeight="1" x14ac:dyDescent="0.3">
      <c r="A69" s="4"/>
    </row>
    <row r="70" spans="1:1" ht="15.75" customHeight="1" x14ac:dyDescent="0.3">
      <c r="A70" s="4"/>
    </row>
    <row r="71" spans="1:1" ht="15.75" customHeight="1" x14ac:dyDescent="0.3">
      <c r="A71" s="4"/>
    </row>
    <row r="72" spans="1:1" ht="15.75" customHeight="1" x14ac:dyDescent="0.3">
      <c r="A72" s="4"/>
    </row>
    <row r="73" spans="1:1" ht="15.75" customHeight="1" x14ac:dyDescent="0.3">
      <c r="A73" s="4"/>
    </row>
    <row r="74" spans="1:1" ht="15.75" customHeight="1" x14ac:dyDescent="0.3">
      <c r="A74" s="4"/>
    </row>
    <row r="75" spans="1:1" ht="15.75" customHeight="1" x14ac:dyDescent="0.3">
      <c r="A75" s="4"/>
    </row>
    <row r="76" spans="1:1" ht="15.75" customHeight="1" x14ac:dyDescent="0.3">
      <c r="A76" s="4"/>
    </row>
    <row r="77" spans="1:1" ht="15.75" customHeight="1" x14ac:dyDescent="0.3">
      <c r="A77" s="4"/>
    </row>
    <row r="78" spans="1:1" ht="15.75" customHeight="1" x14ac:dyDescent="0.3">
      <c r="A78" s="4"/>
    </row>
    <row r="79" spans="1:1" ht="15.75" customHeight="1" x14ac:dyDescent="0.3">
      <c r="A79" s="4"/>
    </row>
    <row r="80" spans="1:1" ht="15.75" customHeight="1" x14ac:dyDescent="0.3">
      <c r="A80" s="4"/>
    </row>
    <row r="81" spans="1:1" ht="15.75" customHeight="1" x14ac:dyDescent="0.3">
      <c r="A81" s="4"/>
    </row>
    <row r="82" spans="1:1" ht="15.75" customHeight="1" x14ac:dyDescent="0.3">
      <c r="A82" s="4"/>
    </row>
    <row r="83" spans="1:1" ht="15.75" customHeight="1" x14ac:dyDescent="0.3">
      <c r="A83" s="4"/>
    </row>
    <row r="84" spans="1:1" ht="15.75" customHeight="1" x14ac:dyDescent="0.3">
      <c r="A84" s="4"/>
    </row>
    <row r="85" spans="1:1" ht="15.75" customHeight="1" x14ac:dyDescent="0.3">
      <c r="A85" s="4"/>
    </row>
    <row r="86" spans="1:1" ht="15.75" customHeight="1" x14ac:dyDescent="0.3">
      <c r="A86" s="4"/>
    </row>
    <row r="87" spans="1:1" ht="15.75" customHeight="1" x14ac:dyDescent="0.3">
      <c r="A87" s="4"/>
    </row>
    <row r="88" spans="1:1" ht="15.75" customHeight="1" x14ac:dyDescent="0.3">
      <c r="A88" s="4"/>
    </row>
    <row r="89" spans="1:1" ht="15.75" customHeight="1" x14ac:dyDescent="0.3">
      <c r="A89" s="4"/>
    </row>
    <row r="90" spans="1:1" ht="15.75" customHeight="1" x14ac:dyDescent="0.3">
      <c r="A90" s="4"/>
    </row>
    <row r="91" spans="1:1" ht="15.75" customHeight="1" x14ac:dyDescent="0.3">
      <c r="A91" s="4"/>
    </row>
    <row r="92" spans="1:1" ht="15.75" customHeight="1" x14ac:dyDescent="0.3">
      <c r="A92" s="4"/>
    </row>
    <row r="93" spans="1:1" ht="15.75" customHeight="1" x14ac:dyDescent="0.3">
      <c r="A93" s="4"/>
    </row>
    <row r="94" spans="1:1" ht="15.75" customHeight="1" x14ac:dyDescent="0.3">
      <c r="A94" s="4"/>
    </row>
    <row r="95" spans="1:1" ht="15.75" customHeight="1" x14ac:dyDescent="0.3">
      <c r="A95" s="4"/>
    </row>
    <row r="96" spans="1:1" ht="15.75" customHeight="1" x14ac:dyDescent="0.3">
      <c r="A96" s="4"/>
    </row>
    <row r="97" spans="1:1" ht="15.75" customHeight="1" x14ac:dyDescent="0.3">
      <c r="A97" s="4"/>
    </row>
    <row r="98" spans="1:1" ht="15.75" customHeight="1" x14ac:dyDescent="0.3">
      <c r="A98" s="4"/>
    </row>
    <row r="99" spans="1:1" ht="15.75" customHeight="1" x14ac:dyDescent="0.3">
      <c r="A99" s="4"/>
    </row>
    <row r="100" spans="1:1" ht="15.75" customHeight="1" x14ac:dyDescent="0.3">
      <c r="A100" s="4"/>
    </row>
    <row r="101" spans="1:1" ht="15.75" customHeight="1" x14ac:dyDescent="0.3">
      <c r="A101" s="4"/>
    </row>
    <row r="102" spans="1:1" ht="15.75" customHeight="1" x14ac:dyDescent="0.3">
      <c r="A102" s="4"/>
    </row>
    <row r="103" spans="1:1" ht="15.75" customHeight="1" x14ac:dyDescent="0.3">
      <c r="A103" s="4"/>
    </row>
    <row r="104" spans="1:1" ht="15.75" customHeight="1" x14ac:dyDescent="0.3">
      <c r="A104" s="4"/>
    </row>
    <row r="105" spans="1:1" ht="15.75" customHeight="1" x14ac:dyDescent="0.3">
      <c r="A105" s="4"/>
    </row>
    <row r="106" spans="1:1" ht="15.75" customHeight="1" x14ac:dyDescent="0.3">
      <c r="A106" s="4"/>
    </row>
    <row r="107" spans="1:1" ht="15.75" customHeight="1" x14ac:dyDescent="0.3">
      <c r="A107" s="4"/>
    </row>
    <row r="108" spans="1:1" ht="15.75" customHeight="1" x14ac:dyDescent="0.3">
      <c r="A108" s="4"/>
    </row>
    <row r="109" spans="1:1" ht="15.75" customHeight="1" x14ac:dyDescent="0.3">
      <c r="A109" s="4"/>
    </row>
    <row r="110" spans="1:1" ht="15.75" customHeight="1" x14ac:dyDescent="0.3">
      <c r="A110" s="4"/>
    </row>
    <row r="111" spans="1:1" ht="15.75" customHeight="1" x14ac:dyDescent="0.3">
      <c r="A111" s="4"/>
    </row>
    <row r="112" spans="1:1" ht="15.75" customHeight="1" x14ac:dyDescent="0.3">
      <c r="A112" s="4"/>
    </row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  <row r="143" s="4" customFormat="1" ht="15.75" customHeight="1" x14ac:dyDescent="0.3"/>
    <row r="144" s="4" customFormat="1" ht="15.75" customHeight="1" x14ac:dyDescent="0.3"/>
    <row r="145" s="4" customFormat="1" ht="15.75" customHeight="1" x14ac:dyDescent="0.3"/>
    <row r="146" s="4" customFormat="1" ht="15.75" customHeight="1" x14ac:dyDescent="0.3"/>
    <row r="147" s="4" customFormat="1" ht="15.75" customHeight="1" x14ac:dyDescent="0.3"/>
    <row r="148" s="4" customFormat="1" ht="15.75" customHeight="1" x14ac:dyDescent="0.3"/>
    <row r="149" s="4" customFormat="1" ht="15.75" customHeight="1" x14ac:dyDescent="0.3"/>
    <row r="150" s="4" customFormat="1" ht="15.75" customHeight="1" x14ac:dyDescent="0.3"/>
    <row r="151" s="4" customFormat="1" ht="15.75" customHeight="1" x14ac:dyDescent="0.3"/>
    <row r="152" s="4" customFormat="1" ht="15.75" customHeight="1" x14ac:dyDescent="0.3"/>
    <row r="153" s="4" customFormat="1" ht="15.75" customHeight="1" x14ac:dyDescent="0.3"/>
    <row r="154" s="4" customFormat="1" ht="15.75" customHeight="1" x14ac:dyDescent="0.3"/>
    <row r="155" s="4" customFormat="1" ht="15.75" customHeight="1" x14ac:dyDescent="0.3"/>
    <row r="156" s="4" customFormat="1" ht="15.75" customHeight="1" x14ac:dyDescent="0.3"/>
    <row r="157" s="4" customFormat="1" ht="15.75" customHeight="1" x14ac:dyDescent="0.3"/>
    <row r="158" s="4" customFormat="1" ht="15.75" customHeight="1" x14ac:dyDescent="0.3"/>
    <row r="159" s="4" customFormat="1" ht="15.75" customHeight="1" x14ac:dyDescent="0.3"/>
    <row r="160" s="4" customFormat="1" ht="15.75" customHeight="1" x14ac:dyDescent="0.3"/>
    <row r="161" s="4" customFormat="1" ht="15.75" customHeight="1" x14ac:dyDescent="0.3"/>
    <row r="162" s="4" customFormat="1" ht="15.75" customHeight="1" x14ac:dyDescent="0.3"/>
    <row r="163" s="4" customFormat="1" ht="15.75" customHeight="1" x14ac:dyDescent="0.3"/>
    <row r="164" s="4" customFormat="1" ht="15.75" customHeight="1" x14ac:dyDescent="0.3"/>
    <row r="165" s="4" customFormat="1" ht="15.75" customHeight="1" x14ac:dyDescent="0.3"/>
    <row r="166" s="4" customFormat="1" ht="15.75" customHeight="1" x14ac:dyDescent="0.3"/>
    <row r="167" s="4" customFormat="1" ht="15.75" customHeight="1" x14ac:dyDescent="0.3"/>
    <row r="168" s="4" customFormat="1" ht="15.75" customHeight="1" x14ac:dyDescent="0.3"/>
    <row r="169" s="4" customFormat="1" ht="15.75" customHeight="1" x14ac:dyDescent="0.3"/>
    <row r="170" s="4" customFormat="1" ht="15.75" customHeight="1" x14ac:dyDescent="0.3"/>
    <row r="171" s="4" customFormat="1" ht="15.75" customHeight="1" x14ac:dyDescent="0.3"/>
    <row r="172" s="4" customFormat="1" ht="15.75" customHeight="1" x14ac:dyDescent="0.3"/>
    <row r="173" s="4" customFormat="1" ht="15.75" customHeight="1" x14ac:dyDescent="0.3"/>
    <row r="174" s="4" customFormat="1" ht="15.75" customHeight="1" x14ac:dyDescent="0.3"/>
    <row r="175" s="4" customFormat="1" ht="15.75" customHeight="1" x14ac:dyDescent="0.3"/>
    <row r="176" s="4" customFormat="1" ht="15.75" customHeight="1" x14ac:dyDescent="0.3"/>
    <row r="177" s="4" customFormat="1" ht="15.75" customHeight="1" x14ac:dyDescent="0.3"/>
    <row r="178" s="4" customFormat="1" ht="15.75" customHeight="1" x14ac:dyDescent="0.3"/>
    <row r="179" s="4" customFormat="1" ht="15.75" customHeight="1" x14ac:dyDescent="0.3"/>
    <row r="180" s="4" customFormat="1" ht="15.75" customHeight="1" x14ac:dyDescent="0.3"/>
    <row r="181" s="4" customFormat="1" ht="15.75" customHeight="1" x14ac:dyDescent="0.3"/>
    <row r="182" s="4" customFormat="1" ht="15.75" customHeight="1" x14ac:dyDescent="0.3"/>
    <row r="183" s="4" customFormat="1" ht="15.75" customHeight="1" x14ac:dyDescent="0.3"/>
    <row r="184" s="4" customFormat="1" ht="15.75" customHeight="1" x14ac:dyDescent="0.3"/>
    <row r="185" s="4" customFormat="1" ht="15.75" customHeight="1" x14ac:dyDescent="0.3"/>
    <row r="186" s="4" customFormat="1" ht="15.75" customHeight="1" x14ac:dyDescent="0.3"/>
    <row r="187" s="4" customFormat="1" ht="15.75" customHeight="1" x14ac:dyDescent="0.3"/>
    <row r="188" s="4" customFormat="1" ht="15.75" customHeight="1" x14ac:dyDescent="0.3"/>
    <row r="189" s="4" customFormat="1" ht="15.75" customHeight="1" x14ac:dyDescent="0.3"/>
    <row r="190" s="4" customFormat="1" ht="15.75" customHeight="1" x14ac:dyDescent="0.3"/>
    <row r="191" s="4" customFormat="1" ht="15.75" customHeight="1" x14ac:dyDescent="0.3"/>
    <row r="192" s="4" customFormat="1" ht="15.75" customHeight="1" x14ac:dyDescent="0.3"/>
  </sheetData>
  <sortState xmlns:xlrd2="http://schemas.microsoft.com/office/spreadsheetml/2017/richdata2" ref="V26:W32">
    <sortCondition ref="V26"/>
  </sortState>
  <mergeCells count="1">
    <mergeCell ref="F2:K2"/>
  </mergeCells>
  <hyperlinks>
    <hyperlink ref="B2" location="'Index'!A3" tooltip="Go to the Index sheet" display="á" xr:uid="{2AA978F5-B3B6-42E6-B304-AB90E46953CE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5CF7C-3D2A-4FDC-8A95-D5F8CC958527}">
  <sheetPr>
    <tabColor rgb="FF00FFCC"/>
    <pageSetUpPr fitToPage="1"/>
  </sheetPr>
  <dimension ref="A1:AH192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11" width="5" style="4" customWidth="1"/>
    <col min="12" max="12" width="1.7109375" style="4" customWidth="1"/>
    <col min="13" max="13" width="2.7109375" style="4" customWidth="1"/>
    <col min="14" max="15" width="20.7109375" style="4" customWidth="1"/>
    <col min="16" max="22" width="5" style="4" customWidth="1"/>
    <col min="23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47</v>
      </c>
      <c r="D1" s="90"/>
      <c r="E1" s="90"/>
      <c r="F1" s="90" t="s">
        <v>283</v>
      </c>
      <c r="G1" s="90"/>
      <c r="H1" s="90"/>
      <c r="I1" s="90"/>
      <c r="J1" s="90"/>
      <c r="K1" s="90"/>
      <c r="L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4"/>
      <c r="AH1" s="4"/>
    </row>
    <row r="2" spans="1:34" s="93" customFormat="1" ht="20.100000000000001" customHeight="1" x14ac:dyDescent="0.35">
      <c r="A2" s="98"/>
      <c r="B2" s="204" t="s">
        <v>1518</v>
      </c>
      <c r="C2" s="127"/>
      <c r="D2" s="127"/>
      <c r="E2" s="127"/>
      <c r="F2" s="213" t="s">
        <v>196</v>
      </c>
      <c r="G2" s="213"/>
      <c r="H2" s="213"/>
      <c r="I2" s="213"/>
      <c r="J2" s="213"/>
      <c r="K2" s="213"/>
      <c r="L2" s="127"/>
      <c r="M2" s="127"/>
      <c r="N2" s="127"/>
      <c r="O2" s="127"/>
      <c r="P2" s="127"/>
      <c r="Q2" s="127"/>
      <c r="R2" s="127"/>
      <c r="S2" s="127"/>
      <c r="T2" s="127"/>
      <c r="U2" s="90"/>
      <c r="V2" s="90"/>
      <c r="W2" s="90"/>
      <c r="AG2" s="4"/>
      <c r="AH2" s="4"/>
    </row>
    <row r="3" spans="1:34" s="2" customFormat="1" ht="15.75" customHeight="1" x14ac:dyDescent="0.3">
      <c r="A3" s="1"/>
      <c r="B3" s="2" t="s">
        <v>0</v>
      </c>
      <c r="C3" s="115" t="s">
        <v>1244</v>
      </c>
      <c r="D3" s="115"/>
      <c r="E3" s="115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4</v>
      </c>
      <c r="B4" s="125" t="s">
        <v>1</v>
      </c>
      <c r="C4" s="125" t="s">
        <v>2</v>
      </c>
      <c r="D4" s="48">
        <v>50</v>
      </c>
      <c r="E4" s="48">
        <v>50</v>
      </c>
      <c r="F4" s="48">
        <v>100</v>
      </c>
      <c r="G4" s="48">
        <v>100</v>
      </c>
      <c r="H4" s="48" t="s">
        <v>3</v>
      </c>
      <c r="I4" s="48" t="s">
        <v>4</v>
      </c>
      <c r="J4" s="48" t="s">
        <v>5</v>
      </c>
      <c r="K4" s="49" t="s">
        <v>6</v>
      </c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"!$B$5")&lt;&gt;"",INDIRECT("'"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"!$B$5"),"")</f>
        <v>M. Blatchly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"!$C$5")&lt;&gt;"",INDIRECT("'"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"!$C$5"),"")</f>
        <v>Leicester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"!$D$5")&lt;&gt;"",INDIRECT("'"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"!$D$5"),"")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"!$E$5")&lt;&gt;"",INDIRECT("'"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"!$E$5"),"")</f>
        <v/>
      </c>
      <c r="F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"!$F$5")&lt;&gt;"",INDIRECT("'"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"!$F$5"),"")</f>
        <v/>
      </c>
      <c r="G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"!$G$5")&lt;&gt;"",INDIRECT("'"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"!$G$5"),"")</f>
        <v/>
      </c>
      <c r="H5" s="16">
        <f ca="1">SUM(D5:G5)</f>
        <v>0</v>
      </c>
      <c r="I5" s="16"/>
      <c r="J5" s="46"/>
      <c r="K5" s="54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"!$B$6"),"")</f>
        <v>F. Brown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"!$C$6"),"")</f>
        <v>Llantrisant &amp; Cardiff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"!$D$6"),"")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"!$E$6"),"")</f>
        <v/>
      </c>
      <c r="F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"!$F$6"),"")</f>
        <v/>
      </c>
      <c r="G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"!$G$6"),"")</f>
        <v/>
      </c>
      <c r="H6" s="7">
        <f t="shared" ref="H6:H15" ca="1" si="0">SUM(D6:G6)</f>
        <v>0</v>
      </c>
      <c r="I6" s="130"/>
      <c r="J6" s="130"/>
      <c r="K6" s="132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"!$B$7"),"")</f>
        <v>A. Byrne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"!$C$7"),"")</f>
        <v>Llantrisant &amp; Cardiff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"!$D$7"),"")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"!$E$7"),"")</f>
        <v/>
      </c>
      <c r="F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"!$F$7"),"")</f>
        <v/>
      </c>
      <c r="G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"!$G$7"),"")</f>
        <v/>
      </c>
      <c r="H7" s="7">
        <f t="shared" ca="1" si="0"/>
        <v>0</v>
      </c>
      <c r="I7" s="130"/>
      <c r="J7" s="130"/>
      <c r="K7" s="132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"!$B$8")&lt;&gt;"",INDIRECT("'"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"!$B$8"),"")</f>
        <v>A. Coleman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"!$C$8")&lt;&gt;"",INDIRECT("'"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"!$C$8"),"")</f>
        <v>Cumb News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"!$D$8")&lt;&gt;"",INDIRECT("'"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"!$D$8"),"")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"!$E$8")&lt;&gt;"",INDIRECT("'"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"!$E$8"),"")</f>
        <v/>
      </c>
      <c r="F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"!$F$8")&lt;&gt;"",INDIRECT("'"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"!$F$8"),"")</f>
        <v/>
      </c>
      <c r="G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"!$G$8")&lt;&gt;"",INDIRECT("'"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"!$G$8"),"")</f>
        <v/>
      </c>
      <c r="H8" s="7">
        <f t="shared" ca="1" si="0"/>
        <v>0</v>
      </c>
      <c r="I8" s="130"/>
      <c r="J8" s="130"/>
      <c r="K8" s="132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"!$B$16")&lt;&gt;"",INDIRECT("'"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"!$B$16"),"")</f>
        <v>K. L. Dinkel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"!$C$16")&lt;&gt;"",INDIRECT("'"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"!$C$16"),"")</f>
        <v>Sunderland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"!$D$16")&lt;&gt;"",INDIRECT("'"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"!$D$16"),"")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"!$E$16")&lt;&gt;"",INDIRECT("'"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"!$E$16"),"")</f>
        <v/>
      </c>
      <c r="F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"!$F$16")&lt;&gt;"",INDIRECT("'"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"!$F$16"),"")</f>
        <v/>
      </c>
      <c r="G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"!$G$16")&lt;&gt;"",INDIRECT("'"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"!$G$16"),"")</f>
        <v/>
      </c>
      <c r="H9" s="7">
        <f t="shared" ca="1" si="0"/>
        <v>0</v>
      </c>
      <c r="I9" s="130"/>
      <c r="J9" s="130"/>
      <c r="K9" s="132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"!$B$19"),"")</f>
        <v>N. Harcus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"!$C$19"),"")</f>
        <v>Felton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"!$D$19"),"")</f>
        <v/>
      </c>
      <c r="E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"!$E$19")&lt;&gt;"",INDIRECT("'"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"!$E$19"),"")</f>
        <v/>
      </c>
      <c r="F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"!$F$19")&lt;&gt;"",INDIRECT("'"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"!$F$19"),"")</f>
        <v/>
      </c>
      <c r="G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"!$G$19")&lt;&gt;"",INDIRECT("'"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"!$G$19"),"")</f>
        <v/>
      </c>
      <c r="H10" s="7">
        <f t="shared" ca="1" si="0"/>
        <v>0</v>
      </c>
      <c r="I10" s="130"/>
      <c r="J10" s="130"/>
      <c r="K10" s="132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"!$B$27"),"")</f>
        <v>D. Love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"!$C$27"),"")</f>
        <v>Penarth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"!$D$27"),"")</f>
        <v/>
      </c>
      <c r="E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"!$E$27"),"")</f>
        <v/>
      </c>
      <c r="F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"!$F$27"),"")</f>
        <v/>
      </c>
      <c r="G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"!$G$27")&lt;&gt;"",INDIRECT("'"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"!$G$27"),"")</f>
        <v/>
      </c>
      <c r="H11" s="7">
        <f t="shared" ca="1" si="0"/>
        <v>0</v>
      </c>
      <c r="I11" s="130"/>
      <c r="J11" s="130"/>
      <c r="K11" s="132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"!$B$20"),"")</f>
        <v>N. Morewood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"!$C$20"),"")</f>
        <v>Cumb News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"!$D$20"),"")</f>
        <v/>
      </c>
      <c r="E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"!$E$20"),"")</f>
        <v/>
      </c>
      <c r="F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"!$F$20")&lt;&gt;"",INDIRECT("'"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"!$F$20"),"")</f>
        <v/>
      </c>
      <c r="G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"!$G$20")&lt;&gt;"",INDIRECT("'"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"!$G$20"),"")</f>
        <v/>
      </c>
      <c r="H12" s="7">
        <f t="shared" ca="1" si="0"/>
        <v>0</v>
      </c>
      <c r="I12" s="130"/>
      <c r="J12" s="130"/>
      <c r="K12" s="132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18">
        <v>9</v>
      </c>
      <c r="B1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"!$B$11"),"")</f>
        <v>D. Parfitt</v>
      </c>
      <c r="C1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"!$C$11"),"")</f>
        <v>Llantrisant &amp; Cardiff</v>
      </c>
      <c r="D1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"!$D$11"),"")</f>
        <v/>
      </c>
      <c r="E1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"!$E$11"),"")</f>
        <v/>
      </c>
      <c r="F1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"!$F$11")&lt;&gt;"",INDIRECT("'"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"!$F$11"),"")</f>
        <v/>
      </c>
      <c r="G1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"!$G$11")&lt;&gt;"",INDIRECT("'"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"!$G$11"),"")</f>
        <v/>
      </c>
      <c r="H13" s="7">
        <f t="shared" ca="1" si="0"/>
        <v>0</v>
      </c>
      <c r="I13" s="130"/>
      <c r="J13" s="130"/>
      <c r="K13" s="132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31">
        <v>10</v>
      </c>
      <c r="B1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"!$B$22"),"")</f>
        <v>E. Pearce</v>
      </c>
      <c r="C1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"!$C$22"),"")</f>
        <v>Llantrisant &amp; Cardiff</v>
      </c>
      <c r="D1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"!$D$22"),"")</f>
        <v/>
      </c>
      <c r="E1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"!$E$22")&lt;&gt;"",INDIRECT("'"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"!$E$22"),"")</f>
        <v/>
      </c>
      <c r="F1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"!$F$22")&lt;&gt;"",INDIRECT("'"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"!$F$22"),"")</f>
        <v/>
      </c>
      <c r="G1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"!$G$22")&lt;&gt;"",INDIRECT("'"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"!$G$22"),"")</f>
        <v/>
      </c>
      <c r="H14" s="7">
        <f t="shared" ca="1" si="0"/>
        <v>0</v>
      </c>
      <c r="I14" s="130"/>
      <c r="J14" s="130"/>
      <c r="K14" s="132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0">
        <v>11</v>
      </c>
      <c r="B1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"!$B$29"),"")</f>
        <v>J. Smith</v>
      </c>
      <c r="C1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"!$C$29"),"")</f>
        <v>Cumb News</v>
      </c>
      <c r="D1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"!$D$29"),"")</f>
        <v/>
      </c>
      <c r="E1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"!$E$29"),"")</f>
        <v/>
      </c>
      <c r="F1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"!$F$29"),"")</f>
        <v/>
      </c>
      <c r="G1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"!$G$29")&lt;&gt;"",INDIRECT("'" &amp; LEFT(CELL("filename",$A$1),FIND("[",CELL("filename",$A$1)) -1) &amp; "[" &amp; MID(CELL("filename",$A$1),FIND("[",CELL("filename",$A$1))+1,FIND("]",CELL("filename",$A$1))-FIND("[",CELL("filename",$A$1))-1) &amp; "]" &amp; "LR Rifle Dewar" &amp; "'" &amp; "!$G$29"),"")</f>
        <v/>
      </c>
      <c r="H15" s="21">
        <f t="shared" ca="1" si="0"/>
        <v>0</v>
      </c>
      <c r="I15" s="134"/>
      <c r="J15" s="134"/>
      <c r="K15" s="135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4" t="s">
        <v>37</v>
      </c>
      <c r="F17" s="101" t="s">
        <v>25</v>
      </c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4" t="s">
        <v>38</v>
      </c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4"/>
    </row>
    <row r="44" spans="1:26" ht="15.75" customHeight="1" x14ac:dyDescent="0.3">
      <c r="A44" s="4"/>
    </row>
    <row r="45" spans="1:26" ht="15.75" customHeight="1" x14ac:dyDescent="0.3">
      <c r="A45" s="4"/>
    </row>
    <row r="46" spans="1:26" ht="15.75" customHeight="1" x14ac:dyDescent="0.3">
      <c r="A46" s="4"/>
    </row>
    <row r="47" spans="1:26" ht="15.75" customHeight="1" x14ac:dyDescent="0.3">
      <c r="A47" s="4"/>
    </row>
    <row r="48" spans="1:26" ht="15.75" customHeight="1" x14ac:dyDescent="0.3">
      <c r="A48" s="4"/>
    </row>
    <row r="49" spans="1:1" ht="15.75" customHeight="1" x14ac:dyDescent="0.3">
      <c r="A49" s="4"/>
    </row>
    <row r="50" spans="1:1" ht="15.75" customHeight="1" x14ac:dyDescent="0.3">
      <c r="A50" s="4"/>
    </row>
    <row r="51" spans="1:1" ht="15.75" customHeight="1" x14ac:dyDescent="0.3">
      <c r="A51" s="4"/>
    </row>
    <row r="52" spans="1:1" ht="15.75" customHeight="1" x14ac:dyDescent="0.3">
      <c r="A52" s="4"/>
    </row>
    <row r="53" spans="1:1" ht="15.75" customHeight="1" x14ac:dyDescent="0.3">
      <c r="A53" s="4"/>
    </row>
    <row r="54" spans="1:1" ht="15.75" customHeight="1" x14ac:dyDescent="0.3">
      <c r="A54" s="4"/>
    </row>
    <row r="55" spans="1:1" ht="15.75" customHeight="1" x14ac:dyDescent="0.3">
      <c r="A55" s="4"/>
    </row>
    <row r="56" spans="1:1" ht="15.75" customHeight="1" x14ac:dyDescent="0.3">
      <c r="A56" s="4"/>
    </row>
    <row r="57" spans="1:1" ht="15.75" customHeight="1" x14ac:dyDescent="0.3">
      <c r="A57" s="4"/>
    </row>
    <row r="58" spans="1:1" ht="15.75" customHeight="1" x14ac:dyDescent="0.3">
      <c r="A58" s="4"/>
    </row>
    <row r="59" spans="1:1" ht="15.75" customHeight="1" x14ac:dyDescent="0.3">
      <c r="A59" s="4"/>
    </row>
    <row r="60" spans="1:1" ht="15.75" customHeight="1" x14ac:dyDescent="0.3">
      <c r="A60" s="4"/>
    </row>
    <row r="61" spans="1:1" ht="15.75" customHeight="1" x14ac:dyDescent="0.3">
      <c r="A61" s="4"/>
    </row>
    <row r="62" spans="1:1" ht="15.75" customHeight="1" x14ac:dyDescent="0.3">
      <c r="A62" s="4"/>
    </row>
    <row r="63" spans="1:1" ht="15.75" customHeight="1" x14ac:dyDescent="0.3">
      <c r="A63" s="4"/>
    </row>
    <row r="64" spans="1:1" ht="15.75" customHeight="1" x14ac:dyDescent="0.3">
      <c r="A64" s="4"/>
    </row>
    <row r="65" spans="1:1" ht="15.75" customHeight="1" x14ac:dyDescent="0.3">
      <c r="A65" s="4"/>
    </row>
    <row r="66" spans="1:1" ht="15.75" customHeight="1" x14ac:dyDescent="0.3">
      <c r="A66" s="4"/>
    </row>
    <row r="67" spans="1:1" ht="15.75" customHeight="1" x14ac:dyDescent="0.3">
      <c r="A67" s="4"/>
    </row>
    <row r="68" spans="1:1" ht="15.75" customHeight="1" x14ac:dyDescent="0.3">
      <c r="A68" s="4"/>
    </row>
    <row r="69" spans="1:1" ht="15.75" customHeight="1" x14ac:dyDescent="0.3">
      <c r="A69" s="4"/>
    </row>
    <row r="70" spans="1:1" ht="15.75" customHeight="1" x14ac:dyDescent="0.3">
      <c r="A70" s="4"/>
    </row>
    <row r="71" spans="1:1" ht="15.75" customHeight="1" x14ac:dyDescent="0.3">
      <c r="A71" s="4"/>
    </row>
    <row r="72" spans="1:1" ht="15.75" customHeight="1" x14ac:dyDescent="0.3">
      <c r="A72" s="4"/>
    </row>
    <row r="73" spans="1:1" ht="15.75" customHeight="1" x14ac:dyDescent="0.3">
      <c r="A73" s="4"/>
    </row>
    <row r="74" spans="1:1" ht="15.75" customHeight="1" x14ac:dyDescent="0.3">
      <c r="A74" s="4"/>
    </row>
    <row r="75" spans="1:1" ht="15.75" customHeight="1" x14ac:dyDescent="0.3">
      <c r="A75" s="4"/>
    </row>
    <row r="76" spans="1:1" ht="15.75" customHeight="1" x14ac:dyDescent="0.3">
      <c r="A76" s="4"/>
    </row>
    <row r="77" spans="1:1" ht="15.75" customHeight="1" x14ac:dyDescent="0.3">
      <c r="A77" s="4"/>
    </row>
    <row r="78" spans="1:1" ht="15.75" customHeight="1" x14ac:dyDescent="0.3">
      <c r="A78" s="4"/>
    </row>
    <row r="79" spans="1:1" ht="15.75" customHeight="1" x14ac:dyDescent="0.3">
      <c r="A79" s="4"/>
    </row>
    <row r="80" spans="1:1" ht="15.75" customHeight="1" x14ac:dyDescent="0.3">
      <c r="A80" s="4"/>
    </row>
    <row r="81" spans="1:1" ht="15.75" customHeight="1" x14ac:dyDescent="0.3">
      <c r="A81" s="4"/>
    </row>
    <row r="82" spans="1:1" ht="15.75" customHeight="1" x14ac:dyDescent="0.3">
      <c r="A82" s="4"/>
    </row>
    <row r="83" spans="1:1" ht="15.75" customHeight="1" x14ac:dyDescent="0.3">
      <c r="A83" s="4"/>
    </row>
    <row r="84" spans="1:1" ht="15.75" customHeight="1" x14ac:dyDescent="0.3">
      <c r="A84" s="4"/>
    </row>
    <row r="85" spans="1:1" ht="15.75" customHeight="1" x14ac:dyDescent="0.3">
      <c r="A85" s="4"/>
    </row>
    <row r="86" spans="1:1" ht="15.75" customHeight="1" x14ac:dyDescent="0.3">
      <c r="A86" s="4"/>
    </row>
    <row r="87" spans="1:1" ht="15.75" customHeight="1" x14ac:dyDescent="0.3">
      <c r="A87" s="4"/>
    </row>
    <row r="88" spans="1:1" ht="15.75" customHeight="1" x14ac:dyDescent="0.3">
      <c r="A88" s="4"/>
    </row>
    <row r="89" spans="1:1" ht="15.75" customHeight="1" x14ac:dyDescent="0.3">
      <c r="A89" s="4"/>
    </row>
    <row r="90" spans="1:1" ht="15.75" customHeight="1" x14ac:dyDescent="0.3">
      <c r="A90" s="4"/>
    </row>
    <row r="91" spans="1:1" ht="15.75" customHeight="1" x14ac:dyDescent="0.3">
      <c r="A91" s="4"/>
    </row>
    <row r="92" spans="1:1" ht="15.75" customHeight="1" x14ac:dyDescent="0.3">
      <c r="A92" s="4"/>
    </row>
    <row r="93" spans="1:1" ht="15.75" customHeight="1" x14ac:dyDescent="0.3">
      <c r="A93" s="4"/>
    </row>
    <row r="94" spans="1:1" ht="15.75" customHeight="1" x14ac:dyDescent="0.3">
      <c r="A94" s="4"/>
    </row>
    <row r="95" spans="1:1" ht="15.75" customHeight="1" x14ac:dyDescent="0.3">
      <c r="A95" s="4"/>
    </row>
    <row r="96" spans="1:1" ht="15.75" customHeight="1" x14ac:dyDescent="0.3">
      <c r="A96" s="4"/>
    </row>
    <row r="97" spans="1:1" ht="15.75" customHeight="1" x14ac:dyDescent="0.3">
      <c r="A97" s="4"/>
    </row>
    <row r="98" spans="1:1" ht="15.75" customHeight="1" x14ac:dyDescent="0.3">
      <c r="A98" s="4"/>
    </row>
    <row r="99" spans="1:1" ht="15.75" customHeight="1" x14ac:dyDescent="0.3">
      <c r="A99" s="4"/>
    </row>
    <row r="100" spans="1:1" ht="15.75" customHeight="1" x14ac:dyDescent="0.3">
      <c r="A100" s="4"/>
    </row>
    <row r="101" spans="1:1" ht="15.75" customHeight="1" x14ac:dyDescent="0.3">
      <c r="A101" s="4"/>
    </row>
    <row r="102" spans="1:1" ht="15.75" customHeight="1" x14ac:dyDescent="0.3">
      <c r="A102" s="4"/>
    </row>
    <row r="103" spans="1:1" ht="15.75" customHeight="1" x14ac:dyDescent="0.3">
      <c r="A103" s="4"/>
    </row>
    <row r="104" spans="1:1" ht="15.75" customHeight="1" x14ac:dyDescent="0.3">
      <c r="A104" s="4"/>
    </row>
    <row r="105" spans="1:1" ht="15.75" customHeight="1" x14ac:dyDescent="0.3">
      <c r="A105" s="4"/>
    </row>
    <row r="106" spans="1:1" ht="15.75" customHeight="1" x14ac:dyDescent="0.3">
      <c r="A106" s="4"/>
    </row>
    <row r="107" spans="1:1" ht="15.75" customHeight="1" x14ac:dyDescent="0.3">
      <c r="A107" s="4"/>
    </row>
    <row r="108" spans="1:1" ht="15.75" customHeight="1" x14ac:dyDescent="0.3">
      <c r="A108" s="4"/>
    </row>
    <row r="109" spans="1:1" ht="15.75" customHeight="1" x14ac:dyDescent="0.3">
      <c r="A109" s="4"/>
    </row>
    <row r="110" spans="1:1" ht="15.75" customHeight="1" x14ac:dyDescent="0.3">
      <c r="A110" s="4"/>
    </row>
    <row r="111" spans="1:1" ht="15.75" customHeight="1" x14ac:dyDescent="0.3">
      <c r="A111" s="4"/>
    </row>
    <row r="112" spans="1:1" ht="15.75" customHeight="1" x14ac:dyDescent="0.3">
      <c r="A112" s="4"/>
    </row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  <row r="143" s="4" customFormat="1" ht="15.75" customHeight="1" x14ac:dyDescent="0.3"/>
    <row r="144" s="4" customFormat="1" ht="15.75" customHeight="1" x14ac:dyDescent="0.3"/>
    <row r="145" s="4" customFormat="1" ht="15.75" customHeight="1" x14ac:dyDescent="0.3"/>
    <row r="146" s="4" customFormat="1" ht="15.75" customHeight="1" x14ac:dyDescent="0.3"/>
    <row r="147" s="4" customFormat="1" ht="15.75" customHeight="1" x14ac:dyDescent="0.3"/>
    <row r="148" s="4" customFormat="1" ht="15.75" customHeight="1" x14ac:dyDescent="0.3"/>
    <row r="149" s="4" customFormat="1" ht="15.75" customHeight="1" x14ac:dyDescent="0.3"/>
    <row r="150" s="4" customFormat="1" ht="15.75" customHeight="1" x14ac:dyDescent="0.3"/>
    <row r="151" s="4" customFormat="1" ht="15.75" customHeight="1" x14ac:dyDescent="0.3"/>
    <row r="152" s="4" customFormat="1" ht="15.75" customHeight="1" x14ac:dyDescent="0.3"/>
    <row r="153" s="4" customFormat="1" ht="15.75" customHeight="1" x14ac:dyDescent="0.3"/>
    <row r="154" s="4" customFormat="1" ht="15.75" customHeight="1" x14ac:dyDescent="0.3"/>
    <row r="155" s="4" customFormat="1" ht="15.75" customHeight="1" x14ac:dyDescent="0.3"/>
    <row r="156" s="4" customFormat="1" ht="15.75" customHeight="1" x14ac:dyDescent="0.3"/>
    <row r="157" s="4" customFormat="1" ht="15.75" customHeight="1" x14ac:dyDescent="0.3"/>
    <row r="158" s="4" customFormat="1" ht="15.75" customHeight="1" x14ac:dyDescent="0.3"/>
    <row r="159" s="4" customFormat="1" ht="15.75" customHeight="1" x14ac:dyDescent="0.3"/>
    <row r="160" s="4" customFormat="1" ht="15.75" customHeight="1" x14ac:dyDescent="0.3"/>
    <row r="161" s="4" customFormat="1" ht="15.75" customHeight="1" x14ac:dyDescent="0.3"/>
    <row r="162" s="4" customFormat="1" ht="15.75" customHeight="1" x14ac:dyDescent="0.3"/>
    <row r="163" s="4" customFormat="1" ht="15.75" customHeight="1" x14ac:dyDescent="0.3"/>
    <row r="164" s="4" customFormat="1" ht="15.75" customHeight="1" x14ac:dyDescent="0.3"/>
    <row r="165" s="4" customFormat="1" ht="15.75" customHeight="1" x14ac:dyDescent="0.3"/>
    <row r="166" s="4" customFormat="1" ht="15.75" customHeight="1" x14ac:dyDescent="0.3"/>
    <row r="167" s="4" customFormat="1" ht="15.75" customHeight="1" x14ac:dyDescent="0.3"/>
    <row r="168" s="4" customFormat="1" ht="15.75" customHeight="1" x14ac:dyDescent="0.3"/>
    <row r="169" s="4" customFormat="1" ht="15.75" customHeight="1" x14ac:dyDescent="0.3"/>
    <row r="170" s="4" customFormat="1" ht="15.75" customHeight="1" x14ac:dyDescent="0.3"/>
    <row r="171" s="4" customFormat="1" ht="15.75" customHeight="1" x14ac:dyDescent="0.3"/>
    <row r="172" s="4" customFormat="1" ht="15.75" customHeight="1" x14ac:dyDescent="0.3"/>
    <row r="173" s="4" customFormat="1" ht="15.75" customHeight="1" x14ac:dyDescent="0.3"/>
    <row r="174" s="4" customFormat="1" ht="15.75" customHeight="1" x14ac:dyDescent="0.3"/>
    <row r="175" s="4" customFormat="1" ht="15.75" customHeight="1" x14ac:dyDescent="0.3"/>
    <row r="176" s="4" customFormat="1" ht="15.75" customHeight="1" x14ac:dyDescent="0.3"/>
    <row r="177" s="4" customFormat="1" ht="15.75" customHeight="1" x14ac:dyDescent="0.3"/>
    <row r="178" s="4" customFormat="1" ht="15.75" customHeight="1" x14ac:dyDescent="0.3"/>
    <row r="179" s="4" customFormat="1" ht="15.75" customHeight="1" x14ac:dyDescent="0.3"/>
    <row r="180" s="4" customFormat="1" ht="15.75" customHeight="1" x14ac:dyDescent="0.3"/>
    <row r="181" s="4" customFormat="1" ht="15.75" customHeight="1" x14ac:dyDescent="0.3"/>
    <row r="182" s="4" customFormat="1" ht="15.75" customHeight="1" x14ac:dyDescent="0.3"/>
    <row r="183" s="4" customFormat="1" ht="15.75" customHeight="1" x14ac:dyDescent="0.3"/>
    <row r="184" s="4" customFormat="1" ht="15.75" customHeight="1" x14ac:dyDescent="0.3"/>
    <row r="185" s="4" customFormat="1" ht="15.75" customHeight="1" x14ac:dyDescent="0.3"/>
    <row r="186" s="4" customFormat="1" ht="15.75" customHeight="1" x14ac:dyDescent="0.3"/>
    <row r="187" s="4" customFormat="1" ht="15.75" customHeight="1" x14ac:dyDescent="0.3"/>
    <row r="188" s="4" customFormat="1" ht="15.75" customHeight="1" x14ac:dyDescent="0.3"/>
    <row r="189" s="4" customFormat="1" ht="15.75" customHeight="1" x14ac:dyDescent="0.3"/>
    <row r="190" s="4" customFormat="1" ht="15.75" customHeight="1" x14ac:dyDescent="0.3"/>
    <row r="191" s="4" customFormat="1" ht="15.75" customHeight="1" x14ac:dyDescent="0.3"/>
    <row r="192" s="4" customFormat="1" ht="15.75" customHeight="1" x14ac:dyDescent="0.3"/>
  </sheetData>
  <sheetProtection sheet="1" objects="1" scenarios="1" selectLockedCells="1"/>
  <sortState xmlns:xlrd2="http://schemas.microsoft.com/office/spreadsheetml/2017/richdata2" ref="V5:W15">
    <sortCondition ref="V5"/>
  </sortState>
  <mergeCells count="1">
    <mergeCell ref="F2:K2"/>
  </mergeCells>
  <hyperlinks>
    <hyperlink ref="B2" location="'Index'!A3" tooltip="Go to the Index sheet" display="á" xr:uid="{599B0327-B1FE-42FC-A920-831DC8761A53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9083-6AE5-44A0-8AE6-C18815C1CF92}">
  <sheetPr codeName="Sheet38">
    <tabColor rgb="FF00FFCC"/>
    <pageSetUpPr fitToPage="1"/>
  </sheetPr>
  <dimension ref="A1:AH69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2" width="5" style="4" customWidth="1"/>
    <col min="13" max="13" width="6" style="4" customWidth="1"/>
    <col min="14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48</v>
      </c>
      <c r="D1" s="90"/>
      <c r="E1" s="90"/>
      <c r="F1" s="90"/>
      <c r="G1" s="100"/>
      <c r="H1" s="90"/>
      <c r="I1" s="90"/>
      <c r="J1" s="105">
        <v>4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B2" s="107"/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1245</v>
      </c>
      <c r="B4" s="12"/>
      <c r="C4" s="139">
        <v>1128</v>
      </c>
      <c r="D4" s="12"/>
      <c r="E4" s="71" t="s">
        <v>6</v>
      </c>
      <c r="F4" s="14">
        <f>SUM(F5:F7)</f>
        <v>0</v>
      </c>
      <c r="G4" s="3" t="s">
        <v>295</v>
      </c>
      <c r="H4" s="4" t="s">
        <v>409</v>
      </c>
    </row>
    <row r="5" spans="1:34" ht="15.75" customHeight="1" x14ac:dyDescent="0.3">
      <c r="A5" s="15" t="s">
        <v>1237</v>
      </c>
      <c r="B5" s="16"/>
      <c r="C5" s="16"/>
      <c r="D5" s="16"/>
      <c r="E5" s="16"/>
      <c r="F5" s="17">
        <f>SUM(B5:E5)</f>
        <v>0</v>
      </c>
    </row>
    <row r="6" spans="1:34" ht="15.75" customHeight="1" x14ac:dyDescent="0.3">
      <c r="A6" s="18" t="s">
        <v>1240</v>
      </c>
      <c r="B6" s="7"/>
      <c r="C6" s="7"/>
      <c r="D6" s="7"/>
      <c r="E6" s="7"/>
      <c r="F6" s="19">
        <f>SUM(B6:E6)</f>
        <v>0</v>
      </c>
    </row>
    <row r="7" spans="1:34" ht="15.75" customHeight="1" x14ac:dyDescent="0.3">
      <c r="A7" s="20" t="s">
        <v>1065</v>
      </c>
      <c r="B7" s="21"/>
      <c r="C7" s="21"/>
      <c r="D7" s="21"/>
      <c r="E7" s="21"/>
      <c r="F7" s="22">
        <f>SUM(B7:E7)</f>
        <v>0</v>
      </c>
    </row>
    <row r="8" spans="1:34" ht="15.75" customHeight="1" x14ac:dyDescent="0.3">
      <c r="O8" s="23"/>
    </row>
    <row r="9" spans="1:34" ht="15.75" customHeight="1" x14ac:dyDescent="0.3">
      <c r="A9" s="11" t="s">
        <v>673</v>
      </c>
      <c r="B9" s="12"/>
      <c r="C9" s="139">
        <v>1144</v>
      </c>
      <c r="D9" s="12"/>
      <c r="E9" s="71" t="s">
        <v>6</v>
      </c>
      <c r="F9" s="14">
        <f>SUM(F10:F12)</f>
        <v>0</v>
      </c>
      <c r="G9" s="3" t="s">
        <v>295</v>
      </c>
      <c r="H9" s="4" t="s">
        <v>408</v>
      </c>
    </row>
    <row r="10" spans="1:34" ht="15.75" customHeight="1" x14ac:dyDescent="0.3">
      <c r="A10" s="15" t="s">
        <v>1211</v>
      </c>
      <c r="B10" s="16"/>
      <c r="C10" s="16"/>
      <c r="D10" s="16"/>
      <c r="E10" s="16"/>
      <c r="F10" s="17">
        <f>SUM(B10:E10)</f>
        <v>0</v>
      </c>
      <c r="AA10"/>
      <c r="AB10"/>
      <c r="AC10"/>
      <c r="AD10"/>
      <c r="AE10"/>
      <c r="AF10"/>
    </row>
    <row r="11" spans="1:34" ht="15.75" customHeight="1" x14ac:dyDescent="0.3">
      <c r="A11" s="18" t="s">
        <v>1201</v>
      </c>
      <c r="B11" s="7"/>
      <c r="C11" s="7"/>
      <c r="D11" s="7"/>
      <c r="E11" s="7"/>
      <c r="F11" s="19">
        <f>SUM(B11:E11)</f>
        <v>0</v>
      </c>
      <c r="AA11"/>
      <c r="AB11"/>
      <c r="AC11"/>
      <c r="AD11"/>
      <c r="AE11"/>
      <c r="AF11"/>
    </row>
    <row r="12" spans="1:34" ht="15.75" customHeight="1" x14ac:dyDescent="0.3">
      <c r="A12" s="20" t="s">
        <v>1209</v>
      </c>
      <c r="B12" s="21"/>
      <c r="C12" s="21"/>
      <c r="D12" s="21"/>
      <c r="E12" s="21"/>
      <c r="F12" s="22">
        <f>SUM(B12:E12)</f>
        <v>0</v>
      </c>
      <c r="AA12"/>
      <c r="AB12"/>
      <c r="AC12"/>
      <c r="AD12"/>
      <c r="AE12"/>
      <c r="AF12"/>
    </row>
    <row r="13" spans="1:34" ht="15.75" customHeight="1" x14ac:dyDescent="0.3">
      <c r="AA13"/>
      <c r="AB13"/>
      <c r="AC13"/>
      <c r="AD13"/>
      <c r="AE13"/>
      <c r="AF13"/>
    </row>
    <row r="14" spans="1:34" ht="15.75" customHeight="1" x14ac:dyDescent="0.3">
      <c r="A14" s="11" t="s">
        <v>1221</v>
      </c>
      <c r="B14" s="12"/>
      <c r="C14" s="139">
        <v>1155</v>
      </c>
      <c r="D14" s="12"/>
      <c r="E14" s="71" t="s">
        <v>6</v>
      </c>
      <c r="F14" s="14">
        <f>SUM(F15:F17)</f>
        <v>0</v>
      </c>
      <c r="G14" s="3" t="s">
        <v>295</v>
      </c>
      <c r="H14" s="4" t="s">
        <v>1246</v>
      </c>
      <c r="J14" s="150">
        <v>1135</v>
      </c>
    </row>
    <row r="15" spans="1:34" ht="15.75" customHeight="1" x14ac:dyDescent="0.3">
      <c r="A15" s="15" t="s">
        <v>1234</v>
      </c>
      <c r="B15" s="16"/>
      <c r="C15" s="16"/>
      <c r="D15" s="16"/>
      <c r="E15" s="16"/>
      <c r="F15" s="17">
        <f>SUM(B15:E15)</f>
        <v>0</v>
      </c>
    </row>
    <row r="16" spans="1:34" ht="15.75" customHeight="1" x14ac:dyDescent="0.3">
      <c r="A16" s="18" t="s">
        <v>1176</v>
      </c>
      <c r="B16" s="7"/>
      <c r="C16" s="7"/>
      <c r="D16" s="7"/>
      <c r="E16" s="7"/>
      <c r="F16" s="19">
        <f>SUM(B16:E16)</f>
        <v>0</v>
      </c>
    </row>
    <row r="17" spans="1:16" ht="15.75" customHeight="1" x14ac:dyDescent="0.3">
      <c r="A17" s="20" t="s">
        <v>1235</v>
      </c>
      <c r="B17" s="21"/>
      <c r="C17" s="21"/>
      <c r="D17" s="21"/>
      <c r="E17" s="21"/>
      <c r="F17" s="22">
        <f>SUM(B17:E17)</f>
        <v>0</v>
      </c>
    </row>
    <row r="18" spans="1:16" ht="15.75" customHeight="1" x14ac:dyDescent="0.3"/>
    <row r="19" spans="1:16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16" ht="15.75" customHeight="1" x14ac:dyDescent="0.3">
      <c r="B20" s="115" t="s">
        <v>1247</v>
      </c>
      <c r="H20" s="15" t="s">
        <v>1245</v>
      </c>
      <c r="I20" s="46"/>
      <c r="J20" s="46"/>
      <c r="K20" s="46"/>
      <c r="L20" s="46"/>
      <c r="M20" s="46"/>
      <c r="N20" s="54"/>
    </row>
    <row r="21" spans="1:16" ht="15.75" customHeight="1" x14ac:dyDescent="0.3">
      <c r="B21" s="115"/>
      <c r="H21" s="18" t="s">
        <v>673</v>
      </c>
      <c r="I21" s="7"/>
      <c r="J21" s="7"/>
      <c r="K21" s="7"/>
      <c r="L21" s="7"/>
      <c r="M21" s="7"/>
      <c r="N21" s="19"/>
    </row>
    <row r="22" spans="1:16" ht="15.75" customHeight="1" x14ac:dyDescent="0.3">
      <c r="H22" s="138" t="s">
        <v>1221</v>
      </c>
      <c r="I22" s="7"/>
      <c r="J22" s="7"/>
      <c r="K22" s="7"/>
      <c r="L22" s="7"/>
      <c r="M22" s="7"/>
      <c r="N22" s="19"/>
    </row>
    <row r="23" spans="1:16" ht="15.75" customHeight="1" x14ac:dyDescent="0.3">
      <c r="H23" s="18" t="s">
        <v>1246</v>
      </c>
      <c r="I23" s="7"/>
      <c r="J23" s="7"/>
      <c r="K23" s="7"/>
      <c r="L23" s="7"/>
      <c r="M23" s="7"/>
      <c r="N23" s="19"/>
    </row>
    <row r="24" spans="1:16" ht="15.75" customHeight="1" x14ac:dyDescent="0.3">
      <c r="H24" s="20" t="s">
        <v>408</v>
      </c>
      <c r="I24" s="21"/>
      <c r="J24" s="21"/>
      <c r="K24" s="21"/>
      <c r="L24" s="21"/>
      <c r="M24" s="21"/>
      <c r="N24" s="22"/>
    </row>
    <row r="25" spans="1:16" ht="15.75" customHeight="1" x14ac:dyDescent="0.3"/>
    <row r="26" spans="1:16" ht="15.75" customHeight="1" x14ac:dyDescent="0.3">
      <c r="A26" s="4" t="s">
        <v>39</v>
      </c>
      <c r="E26" s="3"/>
      <c r="G26" s="102" t="s">
        <v>25</v>
      </c>
      <c r="H26" s="24"/>
    </row>
    <row r="27" spans="1:16" ht="15.75" customHeight="1" x14ac:dyDescent="0.3">
      <c r="A27" s="4" t="s">
        <v>38</v>
      </c>
      <c r="P27" s="9"/>
    </row>
    <row r="28" spans="1:16" ht="15.75" customHeight="1" x14ac:dyDescent="0.3"/>
    <row r="29" spans="1:16" ht="15.75" customHeight="1" x14ac:dyDescent="0.3"/>
    <row r="30" spans="1:16" ht="15.75" customHeight="1" x14ac:dyDescent="0.3"/>
    <row r="31" spans="1:16" ht="15.75" customHeight="1" x14ac:dyDescent="0.3"/>
    <row r="32" spans="1:1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U15:U17">
    <sortCondition ref="U15"/>
  </sortState>
  <mergeCells count="1">
    <mergeCell ref="I2:N2"/>
  </mergeCells>
  <hyperlinks>
    <hyperlink ref="A2" location="'Index'!A3" tooltip="Go to the Index sheet" display="á" xr:uid="{17ADF25A-8EE2-4160-80DD-90384420FBD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5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3">
    <tabColor theme="4" tint="-0.499984740745262"/>
    <pageSetUpPr fitToPage="1"/>
  </sheetPr>
  <dimension ref="A1:AH71"/>
  <sheetViews>
    <sheetView showGridLines="0" workbookViewId="0">
      <selection activeCell="B2" sqref="B2"/>
    </sheetView>
  </sheetViews>
  <sheetFormatPr defaultColWidth="11.7109375" defaultRowHeight="15" x14ac:dyDescent="0.3"/>
  <cols>
    <col min="1" max="1" width="2.7109375" style="38" customWidth="1"/>
    <col min="2" max="3" width="20.7109375" style="38" customWidth="1"/>
    <col min="4" max="7" width="5" style="38" customWidth="1"/>
    <col min="8" max="8" width="1.7109375" style="38" customWidth="1"/>
    <col min="9" max="9" width="2.7109375" style="38" customWidth="1"/>
    <col min="10" max="11" width="20.7109375" style="38" customWidth="1"/>
    <col min="12" max="15" width="5" style="38" customWidth="1"/>
    <col min="16" max="16384" width="11.7109375" style="38"/>
  </cols>
  <sheetData>
    <row r="1" spans="1:34" s="89" customFormat="1" ht="18" x14ac:dyDescent="0.35">
      <c r="B1" s="89" t="s">
        <v>34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">
      <c r="B2" s="204" t="s">
        <v>1518</v>
      </c>
      <c r="C2" s="214" t="s">
        <v>196</v>
      </c>
      <c r="D2" s="214"/>
      <c r="E2" s="214"/>
      <c r="F2" s="214"/>
      <c r="G2" s="214"/>
      <c r="AG2" s="4"/>
      <c r="AH2" s="4"/>
    </row>
    <row r="3" spans="1:34" s="37" customFormat="1" ht="15.75" customHeight="1" x14ac:dyDescent="0.3">
      <c r="B3" s="37" t="s">
        <v>0</v>
      </c>
      <c r="C3" s="167" t="s">
        <v>1172</v>
      </c>
      <c r="D3" s="167"/>
      <c r="E3" s="167"/>
      <c r="I3" s="38"/>
      <c r="J3" s="38"/>
      <c r="K3" s="38"/>
      <c r="L3" s="38"/>
      <c r="M3" s="38"/>
      <c r="N3" s="38"/>
      <c r="O3" s="38"/>
      <c r="P3" s="38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1</v>
      </c>
      <c r="B4" s="178" t="s">
        <v>1</v>
      </c>
      <c r="C4" s="178" t="s">
        <v>2</v>
      </c>
      <c r="D4" s="61" t="s">
        <v>3</v>
      </c>
      <c r="E4" s="61" t="s">
        <v>4</v>
      </c>
      <c r="F4" s="61" t="s">
        <v>5</v>
      </c>
      <c r="G4" s="62" t="s">
        <v>6</v>
      </c>
    </row>
    <row r="5" spans="1:34" ht="15.75" customHeight="1" x14ac:dyDescent="0.3">
      <c r="A5" s="177">
        <v>1</v>
      </c>
      <c r="B5" s="168" t="s">
        <v>111</v>
      </c>
      <c r="C5" s="168" t="s">
        <v>72</v>
      </c>
      <c r="D5" s="55"/>
      <c r="E5" s="55"/>
      <c r="F5" s="46"/>
      <c r="G5" s="54"/>
    </row>
    <row r="6" spans="1:34" ht="15.75" customHeight="1" x14ac:dyDescent="0.3">
      <c r="A6" s="171">
        <v>2</v>
      </c>
      <c r="B6" s="170" t="s">
        <v>103</v>
      </c>
      <c r="C6" s="170" t="s">
        <v>72</v>
      </c>
      <c r="D6" s="169"/>
      <c r="E6" s="169"/>
      <c r="F6" s="169"/>
      <c r="G6" s="172"/>
      <c r="V6" s="4"/>
      <c r="W6" s="4"/>
    </row>
    <row r="7" spans="1:34" s="4" customFormat="1" ht="15.75" customHeight="1" x14ac:dyDescent="0.3">
      <c r="A7" s="171">
        <v>3</v>
      </c>
      <c r="B7" s="117" t="s">
        <v>71</v>
      </c>
      <c r="C7" s="117" t="s">
        <v>72</v>
      </c>
      <c r="D7" s="7"/>
      <c r="E7" s="7"/>
      <c r="F7" s="7"/>
      <c r="G7" s="19"/>
      <c r="J7" s="10"/>
      <c r="V7" s="38"/>
      <c r="W7" s="38"/>
    </row>
    <row r="8" spans="1:34" s="4" customFormat="1" ht="15.75" customHeight="1" x14ac:dyDescent="0.3">
      <c r="A8" s="171">
        <v>4</v>
      </c>
      <c r="B8" s="117" t="s">
        <v>1170</v>
      </c>
      <c r="C8" s="117" t="s">
        <v>318</v>
      </c>
      <c r="D8" s="7"/>
      <c r="E8" s="7"/>
      <c r="F8" s="7"/>
      <c r="G8" s="19"/>
      <c r="K8" s="3"/>
      <c r="V8" s="38"/>
      <c r="W8" s="38"/>
    </row>
    <row r="9" spans="1:34" ht="15.75" customHeight="1" x14ac:dyDescent="0.3">
      <c r="A9" s="171">
        <v>5</v>
      </c>
      <c r="B9" s="117" t="s">
        <v>1169</v>
      </c>
      <c r="C9" s="117" t="s">
        <v>122</v>
      </c>
      <c r="D9" s="169"/>
      <c r="E9" s="169"/>
      <c r="F9" s="169"/>
      <c r="G9" s="172"/>
    </row>
    <row r="10" spans="1:34" ht="15.75" customHeight="1" x14ac:dyDescent="0.3">
      <c r="A10" s="171">
        <v>6</v>
      </c>
      <c r="B10" s="117" t="s">
        <v>1168</v>
      </c>
      <c r="C10" s="117" t="s">
        <v>180</v>
      </c>
      <c r="D10" s="169"/>
      <c r="E10" s="169"/>
      <c r="F10" s="169"/>
      <c r="G10" s="172"/>
      <c r="V10" s="4"/>
      <c r="W10" s="4"/>
    </row>
    <row r="11" spans="1:34" ht="15.75" customHeight="1" x14ac:dyDescent="0.3">
      <c r="A11" s="171">
        <v>7</v>
      </c>
      <c r="B11" s="170" t="s">
        <v>1171</v>
      </c>
      <c r="C11" s="170" t="s">
        <v>64</v>
      </c>
      <c r="D11" s="169"/>
      <c r="E11" s="169"/>
      <c r="F11" s="169"/>
      <c r="G11" s="172"/>
    </row>
    <row r="12" spans="1:34" ht="15.75" customHeight="1" x14ac:dyDescent="0.3">
      <c r="A12" s="173">
        <v>8</v>
      </c>
      <c r="B12" s="174" t="s">
        <v>629</v>
      </c>
      <c r="C12" s="174" t="s">
        <v>477</v>
      </c>
      <c r="D12" s="175"/>
      <c r="E12" s="175"/>
      <c r="F12" s="175"/>
      <c r="G12" s="176"/>
    </row>
    <row r="13" spans="1:34" ht="15.75" customHeight="1" x14ac:dyDescent="0.3"/>
    <row r="14" spans="1:34" ht="15.75" customHeight="1" x14ac:dyDescent="0.3">
      <c r="A14" s="37"/>
      <c r="B14" s="37" t="s">
        <v>74</v>
      </c>
      <c r="C14" s="167" t="s">
        <v>1174</v>
      </c>
      <c r="D14" s="167"/>
      <c r="E14" s="167"/>
      <c r="F14" s="37"/>
      <c r="G14" s="37"/>
    </row>
    <row r="15" spans="1:34" ht="15.75" customHeight="1" x14ac:dyDescent="0.3">
      <c r="A15" s="124">
        <v>1</v>
      </c>
      <c r="B15" s="178" t="s">
        <v>1</v>
      </c>
      <c r="C15" s="178" t="s">
        <v>2</v>
      </c>
      <c r="D15" s="61" t="s">
        <v>3</v>
      </c>
      <c r="E15" s="61" t="s">
        <v>4</v>
      </c>
      <c r="F15" s="61" t="s">
        <v>5</v>
      </c>
      <c r="G15" s="62" t="s">
        <v>6</v>
      </c>
    </row>
    <row r="16" spans="1:34" ht="15.75" customHeight="1" x14ac:dyDescent="0.3">
      <c r="A16" s="177">
        <v>1</v>
      </c>
      <c r="B16" s="168" t="s">
        <v>483</v>
      </c>
      <c r="C16" s="168" t="s">
        <v>477</v>
      </c>
      <c r="D16" s="55"/>
      <c r="E16" s="55"/>
      <c r="F16" s="46"/>
      <c r="G16" s="54"/>
    </row>
    <row r="17" spans="1:7" ht="15.75" customHeight="1" x14ac:dyDescent="0.3">
      <c r="A17" s="171">
        <v>2</v>
      </c>
      <c r="B17" s="170" t="s">
        <v>1138</v>
      </c>
      <c r="C17" s="170" t="s">
        <v>475</v>
      </c>
      <c r="D17" s="169"/>
      <c r="E17" s="169"/>
      <c r="F17" s="169"/>
      <c r="G17" s="172"/>
    </row>
    <row r="18" spans="1:7" ht="15.75" customHeight="1" x14ac:dyDescent="0.3">
      <c r="A18" s="171">
        <v>3</v>
      </c>
      <c r="B18" s="170" t="s">
        <v>1068</v>
      </c>
      <c r="C18" s="170" t="s">
        <v>64</v>
      </c>
      <c r="D18" s="169"/>
      <c r="E18" s="169"/>
      <c r="F18" s="169"/>
      <c r="G18" s="172"/>
    </row>
    <row r="19" spans="1:7" ht="15.75" customHeight="1" x14ac:dyDescent="0.3">
      <c r="A19" s="171">
        <v>4</v>
      </c>
      <c r="B19" s="170" t="s">
        <v>1173</v>
      </c>
      <c r="C19" s="170" t="s">
        <v>76</v>
      </c>
      <c r="D19" s="169"/>
      <c r="E19" s="169"/>
      <c r="F19" s="169"/>
      <c r="G19" s="172"/>
    </row>
    <row r="20" spans="1:7" ht="15.75" customHeight="1" x14ac:dyDescent="0.3">
      <c r="A20" s="171">
        <v>5</v>
      </c>
      <c r="B20" s="170" t="s">
        <v>259</v>
      </c>
      <c r="C20" s="170" t="s">
        <v>76</v>
      </c>
      <c r="D20" s="169"/>
      <c r="E20" s="169"/>
      <c r="F20" s="169"/>
      <c r="G20" s="172"/>
    </row>
    <row r="21" spans="1:7" ht="15.75" customHeight="1" x14ac:dyDescent="0.3">
      <c r="A21" s="171">
        <v>6</v>
      </c>
      <c r="B21" s="170" t="s">
        <v>651</v>
      </c>
      <c r="C21" s="170" t="s">
        <v>72</v>
      </c>
      <c r="D21" s="169"/>
      <c r="E21" s="169"/>
      <c r="F21" s="169"/>
      <c r="G21" s="172"/>
    </row>
    <row r="22" spans="1:7" ht="15.75" customHeight="1" x14ac:dyDescent="0.3">
      <c r="A22" s="173">
        <v>7</v>
      </c>
      <c r="B22" s="174" t="s">
        <v>651</v>
      </c>
      <c r="C22" s="174" t="s">
        <v>477</v>
      </c>
      <c r="D22" s="175"/>
      <c r="E22" s="175"/>
      <c r="F22" s="175"/>
      <c r="G22" s="176"/>
    </row>
    <row r="23" spans="1:7" ht="15.75" customHeight="1" x14ac:dyDescent="0.3"/>
    <row r="24" spans="1:7" ht="15.75" customHeight="1" x14ac:dyDescent="0.3">
      <c r="B24" s="37" t="s">
        <v>1114</v>
      </c>
    </row>
    <row r="25" spans="1:7" ht="15.75" customHeight="1" x14ac:dyDescent="0.35">
      <c r="B25" s="179" t="s">
        <v>1115</v>
      </c>
    </row>
    <row r="26" spans="1:7" ht="15.75" customHeight="1" x14ac:dyDescent="0.3"/>
    <row r="27" spans="1:7" ht="15.75" customHeight="1" x14ac:dyDescent="0.3">
      <c r="B27" s="4" t="s">
        <v>37</v>
      </c>
      <c r="C27" s="4"/>
      <c r="D27" s="4"/>
      <c r="E27" s="4"/>
      <c r="F27" s="101" t="s">
        <v>25</v>
      </c>
      <c r="G27" s="4"/>
    </row>
    <row r="28" spans="1:7" ht="15.75" customHeight="1" x14ac:dyDescent="0.3">
      <c r="B28" s="4" t="s">
        <v>38</v>
      </c>
      <c r="C28" s="4"/>
      <c r="D28" s="4"/>
      <c r="E28" s="4"/>
      <c r="F28" s="4"/>
      <c r="G28" s="4"/>
    </row>
    <row r="29" spans="1:7" ht="15.75" customHeight="1" x14ac:dyDescent="0.3"/>
    <row r="30" spans="1:7" ht="15.75" customHeight="1" x14ac:dyDescent="0.3"/>
    <row r="31" spans="1:7" ht="15.75" customHeight="1" x14ac:dyDescent="0.3"/>
    <row r="32" spans="1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</sheetData>
  <sortState xmlns:xlrd2="http://schemas.microsoft.com/office/spreadsheetml/2017/richdata2" ref="V16:W22">
    <sortCondition ref="V16"/>
  </sortState>
  <mergeCells count="1">
    <mergeCell ref="C2:G2"/>
  </mergeCells>
  <hyperlinks>
    <hyperlink ref="B2" location="'Index'!A3" tooltip="Go to the Index sheet" display="á" xr:uid="{745C0E0C-DA7D-49C5-8097-0DBE9481E2F1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2B0DE-7EFF-41B0-AC35-C4A677F4A9F3}">
  <sheetPr>
    <tabColor theme="4" tint="-0.499984740745262"/>
    <pageSetUpPr fitToPage="1"/>
  </sheetPr>
  <dimension ref="A1:AH71"/>
  <sheetViews>
    <sheetView showGridLines="0" workbookViewId="0">
      <selection activeCell="B2" sqref="B2"/>
    </sheetView>
  </sheetViews>
  <sheetFormatPr defaultColWidth="11.7109375" defaultRowHeight="15" x14ac:dyDescent="0.3"/>
  <cols>
    <col min="1" max="1" width="2.7109375" style="38" customWidth="1"/>
    <col min="2" max="3" width="20.7109375" style="38" customWidth="1"/>
    <col min="4" max="7" width="5" style="38" customWidth="1"/>
    <col min="8" max="8" width="1.7109375" style="38" customWidth="1"/>
    <col min="9" max="9" width="2.7109375" style="38" customWidth="1"/>
    <col min="10" max="11" width="20.7109375" style="38" customWidth="1"/>
    <col min="12" max="15" width="5" style="38" customWidth="1"/>
    <col min="16" max="16384" width="11.7109375" style="38"/>
  </cols>
  <sheetData>
    <row r="1" spans="1:34" s="89" customFormat="1" ht="18" x14ac:dyDescent="0.35">
      <c r="B1" s="89" t="s">
        <v>34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38"/>
      <c r="AH1" s="38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37" customFormat="1" ht="15.75" customHeight="1" x14ac:dyDescent="0.3">
      <c r="B3" s="37" t="s">
        <v>0</v>
      </c>
      <c r="C3" s="167" t="s">
        <v>1175</v>
      </c>
      <c r="D3" s="167"/>
      <c r="E3" s="167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1</v>
      </c>
      <c r="B4" s="178" t="s">
        <v>1</v>
      </c>
      <c r="C4" s="178" t="s">
        <v>2</v>
      </c>
      <c r="D4" s="61" t="s">
        <v>3</v>
      </c>
      <c r="E4" s="61" t="s">
        <v>4</v>
      </c>
      <c r="F4" s="61" t="s">
        <v>5</v>
      </c>
      <c r="G4" s="62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77">
        <v>1</v>
      </c>
      <c r="B5" s="168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"!$B$5")&lt;&gt;"",INDIRECT("'"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"!$B$5"),"")</f>
        <v>R. Cornthwaite</v>
      </c>
      <c r="C5" s="168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"!$C$5")&lt;&gt;"",INDIRECT("'"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"!$C$5"),"")</f>
        <v>Preston Grasshoppers</v>
      </c>
      <c r="D5" s="55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"!$D$5")&lt;&gt;"",INDIRECT("'"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"!$D$5"),"")</f>
        <v/>
      </c>
      <c r="E5" s="55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"!$B$6")&lt;&gt;"",INDIRECT("'"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"!$B$6"),"")</f>
        <v>A. Kirkham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"!$C$6")&lt;&gt;"",INDIRECT("'"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"!$C$6"),"")</f>
        <v>Preston Grasshoppers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"!$D$6")&lt;&gt;"",INDIRECT("'"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"!$D$6"),"")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s="4" customFormat="1" ht="15.75" customHeight="1" x14ac:dyDescent="0.3">
      <c r="A7" s="171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"!$B$7")&lt;&gt;"",INDIRECT("'"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"!$B$7"),"")</f>
        <v>C. Lockwood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"!$C$7")&lt;&gt;"",INDIRECT("'"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"!$C$7"),"")</f>
        <v>Preston Grasshoppers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"!$D$7")&lt;&gt;"",INDIRECT("'"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"!$D$7"),"")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s="4" customFormat="1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"!$B$8")&lt;&gt;"",INDIRECT("'"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"!$B$8"),"")</f>
        <v>M. Longbottom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"!$C$8")&lt;&gt;"",INDIRECT("'"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"!$C$8"),"")</f>
        <v>Blackburn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"!$D$8")&lt;&gt;"",INDIRECT("'"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"!$D$8"),"")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71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"!$B$9")&lt;&gt;"",INDIRECT("'"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"!$B$9"),"")</f>
        <v>D. Paul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"!$C$9")&lt;&gt;"",INDIRECT("'"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"!$C$9"),"")</f>
        <v>JSPC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"!$D$9")&lt;&gt;"",INDIRECT("'"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"!$D$9"),"")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"!$B$10"),"")</f>
        <v>P. B. Quinn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"!$C$10"),"")</f>
        <v>Wellington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"!$D$10"),"")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73">
        <v>7</v>
      </c>
      <c r="B11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"!$B$11"),"")</f>
        <v>R. Singleton</v>
      </c>
      <c r="C11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"!$C$11"),"")</f>
        <v>Deddington</v>
      </c>
      <c r="D11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"Muzzle-loading Pistol" &amp; "'" &amp; "!$D$11"),"")</f>
        <v/>
      </c>
      <c r="E11" s="134"/>
      <c r="F11" s="134"/>
      <c r="G11" s="135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28"/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65" t="s">
        <v>1114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5">
      <c r="A14" s="128"/>
      <c r="B14" s="166" t="s">
        <v>1115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4" t="s">
        <v>37</v>
      </c>
      <c r="C16" s="4"/>
      <c r="D16" s="4"/>
      <c r="E16" s="4"/>
      <c r="F16" s="101" t="s">
        <v>25</v>
      </c>
      <c r="G16" s="4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4" t="s">
        <v>38</v>
      </c>
      <c r="C17" s="4"/>
      <c r="D17" s="4"/>
      <c r="E17" s="4"/>
      <c r="F17" s="4"/>
      <c r="G17" s="4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</sheetData>
  <sheetProtection sheet="1" objects="1" scenarios="1" selectLockedCells="1"/>
  <sortState xmlns:xlrd2="http://schemas.microsoft.com/office/spreadsheetml/2017/richdata2" ref="V5:W11">
    <sortCondition ref="V5"/>
  </sortState>
  <mergeCells count="1">
    <mergeCell ref="C2:G2"/>
  </mergeCells>
  <hyperlinks>
    <hyperlink ref="B2" location="'Index'!A3" tooltip="Go to the Index sheet" display="á" xr:uid="{A1B018FD-A7A1-40E2-AE3C-FE2447690E75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4">
    <tabColor theme="4" tint="-0.499984740745262"/>
    <pageSetUpPr fitToPage="1"/>
  </sheetPr>
  <dimension ref="A1:AH111"/>
  <sheetViews>
    <sheetView showGridLines="0" workbookViewId="0">
      <selection activeCell="B2" sqref="B2"/>
    </sheetView>
  </sheetViews>
  <sheetFormatPr defaultColWidth="11.7109375" defaultRowHeight="15" x14ac:dyDescent="0.3"/>
  <cols>
    <col min="1" max="1" width="2.7109375" style="38" customWidth="1"/>
    <col min="2" max="3" width="20.7109375" style="38" customWidth="1"/>
    <col min="4" max="7" width="5" style="38" customWidth="1"/>
    <col min="8" max="8" width="1.7109375" style="38" customWidth="1"/>
    <col min="9" max="9" width="2.7109375" style="38" customWidth="1"/>
    <col min="10" max="11" width="20.7109375" style="38" customWidth="1"/>
    <col min="12" max="15" width="5" style="38" customWidth="1"/>
    <col min="16" max="16384" width="11.7109375" style="38"/>
  </cols>
  <sheetData>
    <row r="1" spans="1:34" s="89" customFormat="1" ht="18" x14ac:dyDescent="0.35">
      <c r="B1" s="89" t="s">
        <v>17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">
      <c r="B2" s="204" t="s">
        <v>1518</v>
      </c>
      <c r="C2" s="214" t="s">
        <v>196</v>
      </c>
      <c r="D2" s="214"/>
      <c r="E2" s="214"/>
      <c r="F2" s="214"/>
      <c r="G2" s="214"/>
      <c r="AG2" s="4"/>
      <c r="AH2" s="4"/>
    </row>
    <row r="3" spans="1:34" s="37" customFormat="1" ht="15.75" customHeight="1" x14ac:dyDescent="0.3">
      <c r="B3" s="37" t="s">
        <v>0</v>
      </c>
      <c r="C3" s="167" t="s">
        <v>1177</v>
      </c>
      <c r="D3" s="167"/>
      <c r="E3" s="167"/>
      <c r="I3" s="38"/>
      <c r="J3" s="38"/>
      <c r="K3" s="38"/>
      <c r="L3" s="38"/>
      <c r="M3" s="38"/>
      <c r="N3" s="38"/>
      <c r="O3" s="38"/>
      <c r="P3" s="38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1</v>
      </c>
      <c r="B4" s="178" t="s">
        <v>1</v>
      </c>
      <c r="C4" s="178" t="s">
        <v>2</v>
      </c>
      <c r="D4" s="61" t="s">
        <v>3</v>
      </c>
      <c r="E4" s="61" t="s">
        <v>4</v>
      </c>
      <c r="F4" s="61" t="s">
        <v>5</v>
      </c>
      <c r="G4" s="62" t="s">
        <v>6</v>
      </c>
    </row>
    <row r="5" spans="1:34" ht="15.75" customHeight="1" x14ac:dyDescent="0.3">
      <c r="A5" s="177">
        <v>1</v>
      </c>
      <c r="B5" s="168" t="s">
        <v>1076</v>
      </c>
      <c r="C5" s="168" t="s">
        <v>64</v>
      </c>
      <c r="D5" s="55"/>
      <c r="E5" s="55"/>
      <c r="F5" s="46"/>
      <c r="G5" s="54"/>
    </row>
    <row r="6" spans="1:34" ht="15.75" customHeight="1" x14ac:dyDescent="0.3">
      <c r="A6" s="171">
        <v>2</v>
      </c>
      <c r="B6" s="170" t="s">
        <v>1176</v>
      </c>
      <c r="C6" s="170" t="s">
        <v>561</v>
      </c>
      <c r="D6" s="169"/>
      <c r="E6" s="169"/>
      <c r="F6" s="169"/>
      <c r="G6" s="172"/>
    </row>
    <row r="7" spans="1:34" s="4" customFormat="1" ht="15.75" customHeight="1" x14ac:dyDescent="0.3">
      <c r="A7" s="171">
        <v>3</v>
      </c>
      <c r="B7" s="117" t="s">
        <v>1170</v>
      </c>
      <c r="C7" s="117" t="s">
        <v>318</v>
      </c>
      <c r="D7" s="7"/>
      <c r="E7" s="7"/>
      <c r="F7" s="7"/>
      <c r="G7" s="19"/>
      <c r="J7" s="10"/>
      <c r="V7" s="38"/>
      <c r="W7" s="38"/>
    </row>
    <row r="8" spans="1:34" s="4" customFormat="1" ht="15.75" customHeight="1" x14ac:dyDescent="0.3">
      <c r="A8" s="171">
        <v>4</v>
      </c>
      <c r="B8" s="117" t="s">
        <v>222</v>
      </c>
      <c r="C8" s="117" t="s">
        <v>180</v>
      </c>
      <c r="D8" s="7"/>
      <c r="E8" s="7"/>
      <c r="F8" s="7"/>
      <c r="G8" s="19"/>
      <c r="K8" s="3"/>
    </row>
    <row r="9" spans="1:34" ht="15.75" customHeight="1" x14ac:dyDescent="0.3">
      <c r="A9" s="171">
        <v>5</v>
      </c>
      <c r="B9" s="117" t="s">
        <v>460</v>
      </c>
      <c r="C9" s="117" t="s">
        <v>187</v>
      </c>
      <c r="D9" s="169"/>
      <c r="E9" s="169"/>
      <c r="F9" s="169"/>
      <c r="G9" s="172"/>
    </row>
    <row r="10" spans="1:34" ht="15.75" customHeight="1" x14ac:dyDescent="0.3">
      <c r="A10" s="173">
        <v>6</v>
      </c>
      <c r="B10" s="121" t="s">
        <v>963</v>
      </c>
      <c r="C10" s="121" t="s">
        <v>475</v>
      </c>
      <c r="D10" s="175"/>
      <c r="E10" s="175"/>
      <c r="F10" s="175"/>
      <c r="G10" s="176"/>
      <c r="V10" s="4"/>
      <c r="W10" s="4"/>
    </row>
    <row r="11" spans="1:34" ht="15.75" customHeight="1" x14ac:dyDescent="0.3"/>
    <row r="12" spans="1:34" ht="15.75" customHeight="1" x14ac:dyDescent="0.3">
      <c r="A12" s="37"/>
      <c r="B12" s="37" t="s">
        <v>74</v>
      </c>
      <c r="C12" s="167" t="s">
        <v>1180</v>
      </c>
      <c r="D12" s="167"/>
      <c r="E12" s="167"/>
      <c r="F12" s="37"/>
      <c r="G12" s="37"/>
    </row>
    <row r="13" spans="1:34" ht="15.75" customHeight="1" x14ac:dyDescent="0.3">
      <c r="A13" s="124">
        <v>1</v>
      </c>
      <c r="B13" s="178" t="s">
        <v>1</v>
      </c>
      <c r="C13" s="178" t="s">
        <v>2</v>
      </c>
      <c r="D13" s="61" t="s">
        <v>3</v>
      </c>
      <c r="E13" s="61" t="s">
        <v>4</v>
      </c>
      <c r="F13" s="61" t="s">
        <v>5</v>
      </c>
      <c r="G13" s="62" t="s">
        <v>6</v>
      </c>
    </row>
    <row r="14" spans="1:34" ht="15.75" customHeight="1" x14ac:dyDescent="0.3">
      <c r="A14" s="177">
        <v>1</v>
      </c>
      <c r="B14" s="168" t="s">
        <v>1179</v>
      </c>
      <c r="C14" s="168" t="s">
        <v>477</v>
      </c>
      <c r="D14" s="55"/>
      <c r="E14" s="55"/>
      <c r="F14" s="46"/>
      <c r="G14" s="54"/>
    </row>
    <row r="15" spans="1:34" ht="15.75" customHeight="1" x14ac:dyDescent="0.3">
      <c r="A15" s="171">
        <v>2</v>
      </c>
      <c r="B15" s="170" t="s">
        <v>1178</v>
      </c>
      <c r="C15" s="170" t="s">
        <v>475</v>
      </c>
      <c r="D15" s="169"/>
      <c r="E15" s="169"/>
      <c r="F15" s="169"/>
      <c r="G15" s="172"/>
    </row>
    <row r="16" spans="1:34" ht="15.75" customHeight="1" x14ac:dyDescent="0.3">
      <c r="A16" s="171">
        <v>3</v>
      </c>
      <c r="B16" s="170" t="s">
        <v>226</v>
      </c>
      <c r="C16" s="170" t="s">
        <v>180</v>
      </c>
      <c r="D16" s="169"/>
      <c r="E16" s="169"/>
      <c r="F16" s="169"/>
      <c r="G16" s="172"/>
    </row>
    <row r="17" spans="1:7" ht="15.75" customHeight="1" x14ac:dyDescent="0.3">
      <c r="A17" s="171">
        <v>4</v>
      </c>
      <c r="B17" s="170" t="s">
        <v>1090</v>
      </c>
      <c r="C17" s="170" t="s">
        <v>279</v>
      </c>
      <c r="D17" s="169"/>
      <c r="E17" s="169"/>
      <c r="F17" s="169"/>
      <c r="G17" s="172"/>
    </row>
    <row r="18" spans="1:7" ht="15.75" customHeight="1" x14ac:dyDescent="0.3">
      <c r="A18" s="171">
        <v>5</v>
      </c>
      <c r="B18" s="170" t="s">
        <v>1132</v>
      </c>
      <c r="C18" s="170" t="s">
        <v>475</v>
      </c>
      <c r="D18" s="169"/>
      <c r="E18" s="169"/>
      <c r="F18" s="169"/>
      <c r="G18" s="172"/>
    </row>
    <row r="19" spans="1:7" ht="15.75" customHeight="1" x14ac:dyDescent="0.3">
      <c r="A19" s="173">
        <v>6</v>
      </c>
      <c r="B19" s="174" t="s">
        <v>651</v>
      </c>
      <c r="C19" s="174" t="s">
        <v>477</v>
      </c>
      <c r="D19" s="175"/>
      <c r="E19" s="175"/>
      <c r="F19" s="175"/>
      <c r="G19" s="176"/>
    </row>
    <row r="20" spans="1:7" ht="15.75" customHeight="1" x14ac:dyDescent="0.3"/>
    <row r="21" spans="1:7" ht="15.75" customHeight="1" x14ac:dyDescent="0.3">
      <c r="B21" s="37" t="s">
        <v>1114</v>
      </c>
    </row>
    <row r="22" spans="1:7" ht="15.75" customHeight="1" x14ac:dyDescent="0.35">
      <c r="B22" s="179" t="s">
        <v>1115</v>
      </c>
    </row>
    <row r="23" spans="1:7" ht="15.75" customHeight="1" x14ac:dyDescent="0.3"/>
    <row r="24" spans="1:7" ht="15.75" customHeight="1" x14ac:dyDescent="0.3">
      <c r="B24" s="4" t="s">
        <v>37</v>
      </c>
      <c r="C24" s="4"/>
      <c r="D24" s="4"/>
      <c r="E24" s="4"/>
      <c r="F24" s="101" t="s">
        <v>25</v>
      </c>
      <c r="G24" s="4"/>
    </row>
    <row r="25" spans="1:7" ht="15.75" customHeight="1" x14ac:dyDescent="0.3">
      <c r="B25" s="4" t="s">
        <v>38</v>
      </c>
      <c r="C25" s="4"/>
      <c r="D25" s="4"/>
      <c r="E25" s="4"/>
      <c r="F25" s="4"/>
      <c r="G25" s="4"/>
    </row>
    <row r="26" spans="1:7" ht="15.75" customHeight="1" x14ac:dyDescent="0.3"/>
    <row r="27" spans="1:7" ht="15.75" customHeight="1" x14ac:dyDescent="0.3"/>
    <row r="28" spans="1:7" ht="15.75" customHeight="1" x14ac:dyDescent="0.3"/>
    <row r="29" spans="1:7" ht="15.75" customHeight="1" x14ac:dyDescent="0.3"/>
    <row r="30" spans="1:7" ht="15.75" customHeight="1" x14ac:dyDescent="0.3"/>
    <row r="31" spans="1:7" ht="15.75" customHeight="1" x14ac:dyDescent="0.3"/>
    <row r="32" spans="1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</sheetData>
  <sortState xmlns:xlrd2="http://schemas.microsoft.com/office/spreadsheetml/2017/richdata2" ref="V14:W19">
    <sortCondition ref="V14"/>
  </sortState>
  <mergeCells count="1">
    <mergeCell ref="C2:G2"/>
  </mergeCells>
  <hyperlinks>
    <hyperlink ref="B2" location="'Index'!A3" tooltip="Go to the Index sheet" display="á" xr:uid="{8FEFF10F-0040-4C10-B645-C8A44B9F85D2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CF7EC-74AD-4A54-A577-AE16995931A5}">
  <sheetPr>
    <tabColor theme="9"/>
    <pageSetUpPr fitToPage="1"/>
  </sheetPr>
  <dimension ref="A1:AH69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12</v>
      </c>
      <c r="D1" s="90"/>
      <c r="E1" s="90"/>
      <c r="F1" s="90"/>
      <c r="G1" s="100"/>
      <c r="H1" s="90"/>
      <c r="I1" s="90"/>
      <c r="J1" s="105">
        <v>4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B2" s="107"/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91</v>
      </c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304</v>
      </c>
      <c r="B4" s="12"/>
      <c r="C4" s="139">
        <v>464</v>
      </c>
      <c r="D4" s="12"/>
      <c r="E4" s="71" t="s">
        <v>6</v>
      </c>
      <c r="F4" s="14">
        <f>SUM(F5:F7)</f>
        <v>0</v>
      </c>
      <c r="G4" s="147" t="s">
        <v>295</v>
      </c>
      <c r="H4" s="128" t="s">
        <v>309</v>
      </c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15" t="s">
        <v>223</v>
      </c>
      <c r="B5" s="16"/>
      <c r="C5" s="16"/>
      <c r="D5" s="16"/>
      <c r="E5" s="16"/>
      <c r="F5" s="17">
        <f>SUM(B5:E5)</f>
        <v>0</v>
      </c>
      <c r="G5" s="147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18" t="s">
        <v>194</v>
      </c>
      <c r="B6" s="7"/>
      <c r="C6" s="7"/>
      <c r="D6" s="7"/>
      <c r="E6" s="7"/>
      <c r="F6" s="19">
        <f>SUM(B6:E6)</f>
        <v>0</v>
      </c>
      <c r="G6" s="147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20" t="s">
        <v>229</v>
      </c>
      <c r="B7" s="21"/>
      <c r="C7" s="21"/>
      <c r="D7" s="21"/>
      <c r="E7" s="21"/>
      <c r="F7" s="22">
        <f>SUM(B7:E7)</f>
        <v>0</v>
      </c>
      <c r="G7" s="147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305</v>
      </c>
      <c r="B9" s="12"/>
      <c r="C9" s="139">
        <v>445</v>
      </c>
      <c r="D9" s="12"/>
      <c r="E9" s="71" t="s">
        <v>6</v>
      </c>
      <c r="F9" s="14">
        <f>SUM(F10:F12)</f>
        <v>0</v>
      </c>
      <c r="G9" s="147" t="s">
        <v>295</v>
      </c>
      <c r="H9" s="11" t="s">
        <v>308</v>
      </c>
      <c r="I9" s="12"/>
      <c r="J9" s="139">
        <v>468</v>
      </c>
      <c r="K9" s="12"/>
      <c r="L9" s="71" t="s">
        <v>6</v>
      </c>
      <c r="M9" s="14">
        <f>SUM(M10:M12)</f>
        <v>0</v>
      </c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15" t="s">
        <v>233</v>
      </c>
      <c r="B10" s="16"/>
      <c r="C10" s="16"/>
      <c r="D10" s="16"/>
      <c r="E10" s="16"/>
      <c r="F10" s="17">
        <f>SUM(B10:E10)</f>
        <v>0</v>
      </c>
      <c r="G10" s="147"/>
      <c r="H10" s="15" t="s">
        <v>237</v>
      </c>
      <c r="I10" s="16"/>
      <c r="J10" s="16"/>
      <c r="K10" s="16"/>
      <c r="L10" s="16"/>
      <c r="M10" s="17">
        <f>SUM(I10:L10)</f>
        <v>0</v>
      </c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18" t="s">
        <v>239</v>
      </c>
      <c r="B11" s="7"/>
      <c r="C11" s="7"/>
      <c r="D11" s="7"/>
      <c r="E11" s="7"/>
      <c r="F11" s="19">
        <f>SUM(B11:E11)</f>
        <v>0</v>
      </c>
      <c r="G11" s="147"/>
      <c r="H11" s="18" t="s">
        <v>228</v>
      </c>
      <c r="I11" s="7"/>
      <c r="J11" s="7"/>
      <c r="K11" s="7"/>
      <c r="L11" s="7"/>
      <c r="M11" s="19">
        <f>SUM(I11:L11)</f>
        <v>0</v>
      </c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20" t="s">
        <v>259</v>
      </c>
      <c r="B12" s="21"/>
      <c r="C12" s="21"/>
      <c r="D12" s="21"/>
      <c r="E12" s="21"/>
      <c r="F12" s="22">
        <f>SUM(B12:E12)</f>
        <v>0</v>
      </c>
      <c r="G12" s="147"/>
      <c r="H12" s="20" t="s">
        <v>159</v>
      </c>
      <c r="I12" s="21"/>
      <c r="J12" s="21"/>
      <c r="K12" s="21"/>
      <c r="L12" s="21"/>
      <c r="M12" s="22">
        <f>SUM(I12:L12)</f>
        <v>0</v>
      </c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306</v>
      </c>
      <c r="B14" s="12"/>
      <c r="C14" s="139">
        <v>469</v>
      </c>
      <c r="D14" s="12"/>
      <c r="E14" s="71" t="s">
        <v>6</v>
      </c>
      <c r="F14" s="14">
        <f>SUM(F15:F17)</f>
        <v>0</v>
      </c>
      <c r="G14" s="147" t="s">
        <v>295</v>
      </c>
      <c r="H14" s="11" t="s">
        <v>307</v>
      </c>
      <c r="I14" s="12"/>
      <c r="J14" s="139">
        <v>453</v>
      </c>
      <c r="K14" s="12"/>
      <c r="L14" s="71" t="s">
        <v>6</v>
      </c>
      <c r="M14" s="14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15" t="s">
        <v>266</v>
      </c>
      <c r="B15" s="16"/>
      <c r="C15" s="16"/>
      <c r="D15" s="16"/>
      <c r="E15" s="16"/>
      <c r="F15" s="17">
        <f>SUM(B15:E15)</f>
        <v>0</v>
      </c>
      <c r="G15" s="147"/>
      <c r="H15" s="15" t="s">
        <v>215</v>
      </c>
      <c r="I15" s="16"/>
      <c r="J15" s="16"/>
      <c r="K15" s="16"/>
      <c r="L15" s="16"/>
      <c r="M15" s="17">
        <f>SUM(I15:L15)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18" t="s">
        <v>67</v>
      </c>
      <c r="B16" s="7"/>
      <c r="C16" s="7"/>
      <c r="D16" s="7"/>
      <c r="E16" s="7"/>
      <c r="F16" s="19">
        <f>SUM(B16:E16)</f>
        <v>0</v>
      </c>
      <c r="G16" s="147"/>
      <c r="H16" s="18" t="s">
        <v>260</v>
      </c>
      <c r="I16" s="7"/>
      <c r="J16" s="7"/>
      <c r="K16" s="7"/>
      <c r="L16" s="7"/>
      <c r="M16" s="19">
        <f>SUM(I16:L16)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20" t="s">
        <v>236</v>
      </c>
      <c r="B17" s="21"/>
      <c r="C17" s="21"/>
      <c r="D17" s="21"/>
      <c r="E17" s="21"/>
      <c r="F17" s="22">
        <f>SUM(B17:E17)</f>
        <v>0</v>
      </c>
      <c r="G17" s="147"/>
      <c r="H17" s="20" t="s">
        <v>225</v>
      </c>
      <c r="I17" s="21"/>
      <c r="J17" s="21"/>
      <c r="K17" s="21"/>
      <c r="L17" s="21"/>
      <c r="M17" s="22">
        <f>SUM(I17:L17)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H19" s="73" t="s">
        <v>91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115" t="s">
        <v>310</v>
      </c>
      <c r="H20" s="144" t="s">
        <v>304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B21" s="115"/>
      <c r="H21" s="142" t="s">
        <v>305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H22" s="142" t="s">
        <v>306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307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308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309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>
      <c r="H26" s="24"/>
    </row>
    <row r="27" spans="1:20" ht="15.75" customHeight="1" x14ac:dyDescent="0.3">
      <c r="A27" s="4" t="s">
        <v>39</v>
      </c>
      <c r="E27" s="3"/>
      <c r="G27" s="102" t="s">
        <v>25</v>
      </c>
      <c r="H27" s="24"/>
    </row>
    <row r="28" spans="1:20" ht="15.75" customHeight="1" x14ac:dyDescent="0.3">
      <c r="A28" s="4" t="s">
        <v>38</v>
      </c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/>
      <c r="B29"/>
      <c r="C29"/>
      <c r="D29"/>
      <c r="E29"/>
      <c r="F29"/>
      <c r="G29" s="148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/>
      <c r="B30"/>
      <c r="C30"/>
      <c r="D30"/>
      <c r="E30"/>
      <c r="F30"/>
      <c r="G30" s="148"/>
      <c r="H30"/>
      <c r="I30"/>
      <c r="J30"/>
      <c r="K30"/>
      <c r="L30"/>
      <c r="M30"/>
      <c r="N30"/>
      <c r="O30"/>
      <c r="P30"/>
      <c r="Q30" s="128"/>
      <c r="R30" s="128"/>
      <c r="S30" s="128"/>
      <c r="T30" s="128"/>
    </row>
    <row r="31" spans="1:20" ht="15.75" customHeight="1" x14ac:dyDescent="0.3">
      <c r="A31"/>
      <c r="B31"/>
      <c r="C31"/>
      <c r="D31"/>
      <c r="E31"/>
      <c r="F31"/>
      <c r="G31" s="148"/>
      <c r="H31"/>
      <c r="I31"/>
      <c r="J31"/>
      <c r="K31"/>
      <c r="L31"/>
      <c r="M31"/>
      <c r="N31"/>
      <c r="O31"/>
      <c r="P31"/>
      <c r="Q31" s="128"/>
      <c r="R31" s="128"/>
      <c r="S31" s="128"/>
      <c r="T31" s="128"/>
    </row>
    <row r="32" spans="1:20" ht="15.75" customHeight="1" x14ac:dyDescent="0.3">
      <c r="A32"/>
      <c r="B32"/>
      <c r="C32"/>
      <c r="D32"/>
      <c r="E32"/>
      <c r="F32"/>
      <c r="G32" s="148"/>
      <c r="H32"/>
      <c r="I32"/>
      <c r="J32"/>
      <c r="K32"/>
      <c r="L32"/>
      <c r="M32"/>
      <c r="N32"/>
      <c r="O32"/>
      <c r="P32"/>
      <c r="Q32" s="128"/>
      <c r="R32" s="128"/>
      <c r="S32" s="128"/>
      <c r="T32" s="128"/>
    </row>
    <row r="33" spans="1:20" ht="15.75" customHeight="1" x14ac:dyDescent="0.3">
      <c r="A33"/>
      <c r="B33"/>
      <c r="C33"/>
      <c r="D33"/>
      <c r="E33"/>
      <c r="F33"/>
      <c r="G33" s="148"/>
      <c r="H33"/>
      <c r="I33"/>
      <c r="J33"/>
      <c r="K33"/>
      <c r="L33"/>
      <c r="M33"/>
      <c r="N33"/>
      <c r="O33"/>
      <c r="P33"/>
      <c r="Q33" s="128"/>
      <c r="R33" s="128"/>
      <c r="S33" s="128"/>
      <c r="T33" s="128"/>
    </row>
    <row r="34" spans="1:20" ht="15.75" customHeight="1" x14ac:dyDescent="0.3">
      <c r="A34"/>
      <c r="B34"/>
      <c r="C34"/>
      <c r="D34"/>
      <c r="E34"/>
      <c r="F34"/>
      <c r="G34" s="148"/>
      <c r="H34"/>
      <c r="I34"/>
      <c r="J34"/>
      <c r="K34"/>
      <c r="L34"/>
      <c r="M34"/>
      <c r="N34"/>
      <c r="O34"/>
      <c r="P34"/>
      <c r="Q34" s="128"/>
      <c r="R34" s="128"/>
      <c r="S34" s="128"/>
      <c r="T34" s="128"/>
    </row>
    <row r="35" spans="1:20" ht="15.75" customHeight="1" x14ac:dyDescent="0.3">
      <c r="A35"/>
      <c r="B35"/>
      <c r="C35"/>
      <c r="D35"/>
      <c r="E35"/>
      <c r="F35"/>
      <c r="G35" s="148"/>
      <c r="H35"/>
      <c r="I35"/>
      <c r="J35"/>
      <c r="K35"/>
      <c r="L35"/>
      <c r="M35"/>
      <c r="N35"/>
      <c r="O35"/>
      <c r="P35"/>
      <c r="Q35" s="128"/>
      <c r="R35" s="128"/>
      <c r="S35" s="128"/>
      <c r="T35" s="128"/>
    </row>
    <row r="36" spans="1:20" ht="15.75" customHeight="1" x14ac:dyDescent="0.3">
      <c r="A36"/>
      <c r="B36"/>
      <c r="C36"/>
      <c r="D36"/>
      <c r="E36"/>
      <c r="F36"/>
      <c r="G36" s="148"/>
      <c r="H36"/>
      <c r="I36"/>
      <c r="J36"/>
      <c r="K36"/>
      <c r="L36"/>
      <c r="M36"/>
      <c r="N36"/>
      <c r="O36"/>
      <c r="P36"/>
      <c r="Q36" s="128"/>
      <c r="R36" s="128"/>
      <c r="S36" s="128"/>
      <c r="T36" s="128"/>
    </row>
    <row r="37" spans="1:20" ht="15.75" customHeight="1" x14ac:dyDescent="0.3">
      <c r="A37"/>
      <c r="B37"/>
      <c r="C37"/>
      <c r="D37"/>
      <c r="E37"/>
      <c r="F37"/>
      <c r="G37" s="148"/>
      <c r="H37"/>
      <c r="I37"/>
      <c r="J37"/>
      <c r="K37"/>
      <c r="L37"/>
      <c r="M37"/>
      <c r="N37"/>
      <c r="O37"/>
      <c r="P37"/>
      <c r="Q37" s="128"/>
      <c r="R37" s="128"/>
      <c r="S37" s="128"/>
      <c r="T37" s="128"/>
    </row>
    <row r="38" spans="1:20" ht="15.75" customHeight="1" x14ac:dyDescent="0.3">
      <c r="A38"/>
      <c r="B38"/>
      <c r="C38"/>
      <c r="D38"/>
      <c r="E38"/>
      <c r="F38"/>
      <c r="G38" s="148"/>
      <c r="H38"/>
      <c r="I38"/>
      <c r="J38"/>
      <c r="K38"/>
      <c r="L38"/>
      <c r="M38"/>
      <c r="N38"/>
      <c r="O38"/>
      <c r="P38"/>
      <c r="Q38" s="128"/>
      <c r="R38" s="128"/>
      <c r="S38" s="128"/>
      <c r="T38" s="128"/>
    </row>
    <row r="39" spans="1:20" ht="15.75" customHeight="1" x14ac:dyDescent="0.3">
      <c r="A39"/>
      <c r="B39"/>
      <c r="C39"/>
      <c r="D39"/>
      <c r="E39"/>
      <c r="F39"/>
      <c r="G39" s="148"/>
      <c r="H39"/>
      <c r="I39"/>
      <c r="J39"/>
      <c r="K39"/>
      <c r="L39"/>
      <c r="M39"/>
      <c r="N39"/>
      <c r="O39"/>
      <c r="P39"/>
      <c r="Q39" s="128"/>
      <c r="R39" s="128"/>
      <c r="S39" s="128"/>
      <c r="T39" s="128"/>
    </row>
    <row r="40" spans="1:20" ht="15.75" customHeight="1" x14ac:dyDescent="0.3">
      <c r="A40"/>
      <c r="B40"/>
      <c r="C40"/>
      <c r="D40"/>
      <c r="E40"/>
      <c r="F40"/>
      <c r="G40" s="148"/>
      <c r="H40"/>
      <c r="I40"/>
      <c r="J40"/>
      <c r="K40"/>
      <c r="L40"/>
      <c r="M40"/>
      <c r="N40"/>
      <c r="O40"/>
      <c r="P40"/>
      <c r="Q40" s="128"/>
      <c r="R40" s="128"/>
      <c r="S40" s="128"/>
      <c r="T40" s="128"/>
    </row>
    <row r="41" spans="1:20" ht="15.75" customHeight="1" x14ac:dyDescent="0.3">
      <c r="A41"/>
      <c r="B41"/>
      <c r="C41"/>
      <c r="D41"/>
      <c r="E41"/>
      <c r="F41"/>
      <c r="G41" s="148"/>
      <c r="H41"/>
      <c r="I41"/>
      <c r="J41"/>
      <c r="K41"/>
      <c r="L41"/>
      <c r="M41"/>
      <c r="N41"/>
      <c r="O41"/>
      <c r="P41"/>
      <c r="Q41" s="128"/>
      <c r="R41" s="128"/>
      <c r="S41" s="128"/>
      <c r="T41" s="128"/>
    </row>
    <row r="42" spans="1:20" ht="15.75" customHeight="1" x14ac:dyDescent="0.3">
      <c r="A42"/>
      <c r="B42"/>
      <c r="C42"/>
      <c r="D42"/>
      <c r="E42"/>
      <c r="F42"/>
      <c r="G42" s="148"/>
      <c r="H42"/>
      <c r="I42"/>
      <c r="J42"/>
      <c r="K42"/>
      <c r="L42"/>
      <c r="M42"/>
      <c r="N42"/>
      <c r="O42"/>
      <c r="P42"/>
      <c r="Q42" s="128"/>
      <c r="R42" s="128"/>
      <c r="S42" s="128"/>
      <c r="T42" s="128"/>
    </row>
    <row r="43" spans="1:20" ht="15.75" customHeight="1" x14ac:dyDescent="0.3">
      <c r="A43"/>
      <c r="B43"/>
      <c r="C43"/>
      <c r="D43"/>
      <c r="E43"/>
      <c r="F43"/>
      <c r="G43" s="148"/>
      <c r="H43"/>
      <c r="I43"/>
      <c r="J43"/>
      <c r="K43"/>
      <c r="L43"/>
      <c r="M43"/>
      <c r="N43"/>
      <c r="O43"/>
      <c r="P43"/>
      <c r="Q43" s="128"/>
      <c r="R43" s="128"/>
      <c r="S43" s="128"/>
      <c r="T43" s="128"/>
    </row>
    <row r="44" spans="1:20" ht="15.75" customHeight="1" x14ac:dyDescent="0.3">
      <c r="A44"/>
      <c r="B44"/>
      <c r="C44"/>
      <c r="D44"/>
      <c r="E44"/>
      <c r="F44"/>
      <c r="G44" s="148"/>
      <c r="H44"/>
      <c r="I44"/>
      <c r="J44"/>
      <c r="K44"/>
      <c r="L44"/>
      <c r="M44"/>
      <c r="N44"/>
      <c r="O44"/>
      <c r="P44"/>
      <c r="Q44" s="128"/>
      <c r="R44" s="128"/>
      <c r="S44" s="128"/>
      <c r="T44" s="128"/>
    </row>
    <row r="45" spans="1:20" ht="15.75" customHeight="1" x14ac:dyDescent="0.3">
      <c r="A45"/>
      <c r="B45"/>
      <c r="C45"/>
      <c r="D45"/>
      <c r="E45"/>
      <c r="F45"/>
      <c r="G45" s="148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148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148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148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148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148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148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148"/>
      <c r="H52"/>
      <c r="I52"/>
      <c r="J52"/>
      <c r="K52"/>
      <c r="L52"/>
      <c r="M52"/>
      <c r="N52"/>
      <c r="O52"/>
      <c r="P52"/>
    </row>
    <row r="53" spans="1:16" ht="15.75" customHeight="1" x14ac:dyDescent="0.3"/>
    <row r="54" spans="1:16" ht="15.75" customHeight="1" x14ac:dyDescent="0.3"/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2307F1E0-893E-47F8-96C3-214328187D5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0BE81-AE1E-4275-915B-FC99CEB474F7}">
  <sheetPr codeName="Sheet28">
    <tabColor theme="4" tint="-0.499984740745262"/>
    <pageSetUpPr fitToPage="1"/>
  </sheetPr>
  <dimension ref="A1:W111"/>
  <sheetViews>
    <sheetView showGridLines="0" workbookViewId="0">
      <selection activeCell="B2" sqref="B2"/>
    </sheetView>
  </sheetViews>
  <sheetFormatPr defaultColWidth="11.7109375" defaultRowHeight="15" x14ac:dyDescent="0.3"/>
  <cols>
    <col min="1" max="1" width="2.7109375" style="38" customWidth="1"/>
    <col min="2" max="3" width="20.7109375" style="38" customWidth="1"/>
    <col min="4" max="7" width="5" style="38" customWidth="1"/>
    <col min="8" max="8" width="1.7109375" style="38" customWidth="1"/>
    <col min="9" max="9" width="2.7109375" style="38" customWidth="1"/>
    <col min="10" max="11" width="20.7109375" style="38" customWidth="1"/>
    <col min="12" max="15" width="5" style="38" customWidth="1"/>
    <col min="16" max="16384" width="11.7109375" style="38"/>
  </cols>
  <sheetData>
    <row r="1" spans="1:23" s="89" customFormat="1" ht="18" x14ac:dyDescent="0.35">
      <c r="B1" s="89" t="s">
        <v>40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3" ht="20.100000000000001" customHeight="1" x14ac:dyDescent="0.3">
      <c r="B2" s="112"/>
      <c r="C2" s="108"/>
    </row>
    <row r="3" spans="1:23" s="37" customFormat="1" ht="15.75" customHeight="1" x14ac:dyDescent="0.3">
      <c r="B3" s="37" t="s">
        <v>0</v>
      </c>
      <c r="I3" s="38"/>
      <c r="J3" s="38"/>
      <c r="K3" s="38"/>
      <c r="L3" s="38"/>
      <c r="M3" s="38"/>
      <c r="N3" s="38"/>
      <c r="O3" s="38"/>
      <c r="P3" s="38"/>
    </row>
    <row r="4" spans="1:23" ht="15.75" customHeight="1" x14ac:dyDescent="0.3">
      <c r="A4" s="103">
        <v>1</v>
      </c>
      <c r="B4" s="59" t="s">
        <v>1</v>
      </c>
      <c r="C4" s="59" t="s">
        <v>2</v>
      </c>
      <c r="D4" s="60" t="s">
        <v>3</v>
      </c>
      <c r="E4" s="61" t="s">
        <v>4</v>
      </c>
      <c r="F4" s="61" t="s">
        <v>5</v>
      </c>
      <c r="G4" s="62" t="s">
        <v>6</v>
      </c>
    </row>
    <row r="5" spans="1:23" ht="15.75" customHeight="1" x14ac:dyDescent="0.3">
      <c r="A5" s="63">
        <v>1</v>
      </c>
      <c r="B5" s="55"/>
      <c r="C5" s="55"/>
      <c r="D5" s="56"/>
      <c r="E5" s="57"/>
      <c r="F5" s="58"/>
      <c r="G5" s="64"/>
    </row>
    <row r="6" spans="1:23" ht="15.75" customHeight="1" x14ac:dyDescent="0.3"/>
    <row r="7" spans="1:23" s="4" customFormat="1" ht="15.75" customHeight="1" x14ac:dyDescent="0.3">
      <c r="A7" s="3"/>
      <c r="B7" s="4" t="s">
        <v>37</v>
      </c>
      <c r="F7" s="101" t="s">
        <v>25</v>
      </c>
      <c r="I7" s="3"/>
      <c r="J7" s="10"/>
    </row>
    <row r="8" spans="1:23" s="4" customFormat="1" ht="15.75" customHeight="1" x14ac:dyDescent="0.3">
      <c r="A8" s="3"/>
      <c r="B8" s="4" t="s">
        <v>38</v>
      </c>
      <c r="K8" s="3"/>
    </row>
    <row r="9" spans="1:23" ht="15.75" customHeight="1" x14ac:dyDescent="0.3">
      <c r="B9" s="4"/>
      <c r="C9" s="4"/>
    </row>
    <row r="10" spans="1:23" ht="15.75" customHeight="1" x14ac:dyDescent="0.3">
      <c r="B10" s="4"/>
      <c r="C10" s="4"/>
    </row>
    <row r="11" spans="1:23" ht="15.75" customHeight="1" x14ac:dyDescent="0.3"/>
    <row r="12" spans="1:23" ht="15.75" customHeight="1" x14ac:dyDescent="0.3"/>
    <row r="13" spans="1:23" ht="15.75" customHeight="1" x14ac:dyDescent="0.3"/>
    <row r="14" spans="1:23" ht="15.75" customHeight="1" x14ac:dyDescent="0.3"/>
    <row r="15" spans="1:23" ht="15.75" customHeight="1" x14ac:dyDescent="0.3"/>
    <row r="16" spans="1:23" ht="15.75" customHeight="1" x14ac:dyDescent="0.3"/>
    <row r="17" s="38" customFormat="1" ht="15.75" customHeight="1" x14ac:dyDescent="0.3"/>
    <row r="18" s="38" customFormat="1" ht="15.75" customHeight="1" x14ac:dyDescent="0.3"/>
    <row r="19" s="38" customFormat="1" ht="15.75" customHeight="1" x14ac:dyDescent="0.3"/>
    <row r="20" s="38" customFormat="1" ht="15.75" customHeight="1" x14ac:dyDescent="0.3"/>
    <row r="21" s="38" customFormat="1" ht="15.75" customHeight="1" x14ac:dyDescent="0.3"/>
    <row r="22" s="38" customFormat="1" ht="15.75" customHeight="1" x14ac:dyDescent="0.3"/>
    <row r="23" s="38" customFormat="1" ht="15.75" customHeight="1" x14ac:dyDescent="0.3"/>
    <row r="24" s="38" customFormat="1" ht="15.75" customHeight="1" x14ac:dyDescent="0.3"/>
    <row r="25" s="38" customFormat="1" ht="15.75" customHeight="1" x14ac:dyDescent="0.3"/>
    <row r="26" s="38" customFormat="1" ht="15.75" customHeight="1" x14ac:dyDescent="0.3"/>
    <row r="27" s="38" customFormat="1" ht="15.75" customHeight="1" x14ac:dyDescent="0.3"/>
    <row r="28" s="38" customFormat="1" ht="15.75" customHeight="1" x14ac:dyDescent="0.3"/>
    <row r="29" s="38" customFormat="1" ht="15.75" customHeight="1" x14ac:dyDescent="0.3"/>
    <row r="30" s="38" customFormat="1" ht="15.75" customHeight="1" x14ac:dyDescent="0.3"/>
    <row r="31" s="38" customFormat="1" ht="15.75" customHeight="1" x14ac:dyDescent="0.3"/>
    <row r="32" s="38" customFormat="1" ht="15.75" customHeight="1" x14ac:dyDescent="0.3"/>
    <row r="33" s="38" customFormat="1" ht="15.75" customHeight="1" x14ac:dyDescent="0.3"/>
    <row r="34" s="38" customFormat="1" ht="15.75" customHeight="1" x14ac:dyDescent="0.3"/>
    <row r="35" s="38" customFormat="1" ht="15.75" customHeight="1" x14ac:dyDescent="0.3"/>
    <row r="36" s="38" customFormat="1" ht="15.75" customHeight="1" x14ac:dyDescent="0.3"/>
    <row r="37" s="38" customFormat="1" ht="15.75" customHeight="1" x14ac:dyDescent="0.3"/>
    <row r="38" s="38" customFormat="1" ht="15.75" customHeight="1" x14ac:dyDescent="0.3"/>
    <row r="39" s="38" customFormat="1" ht="15.75" customHeight="1" x14ac:dyDescent="0.3"/>
    <row r="40" s="38" customFormat="1" ht="15.75" customHeight="1" x14ac:dyDescent="0.3"/>
    <row r="41" s="38" customFormat="1" ht="15.75" customHeight="1" x14ac:dyDescent="0.3"/>
    <row r="42" s="38" customFormat="1" ht="15.75" customHeight="1" x14ac:dyDescent="0.3"/>
    <row r="43" s="38" customFormat="1" ht="15.75" customHeight="1" x14ac:dyDescent="0.3"/>
    <row r="44" s="38" customFormat="1" ht="15.75" customHeight="1" x14ac:dyDescent="0.3"/>
    <row r="45" s="38" customFormat="1" ht="15.75" customHeight="1" x14ac:dyDescent="0.3"/>
    <row r="46" s="38" customFormat="1" ht="15.75" customHeight="1" x14ac:dyDescent="0.3"/>
    <row r="47" s="38" customFormat="1" ht="15.75" customHeight="1" x14ac:dyDescent="0.3"/>
    <row r="48" s="38" customFormat="1" ht="15.75" customHeight="1" x14ac:dyDescent="0.3"/>
    <row r="49" s="38" customFormat="1" ht="15.75" customHeight="1" x14ac:dyDescent="0.3"/>
    <row r="50" s="38" customFormat="1" ht="15.75" customHeight="1" x14ac:dyDescent="0.3"/>
    <row r="51" s="38" customFormat="1" ht="15.75" customHeight="1" x14ac:dyDescent="0.3"/>
    <row r="52" s="38" customFormat="1" ht="15.75" customHeight="1" x14ac:dyDescent="0.3"/>
    <row r="53" s="38" customFormat="1" ht="15.75" customHeight="1" x14ac:dyDescent="0.3"/>
    <row r="54" s="38" customFormat="1" ht="15.75" customHeight="1" x14ac:dyDescent="0.3"/>
    <row r="55" s="38" customFormat="1" ht="15.75" customHeight="1" x14ac:dyDescent="0.3"/>
    <row r="56" s="38" customFormat="1" ht="15.75" customHeight="1" x14ac:dyDescent="0.3"/>
    <row r="57" s="38" customFormat="1" ht="15.75" customHeight="1" x14ac:dyDescent="0.3"/>
    <row r="58" s="38" customFormat="1" ht="15.75" customHeight="1" x14ac:dyDescent="0.3"/>
    <row r="59" s="38" customFormat="1" ht="15.75" customHeight="1" x14ac:dyDescent="0.3"/>
    <row r="60" s="38" customFormat="1" ht="15.75" customHeight="1" x14ac:dyDescent="0.3"/>
    <row r="61" s="38" customFormat="1" ht="15.75" customHeight="1" x14ac:dyDescent="0.3"/>
    <row r="62" s="38" customFormat="1" ht="15.75" customHeight="1" x14ac:dyDescent="0.3"/>
    <row r="63" s="38" customFormat="1" ht="15.75" customHeight="1" x14ac:dyDescent="0.3"/>
    <row r="64" s="38" customFormat="1" ht="15.75" customHeight="1" x14ac:dyDescent="0.3"/>
    <row r="65" s="38" customFormat="1" ht="15.75" customHeight="1" x14ac:dyDescent="0.3"/>
    <row r="66" s="38" customFormat="1" ht="15.75" customHeight="1" x14ac:dyDescent="0.3"/>
    <row r="67" s="38" customFormat="1" ht="15.75" customHeight="1" x14ac:dyDescent="0.3"/>
    <row r="68" s="38" customFormat="1" ht="15.75" customHeight="1" x14ac:dyDescent="0.3"/>
    <row r="69" s="38" customFormat="1" ht="15.75" customHeight="1" x14ac:dyDescent="0.3"/>
    <row r="70" s="38" customFormat="1" ht="15.75" customHeight="1" x14ac:dyDescent="0.3"/>
    <row r="71" s="38" customFormat="1" ht="15.75" customHeight="1" x14ac:dyDescent="0.3"/>
    <row r="72" s="38" customFormat="1" ht="15.75" customHeight="1" x14ac:dyDescent="0.3"/>
    <row r="73" s="38" customFormat="1" ht="15.75" customHeight="1" x14ac:dyDescent="0.3"/>
    <row r="74" s="38" customFormat="1" ht="15.75" customHeight="1" x14ac:dyDescent="0.3"/>
    <row r="75" s="38" customFormat="1" ht="15.75" customHeight="1" x14ac:dyDescent="0.3"/>
    <row r="76" s="38" customFormat="1" ht="15.75" customHeight="1" x14ac:dyDescent="0.3"/>
    <row r="77" s="38" customFormat="1" ht="15.75" customHeight="1" x14ac:dyDescent="0.3"/>
    <row r="78" s="38" customFormat="1" ht="15.75" customHeight="1" x14ac:dyDescent="0.3"/>
    <row r="79" s="38" customFormat="1" ht="15.75" customHeight="1" x14ac:dyDescent="0.3"/>
    <row r="80" s="38" customFormat="1" ht="15.75" customHeight="1" x14ac:dyDescent="0.3"/>
    <row r="81" s="38" customFormat="1" ht="15.75" customHeight="1" x14ac:dyDescent="0.3"/>
    <row r="82" s="38" customFormat="1" ht="15.75" customHeight="1" x14ac:dyDescent="0.3"/>
    <row r="83" s="38" customFormat="1" ht="15.75" customHeight="1" x14ac:dyDescent="0.3"/>
    <row r="84" s="38" customFormat="1" ht="15.75" customHeight="1" x14ac:dyDescent="0.3"/>
    <row r="85" s="38" customFormat="1" ht="15.75" customHeight="1" x14ac:dyDescent="0.3"/>
    <row r="86" s="38" customFormat="1" ht="15.75" customHeight="1" x14ac:dyDescent="0.3"/>
    <row r="87" s="38" customFormat="1" ht="15.75" customHeight="1" x14ac:dyDescent="0.3"/>
    <row r="88" s="38" customFormat="1" ht="15.75" customHeight="1" x14ac:dyDescent="0.3"/>
    <row r="89" s="38" customFormat="1" ht="15.75" customHeight="1" x14ac:dyDescent="0.3"/>
    <row r="90" s="38" customFormat="1" ht="15.75" customHeight="1" x14ac:dyDescent="0.3"/>
    <row r="91" s="38" customFormat="1" ht="15.75" customHeight="1" x14ac:dyDescent="0.3"/>
    <row r="92" s="38" customFormat="1" ht="15.75" customHeight="1" x14ac:dyDescent="0.3"/>
    <row r="93" s="38" customFormat="1" ht="15.75" customHeight="1" x14ac:dyDescent="0.3"/>
    <row r="94" s="38" customFormat="1" ht="15.75" customHeight="1" x14ac:dyDescent="0.3"/>
    <row r="95" s="38" customFormat="1" ht="15.75" customHeight="1" x14ac:dyDescent="0.3"/>
    <row r="96" s="38" customFormat="1" ht="15.75" customHeight="1" x14ac:dyDescent="0.3"/>
    <row r="97" s="38" customFormat="1" ht="15.75" customHeight="1" x14ac:dyDescent="0.3"/>
    <row r="98" s="38" customFormat="1" ht="15.75" customHeight="1" x14ac:dyDescent="0.3"/>
    <row r="99" s="38" customFormat="1" ht="15.75" customHeight="1" x14ac:dyDescent="0.3"/>
    <row r="100" s="38" customFormat="1" ht="15.75" customHeight="1" x14ac:dyDescent="0.3"/>
    <row r="101" s="38" customFormat="1" ht="15.75" customHeight="1" x14ac:dyDescent="0.3"/>
    <row r="102" s="38" customFormat="1" ht="15.75" customHeight="1" x14ac:dyDescent="0.3"/>
    <row r="103" s="38" customFormat="1" ht="15.75" customHeight="1" x14ac:dyDescent="0.3"/>
    <row r="104" s="38" customFormat="1" ht="15.75" customHeight="1" x14ac:dyDescent="0.3"/>
    <row r="105" s="38" customFormat="1" ht="15.75" customHeight="1" x14ac:dyDescent="0.3"/>
    <row r="106" s="38" customFormat="1" ht="15.75" customHeight="1" x14ac:dyDescent="0.3"/>
    <row r="107" s="38" customFormat="1" ht="15.75" customHeight="1" x14ac:dyDescent="0.3"/>
    <row r="108" s="38" customFormat="1" ht="15.75" customHeight="1" x14ac:dyDescent="0.3"/>
    <row r="109" s="38" customFormat="1" ht="15.75" customHeight="1" x14ac:dyDescent="0.3"/>
    <row r="110" s="38" customFormat="1" ht="15.75" customHeight="1" x14ac:dyDescent="0.3"/>
    <row r="111" s="38" customFormat="1" ht="15.75" customHeight="1" x14ac:dyDescent="0.3"/>
  </sheetData>
  <printOptions horizontalCentered="1"/>
  <pageMargins left="0.31496062992125984" right="0.31496062992125984" top="1.1811023622047245" bottom="0.39370078740157483" header="0.39370078740157483" footer="0.19685039370078741"/>
  <pageSetup paperSize="9" orientation="portrait" horizontalDpi="300" verticalDpi="300" r:id="rId1"/>
  <headerFooter alignWithMargins="0">
    <oddHeader>&amp;C&amp;"Times New Roman,Bold"&amp;18The Cumbria &amp;&amp; Northumbria League
Summer 2016</oddHead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2F47F-3A07-443B-B8E5-650F3430FA1F}">
  <sheetPr>
    <tabColor theme="4" tint="-0.499984740745262"/>
    <pageSetUpPr fitToPage="1"/>
  </sheetPr>
  <dimension ref="A1:AH111"/>
  <sheetViews>
    <sheetView showGridLines="0" workbookViewId="0">
      <selection activeCell="B2" sqref="B2"/>
    </sheetView>
  </sheetViews>
  <sheetFormatPr defaultColWidth="11.7109375" defaultRowHeight="15" x14ac:dyDescent="0.3"/>
  <cols>
    <col min="1" max="1" width="2.7109375" style="38" customWidth="1"/>
    <col min="2" max="3" width="20.7109375" style="38" customWidth="1"/>
    <col min="4" max="7" width="5" style="38" customWidth="1"/>
    <col min="8" max="8" width="1.7109375" style="38" customWidth="1"/>
    <col min="9" max="9" width="2.7109375" style="38" customWidth="1"/>
    <col min="10" max="11" width="20.7109375" style="38" customWidth="1"/>
    <col min="12" max="15" width="5" style="38" customWidth="1"/>
    <col min="16" max="16384" width="11.7109375" style="38"/>
  </cols>
  <sheetData>
    <row r="1" spans="1:34" s="89" customFormat="1" ht="18" x14ac:dyDescent="0.35">
      <c r="B1" s="89" t="s">
        <v>17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38"/>
      <c r="AH1" s="38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34" s="37" customFormat="1" ht="15.75" customHeight="1" x14ac:dyDescent="0.3">
      <c r="B3" s="37" t="s">
        <v>0</v>
      </c>
      <c r="C3" s="167" t="s">
        <v>1181</v>
      </c>
      <c r="D3" s="167"/>
      <c r="E3" s="167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1</v>
      </c>
      <c r="B4" s="178" t="s">
        <v>1</v>
      </c>
      <c r="C4" s="178" t="s">
        <v>2</v>
      </c>
      <c r="D4" s="61" t="s">
        <v>3</v>
      </c>
      <c r="E4" s="61" t="s">
        <v>4</v>
      </c>
      <c r="F4" s="61" t="s">
        <v>5</v>
      </c>
      <c r="G4" s="62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77">
        <v>1</v>
      </c>
      <c r="B5" s="168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"!$B$5")&lt;&gt;"",INDIRECT("'"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"!$B$5"),"")</f>
        <v>C. Blyth</v>
      </c>
      <c r="C5" s="168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"!$C$5")&lt;&gt;"",INDIRECT("'"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"!$C$5"),"")</f>
        <v>Deddington</v>
      </c>
      <c r="D5" s="55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"!$D$5")&lt;&gt;"",INDIRECT("'"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"!$D$5"),"")</f>
        <v/>
      </c>
      <c r="E5" s="55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"!$B$6")&lt;&gt;"",INDIRECT("'"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"!$B$6"),"")</f>
        <v>A. Byrne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"!$C$6")&lt;&gt;"",INDIRECT("'"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"!$C$6"),"")</f>
        <v>Llantrisant &amp; Cardiff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"!$D$6")&lt;&gt;"",INDIRECT("'"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"!$D$6"),"")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s="4" customFormat="1" ht="15.75" customHeight="1" x14ac:dyDescent="0.3">
      <c r="A7" s="171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"!$B$16")&lt;&gt;"",INDIRECT("'"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"!$B$16"),"")</f>
        <v>P. E. Harrison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"!$C$16")&lt;&gt;"",INDIRECT("'"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"!$C$16"),"")</f>
        <v>Wellington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"!$D$16")&lt;&gt;"",INDIRECT("'"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"!$D$16"),"")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s="4" customFormat="1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"!$B$7")&lt;&gt;"",INDIRECT("'"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"!$B$7"),"")</f>
        <v>M. Longbottom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"!$C$7")&lt;&gt;"",INDIRECT("'"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"!$C$7"),"")</f>
        <v>Blackburn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"!$D$7")&lt;&gt;"",INDIRECT("'"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"!$D$7"),"")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71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"!$B$8")&lt;&gt;"",INDIRECT("'"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"!$B$8"),"")</f>
        <v>A. W. Thomas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"!$C$8")&lt;&gt;"",INDIRECT("'"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"!$C$8"),"")</f>
        <v>Wellington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"!$D$8")&lt;&gt;"",INDIRECT("'"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"!$D$8"),"")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6">
        <v>6</v>
      </c>
      <c r="B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"!$B$10")&lt;&gt;"",INDIRECT("'"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"!$B$10"),"")</f>
        <v>G. Upton</v>
      </c>
      <c r="C10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"!$C$10")&lt;&gt;"",INDIRECT("'"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"!$C$10"),"")</f>
        <v>Felton</v>
      </c>
      <c r="D10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"!$D$10")&lt;&gt;"",INDIRECT("'" &amp; LEFT(CELL("filename",$A$1),FIND("[",CELL("filename",$A$1)) -1) &amp; "[" &amp; MID(CELL("filename",$A$1),FIND("[",CELL("filename",$A$1))+1,FIND("]",CELL("filename",$A$1))-FIND("[",CELL("filename",$A$1))-1) &amp; "]" &amp; "Muzzle-loading Revolver" &amp; "'" &amp; "!$D$10"),"")</f>
        <v/>
      </c>
      <c r="E10" s="134"/>
      <c r="F10" s="134"/>
      <c r="G10" s="135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28"/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28"/>
      <c r="B12" s="165" t="s">
        <v>1114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5">
      <c r="A13" s="128"/>
      <c r="B13" s="166" t="s">
        <v>1115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4" t="s">
        <v>37</v>
      </c>
      <c r="C15" s="4"/>
      <c r="D15" s="4"/>
      <c r="E15" s="4"/>
      <c r="F15" s="101" t="s">
        <v>25</v>
      </c>
      <c r="G15" s="4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4" t="s">
        <v>38</v>
      </c>
      <c r="C16" s="4"/>
      <c r="D16" s="4"/>
      <c r="E16" s="4"/>
      <c r="F16" s="4"/>
      <c r="G16" s="4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/>
    <row r="31" spans="1:26" ht="15.75" customHeight="1" x14ac:dyDescent="0.3"/>
    <row r="32" spans="1:2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</sheetData>
  <sheetProtection sheet="1" objects="1" scenarios="1" selectLockedCells="1"/>
  <sortState xmlns:xlrd2="http://schemas.microsoft.com/office/spreadsheetml/2017/richdata2" ref="V5:W10">
    <sortCondition ref="V5"/>
  </sortState>
  <mergeCells count="1">
    <mergeCell ref="C2:G2"/>
  </mergeCells>
  <hyperlinks>
    <hyperlink ref="B2" location="'Index'!A3" tooltip="Go to the Index sheet" display="á" xr:uid="{F89E9D7B-8BF9-4716-9609-1FF70425A95F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2">
    <tabColor rgb="FF7030A0"/>
    <pageSetUpPr fitToPage="1"/>
  </sheetPr>
  <dimension ref="A1:AH192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11" width="5" style="4" customWidth="1"/>
    <col min="12" max="12" width="1.7109375" style="4" customWidth="1"/>
    <col min="13" max="13" width="2.7109375" style="4" customWidth="1"/>
    <col min="14" max="15" width="20.7109375" style="4" customWidth="1"/>
    <col min="16" max="22" width="5" style="4" customWidth="1"/>
    <col min="23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30</v>
      </c>
      <c r="D1" s="90"/>
      <c r="E1" s="90"/>
      <c r="F1" s="90"/>
      <c r="G1" s="90"/>
      <c r="H1" s="90"/>
      <c r="I1" s="90"/>
      <c r="K1" s="90"/>
      <c r="L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4"/>
      <c r="AH1" s="3"/>
    </row>
    <row r="2" spans="1:34" ht="20.100000000000001" customHeight="1" x14ac:dyDescent="0.35">
      <c r="B2" s="204" t="s">
        <v>1518</v>
      </c>
      <c r="C2" s="108"/>
      <c r="F2" s="212" t="s">
        <v>196</v>
      </c>
      <c r="G2" s="212"/>
      <c r="H2" s="212"/>
      <c r="I2" s="212"/>
      <c r="J2" s="212"/>
      <c r="K2" s="212"/>
      <c r="AH2" s="25"/>
    </row>
    <row r="3" spans="1:34" s="2" customFormat="1" ht="15.75" customHeight="1" x14ac:dyDescent="0.3">
      <c r="A3" s="1"/>
      <c r="B3" s="2" t="s">
        <v>0</v>
      </c>
      <c r="C3" s="115" t="s">
        <v>287</v>
      </c>
      <c r="D3" s="115"/>
      <c r="E3" s="115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4</v>
      </c>
      <c r="B4" s="125" t="s">
        <v>1</v>
      </c>
      <c r="C4" s="149" t="s">
        <v>2</v>
      </c>
      <c r="D4" s="71"/>
      <c r="E4" s="71"/>
      <c r="F4" s="71"/>
      <c r="G4" s="72"/>
      <c r="H4" s="48" t="s">
        <v>3</v>
      </c>
      <c r="I4" s="48" t="s">
        <v>4</v>
      </c>
      <c r="J4" s="48" t="s">
        <v>5</v>
      </c>
      <c r="K4" s="49" t="s">
        <v>6</v>
      </c>
    </row>
    <row r="5" spans="1:34" ht="15.75" customHeight="1" x14ac:dyDescent="0.3">
      <c r="A5" s="122">
        <v>1</v>
      </c>
      <c r="B5" s="106" t="s">
        <v>986</v>
      </c>
      <c r="C5" s="106" t="s">
        <v>253</v>
      </c>
      <c r="D5" s="16"/>
      <c r="E5" s="16"/>
      <c r="F5" s="16"/>
      <c r="G5" s="16"/>
      <c r="H5" s="16">
        <f>SUM(D5:G5)</f>
        <v>0</v>
      </c>
      <c r="I5" s="16"/>
      <c r="J5" s="46"/>
      <c r="K5" s="54"/>
    </row>
    <row r="6" spans="1:34" ht="15.75" customHeight="1" x14ac:dyDescent="0.3">
      <c r="A6" s="118">
        <v>2</v>
      </c>
      <c r="B6" s="117" t="s">
        <v>266</v>
      </c>
      <c r="C6" s="117" t="s">
        <v>68</v>
      </c>
      <c r="D6" s="7"/>
      <c r="E6" s="7"/>
      <c r="F6" s="7"/>
      <c r="G6" s="7"/>
      <c r="H6" s="7">
        <f t="shared" ref="H6:H13" si="0">SUM(D6:G6)</f>
        <v>0</v>
      </c>
      <c r="I6" s="7"/>
      <c r="J6" s="7"/>
      <c r="K6" s="19"/>
    </row>
    <row r="7" spans="1:34" ht="15.75" customHeight="1" x14ac:dyDescent="0.3">
      <c r="A7" s="118">
        <v>3</v>
      </c>
      <c r="B7" s="117" t="s">
        <v>67</v>
      </c>
      <c r="C7" s="117" t="s">
        <v>68</v>
      </c>
      <c r="D7" s="7"/>
      <c r="E7" s="7"/>
      <c r="F7" s="7"/>
      <c r="G7" s="7"/>
      <c r="H7" s="7">
        <f t="shared" si="0"/>
        <v>0</v>
      </c>
      <c r="I7" s="7"/>
      <c r="J7" s="7"/>
      <c r="K7" s="19"/>
    </row>
    <row r="8" spans="1:34" ht="15.75" customHeight="1" x14ac:dyDescent="0.3">
      <c r="A8" s="118">
        <v>4</v>
      </c>
      <c r="B8" s="117" t="s">
        <v>840</v>
      </c>
      <c r="C8" s="117" t="s">
        <v>166</v>
      </c>
      <c r="D8" s="7"/>
      <c r="E8" s="7"/>
      <c r="F8" s="7"/>
      <c r="G8" s="7"/>
      <c r="H8" s="7">
        <f t="shared" si="0"/>
        <v>0</v>
      </c>
      <c r="I8" s="7"/>
      <c r="J8" s="7"/>
      <c r="K8" s="19"/>
    </row>
    <row r="9" spans="1:34" ht="15.75" customHeight="1" x14ac:dyDescent="0.3">
      <c r="A9" s="118">
        <v>5</v>
      </c>
      <c r="B9" s="117" t="s">
        <v>1249</v>
      </c>
      <c r="C9" s="117" t="s">
        <v>166</v>
      </c>
      <c r="D9" s="7"/>
      <c r="E9" s="7"/>
      <c r="F9" s="7"/>
      <c r="G9" s="7"/>
      <c r="H9" s="7">
        <f t="shared" si="0"/>
        <v>0</v>
      </c>
      <c r="I9" s="7"/>
      <c r="J9" s="7"/>
      <c r="K9" s="19"/>
    </row>
    <row r="10" spans="1:34" ht="15.75" customHeight="1" x14ac:dyDescent="0.3">
      <c r="A10" s="118">
        <v>6</v>
      </c>
      <c r="B10" s="117" t="s">
        <v>1173</v>
      </c>
      <c r="C10" s="117" t="s">
        <v>76</v>
      </c>
      <c r="D10" s="7"/>
      <c r="E10" s="7"/>
      <c r="F10" s="7"/>
      <c r="G10" s="7"/>
      <c r="H10" s="7">
        <f t="shared" si="0"/>
        <v>0</v>
      </c>
      <c r="I10" s="7"/>
      <c r="J10" s="7"/>
      <c r="K10" s="19"/>
    </row>
    <row r="11" spans="1:34" ht="15.75" customHeight="1" x14ac:dyDescent="0.3">
      <c r="A11" s="118">
        <v>7</v>
      </c>
      <c r="B11" s="117" t="s">
        <v>236</v>
      </c>
      <c r="C11" s="117" t="s">
        <v>68</v>
      </c>
      <c r="D11" s="7"/>
      <c r="E11" s="7"/>
      <c r="F11" s="7"/>
      <c r="G11" s="7"/>
      <c r="H11" s="7">
        <f t="shared" si="0"/>
        <v>0</v>
      </c>
      <c r="I11" s="7"/>
      <c r="J11" s="7"/>
      <c r="K11" s="19"/>
    </row>
    <row r="12" spans="1:34" ht="15.75" customHeight="1" x14ac:dyDescent="0.3">
      <c r="A12" s="118">
        <v>8</v>
      </c>
      <c r="B12" s="117" t="s">
        <v>159</v>
      </c>
      <c r="C12" s="117" t="s">
        <v>98</v>
      </c>
      <c r="D12" s="7"/>
      <c r="E12" s="7"/>
      <c r="F12" s="7"/>
      <c r="G12" s="7"/>
      <c r="H12" s="7">
        <f t="shared" si="0"/>
        <v>0</v>
      </c>
      <c r="I12" s="7"/>
      <c r="J12" s="7"/>
      <c r="K12" s="19"/>
    </row>
    <row r="13" spans="1:34" ht="15.75" customHeight="1" x14ac:dyDescent="0.3">
      <c r="A13" s="120">
        <v>9</v>
      </c>
      <c r="B13" s="121" t="s">
        <v>1248</v>
      </c>
      <c r="C13" s="121" t="s">
        <v>218</v>
      </c>
      <c r="D13" s="21"/>
      <c r="E13" s="21"/>
      <c r="F13" s="21"/>
      <c r="G13" s="21"/>
      <c r="H13" s="21">
        <f t="shared" si="0"/>
        <v>0</v>
      </c>
      <c r="I13" s="21"/>
      <c r="J13" s="21"/>
      <c r="K13" s="22"/>
    </row>
    <row r="14" spans="1:34" ht="15.75" customHeight="1" x14ac:dyDescent="0.3">
      <c r="A14" s="4"/>
    </row>
    <row r="15" spans="1:34" ht="15.75" customHeight="1" x14ac:dyDescent="0.35">
      <c r="A15" s="4"/>
      <c r="B15" s="164" t="s">
        <v>1250</v>
      </c>
    </row>
    <row r="16" spans="1:34" ht="15.75" customHeight="1" x14ac:dyDescent="0.3">
      <c r="A16" s="4"/>
    </row>
    <row r="17" spans="1:13" ht="15.75" customHeight="1" x14ac:dyDescent="0.3">
      <c r="A17" s="4"/>
      <c r="B17" s="4" t="s">
        <v>37</v>
      </c>
      <c r="F17" s="101" t="s">
        <v>25</v>
      </c>
    </row>
    <row r="18" spans="1:13" ht="15.75" customHeight="1" x14ac:dyDescent="0.3">
      <c r="A18" s="4"/>
      <c r="B18" s="4" t="s">
        <v>38</v>
      </c>
      <c r="M18" s="182" t="s">
        <v>1251</v>
      </c>
    </row>
    <row r="19" spans="1:13" ht="15.75" customHeight="1" x14ac:dyDescent="0.3">
      <c r="A19" s="4"/>
    </row>
    <row r="20" spans="1:13" ht="15.75" customHeight="1" x14ac:dyDescent="0.3">
      <c r="A20" s="4"/>
    </row>
    <row r="21" spans="1:13" ht="15.75" customHeight="1" x14ac:dyDescent="0.3">
      <c r="A21" s="4"/>
    </row>
    <row r="22" spans="1:13" ht="15.75" customHeight="1" x14ac:dyDescent="0.3">
      <c r="A22" s="4"/>
    </row>
    <row r="23" spans="1:13" ht="15.75" customHeight="1" x14ac:dyDescent="0.3">
      <c r="A23" s="4"/>
    </row>
    <row r="24" spans="1:13" ht="15.75" customHeight="1" x14ac:dyDescent="0.3">
      <c r="A24" s="4"/>
    </row>
    <row r="25" spans="1:13" ht="15.75" customHeight="1" x14ac:dyDescent="0.3">
      <c r="A25" s="4"/>
    </row>
    <row r="26" spans="1:13" ht="15.75" customHeight="1" x14ac:dyDescent="0.3">
      <c r="A26" s="4"/>
    </row>
    <row r="27" spans="1:13" ht="15.75" customHeight="1" x14ac:dyDescent="0.3">
      <c r="A27" s="4"/>
    </row>
    <row r="28" spans="1:13" ht="15.75" customHeight="1" x14ac:dyDescent="0.3">
      <c r="A28" s="4"/>
    </row>
    <row r="29" spans="1:13" ht="15.75" customHeight="1" x14ac:dyDescent="0.3">
      <c r="A29" s="4"/>
    </row>
    <row r="30" spans="1:13" ht="15.75" customHeight="1" x14ac:dyDescent="0.3">
      <c r="A30" s="4"/>
    </row>
    <row r="31" spans="1:13" ht="15.75" customHeight="1" x14ac:dyDescent="0.3">
      <c r="A31" s="4"/>
    </row>
    <row r="32" spans="1:13" ht="15.75" customHeight="1" x14ac:dyDescent="0.3">
      <c r="A32" s="4"/>
    </row>
    <row r="33" spans="1:1" ht="15.75" customHeight="1" x14ac:dyDescent="0.3">
      <c r="A33" s="4"/>
    </row>
    <row r="34" spans="1:1" ht="15.75" customHeight="1" x14ac:dyDescent="0.3">
      <c r="A34" s="4"/>
    </row>
    <row r="35" spans="1:1" ht="15.75" customHeight="1" x14ac:dyDescent="0.3">
      <c r="A35" s="4"/>
    </row>
    <row r="36" spans="1:1" ht="15.75" customHeight="1" x14ac:dyDescent="0.3">
      <c r="A36" s="4"/>
    </row>
    <row r="37" spans="1:1" ht="15.75" customHeight="1" x14ac:dyDescent="0.3">
      <c r="A37" s="4"/>
    </row>
    <row r="38" spans="1:1" ht="15.75" customHeight="1" x14ac:dyDescent="0.3">
      <c r="A38" s="4"/>
    </row>
    <row r="39" spans="1:1" ht="15.75" customHeight="1" x14ac:dyDescent="0.3">
      <c r="A39" s="4"/>
    </row>
    <row r="40" spans="1:1" ht="15.75" customHeight="1" x14ac:dyDescent="0.3">
      <c r="A40" s="4"/>
    </row>
    <row r="41" spans="1:1" ht="15.75" customHeight="1" x14ac:dyDescent="0.3">
      <c r="A41" s="4"/>
    </row>
    <row r="42" spans="1:1" ht="15.75" customHeight="1" x14ac:dyDescent="0.3">
      <c r="A42" s="4"/>
    </row>
    <row r="43" spans="1:1" ht="15.75" customHeight="1" x14ac:dyDescent="0.3">
      <c r="A43" s="4"/>
    </row>
    <row r="44" spans="1:1" ht="15.75" customHeight="1" x14ac:dyDescent="0.3">
      <c r="A44" s="4"/>
    </row>
    <row r="45" spans="1:1" ht="15.75" customHeight="1" x14ac:dyDescent="0.3">
      <c r="A45" s="4"/>
    </row>
    <row r="46" spans="1:1" ht="15.75" customHeight="1" x14ac:dyDescent="0.3">
      <c r="A46" s="4"/>
    </row>
    <row r="47" spans="1:1" ht="15.75" customHeight="1" x14ac:dyDescent="0.3">
      <c r="A47" s="4"/>
    </row>
    <row r="48" spans="1:1" ht="15.75" customHeight="1" x14ac:dyDescent="0.3">
      <c r="A48" s="4"/>
    </row>
    <row r="49" spans="1:1" ht="15.75" customHeight="1" x14ac:dyDescent="0.3">
      <c r="A49" s="4"/>
    </row>
    <row r="50" spans="1:1" ht="15.75" customHeight="1" x14ac:dyDescent="0.3">
      <c r="A50" s="4"/>
    </row>
    <row r="51" spans="1:1" ht="15.75" customHeight="1" x14ac:dyDescent="0.3">
      <c r="A51" s="4"/>
    </row>
    <row r="52" spans="1:1" ht="15.75" customHeight="1" x14ac:dyDescent="0.3">
      <c r="A52" s="4"/>
    </row>
    <row r="53" spans="1:1" ht="15.75" customHeight="1" x14ac:dyDescent="0.3">
      <c r="A53" s="4"/>
    </row>
    <row r="54" spans="1:1" ht="15.75" customHeight="1" x14ac:dyDescent="0.3">
      <c r="A54" s="4"/>
    </row>
    <row r="55" spans="1:1" ht="15.75" customHeight="1" x14ac:dyDescent="0.3">
      <c r="A55" s="4"/>
    </row>
    <row r="56" spans="1:1" ht="15.75" customHeight="1" x14ac:dyDescent="0.3">
      <c r="A56" s="4"/>
    </row>
    <row r="57" spans="1:1" ht="15.75" customHeight="1" x14ac:dyDescent="0.3">
      <c r="A57" s="4"/>
    </row>
    <row r="58" spans="1:1" ht="15.75" customHeight="1" x14ac:dyDescent="0.3">
      <c r="A58" s="4"/>
    </row>
    <row r="59" spans="1:1" ht="15.75" customHeight="1" x14ac:dyDescent="0.3">
      <c r="A59" s="4"/>
    </row>
    <row r="60" spans="1:1" ht="15.75" customHeight="1" x14ac:dyDescent="0.3">
      <c r="A60" s="4"/>
    </row>
    <row r="61" spans="1:1" ht="15.75" customHeight="1" x14ac:dyDescent="0.3">
      <c r="A61" s="4"/>
    </row>
    <row r="62" spans="1:1" ht="15.75" customHeight="1" x14ac:dyDescent="0.3">
      <c r="A62" s="4"/>
    </row>
    <row r="63" spans="1:1" ht="15.75" customHeight="1" x14ac:dyDescent="0.3">
      <c r="A63" s="4"/>
    </row>
    <row r="64" spans="1:1" ht="15.75" customHeight="1" x14ac:dyDescent="0.3">
      <c r="A64" s="4"/>
    </row>
    <row r="65" spans="1:1" ht="15.75" customHeight="1" x14ac:dyDescent="0.3">
      <c r="A65" s="4"/>
    </row>
    <row r="66" spans="1:1" ht="15.75" customHeight="1" x14ac:dyDescent="0.3">
      <c r="A66" s="4"/>
    </row>
    <row r="67" spans="1:1" ht="15.75" customHeight="1" x14ac:dyDescent="0.3">
      <c r="A67" s="4"/>
    </row>
    <row r="68" spans="1:1" ht="15.75" customHeight="1" x14ac:dyDescent="0.3">
      <c r="A68" s="4"/>
    </row>
    <row r="69" spans="1:1" ht="15.75" customHeight="1" x14ac:dyDescent="0.3">
      <c r="A69" s="4"/>
    </row>
    <row r="70" spans="1:1" ht="15.75" customHeight="1" x14ac:dyDescent="0.3">
      <c r="A70" s="4"/>
    </row>
    <row r="71" spans="1:1" ht="15.75" customHeight="1" x14ac:dyDescent="0.3">
      <c r="A71" s="4"/>
    </row>
    <row r="72" spans="1:1" ht="15.75" customHeight="1" x14ac:dyDescent="0.3">
      <c r="A72" s="4"/>
    </row>
    <row r="73" spans="1:1" ht="15.75" customHeight="1" x14ac:dyDescent="0.3">
      <c r="A73" s="4"/>
    </row>
    <row r="74" spans="1:1" ht="15.75" customHeight="1" x14ac:dyDescent="0.3">
      <c r="A74" s="4"/>
    </row>
    <row r="75" spans="1:1" ht="15.75" customHeight="1" x14ac:dyDescent="0.3">
      <c r="A75" s="4"/>
    </row>
    <row r="76" spans="1:1" ht="15.75" customHeight="1" x14ac:dyDescent="0.3">
      <c r="A76" s="4"/>
    </row>
    <row r="77" spans="1:1" ht="15.75" customHeight="1" x14ac:dyDescent="0.3">
      <c r="A77" s="4"/>
    </row>
    <row r="78" spans="1:1" ht="15.75" customHeight="1" x14ac:dyDescent="0.3">
      <c r="A78" s="4"/>
    </row>
    <row r="79" spans="1:1" ht="15.75" customHeight="1" x14ac:dyDescent="0.3">
      <c r="A79" s="4"/>
    </row>
    <row r="80" spans="1:1" ht="15.75" customHeight="1" x14ac:dyDescent="0.3">
      <c r="A80" s="4"/>
    </row>
    <row r="81" spans="1:1" ht="15.75" customHeight="1" x14ac:dyDescent="0.3">
      <c r="A81" s="4"/>
    </row>
    <row r="82" spans="1:1" ht="15.75" customHeight="1" x14ac:dyDescent="0.3">
      <c r="A82" s="4"/>
    </row>
    <row r="83" spans="1:1" ht="15.75" customHeight="1" x14ac:dyDescent="0.3">
      <c r="A83" s="4"/>
    </row>
    <row r="84" spans="1:1" ht="15.75" customHeight="1" x14ac:dyDescent="0.3">
      <c r="A84" s="4"/>
    </row>
    <row r="85" spans="1:1" ht="15.75" customHeight="1" x14ac:dyDescent="0.3">
      <c r="A85" s="4"/>
    </row>
    <row r="86" spans="1:1" ht="15.75" customHeight="1" x14ac:dyDescent="0.3">
      <c r="A86" s="4"/>
    </row>
    <row r="87" spans="1:1" ht="15.75" customHeight="1" x14ac:dyDescent="0.3">
      <c r="A87" s="4"/>
    </row>
    <row r="88" spans="1:1" ht="15.75" customHeight="1" x14ac:dyDescent="0.3">
      <c r="A88" s="4"/>
    </row>
    <row r="89" spans="1:1" ht="15.75" customHeight="1" x14ac:dyDescent="0.3">
      <c r="A89" s="4"/>
    </row>
    <row r="90" spans="1:1" ht="15.75" customHeight="1" x14ac:dyDescent="0.3">
      <c r="A90" s="4"/>
    </row>
    <row r="91" spans="1:1" ht="15.75" customHeight="1" x14ac:dyDescent="0.3">
      <c r="A91" s="4"/>
    </row>
    <row r="92" spans="1:1" ht="15.75" customHeight="1" x14ac:dyDescent="0.3">
      <c r="A92" s="4"/>
    </row>
    <row r="93" spans="1:1" ht="15.75" customHeight="1" x14ac:dyDescent="0.3">
      <c r="A93" s="4"/>
    </row>
    <row r="94" spans="1:1" ht="15.75" customHeight="1" x14ac:dyDescent="0.3">
      <c r="A94" s="4"/>
    </row>
    <row r="95" spans="1:1" ht="15.75" customHeight="1" x14ac:dyDescent="0.3">
      <c r="A95" s="4"/>
    </row>
    <row r="96" spans="1:1" ht="15.75" customHeight="1" x14ac:dyDescent="0.3">
      <c r="A96" s="4"/>
    </row>
    <row r="97" spans="1:1" ht="15.75" customHeight="1" x14ac:dyDescent="0.3">
      <c r="A97" s="4"/>
    </row>
    <row r="98" spans="1:1" ht="15.75" customHeight="1" x14ac:dyDescent="0.3">
      <c r="A98" s="4"/>
    </row>
    <row r="99" spans="1:1" ht="15.75" customHeight="1" x14ac:dyDescent="0.3">
      <c r="A99" s="4"/>
    </row>
    <row r="100" spans="1:1" ht="15.75" customHeight="1" x14ac:dyDescent="0.3">
      <c r="A100" s="4"/>
    </row>
    <row r="101" spans="1:1" ht="15.75" customHeight="1" x14ac:dyDescent="0.3">
      <c r="A101" s="4"/>
    </row>
    <row r="102" spans="1:1" ht="15.75" customHeight="1" x14ac:dyDescent="0.3">
      <c r="A102" s="4"/>
    </row>
    <row r="103" spans="1:1" ht="15.75" customHeight="1" x14ac:dyDescent="0.3">
      <c r="A103" s="4"/>
    </row>
    <row r="104" spans="1:1" ht="15.75" customHeight="1" x14ac:dyDescent="0.3">
      <c r="A104" s="4"/>
    </row>
    <row r="105" spans="1:1" ht="15.75" customHeight="1" x14ac:dyDescent="0.3">
      <c r="A105" s="4"/>
    </row>
    <row r="106" spans="1:1" ht="15.75" customHeight="1" x14ac:dyDescent="0.3">
      <c r="A106" s="4"/>
    </row>
    <row r="107" spans="1:1" ht="15.75" customHeight="1" x14ac:dyDescent="0.3">
      <c r="A107" s="4"/>
    </row>
    <row r="108" spans="1:1" ht="15.75" customHeight="1" x14ac:dyDescent="0.3">
      <c r="A108" s="4"/>
    </row>
    <row r="109" spans="1:1" ht="15.75" customHeight="1" x14ac:dyDescent="0.3">
      <c r="A109" s="4"/>
    </row>
    <row r="110" spans="1:1" ht="15.75" customHeight="1" x14ac:dyDescent="0.3">
      <c r="A110" s="4"/>
    </row>
    <row r="111" spans="1:1" ht="15.75" customHeight="1" x14ac:dyDescent="0.3">
      <c r="A111" s="4"/>
    </row>
    <row r="112" spans="1:1" ht="15.75" customHeight="1" x14ac:dyDescent="0.3">
      <c r="A112" s="4"/>
    </row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  <row r="143" s="4" customFormat="1" ht="15.75" customHeight="1" x14ac:dyDescent="0.3"/>
    <row r="144" s="4" customFormat="1" ht="15.75" customHeight="1" x14ac:dyDescent="0.3"/>
    <row r="145" s="4" customFormat="1" ht="15.75" customHeight="1" x14ac:dyDescent="0.3"/>
    <row r="146" s="4" customFormat="1" ht="15.75" customHeight="1" x14ac:dyDescent="0.3"/>
    <row r="147" s="4" customFormat="1" ht="15.75" customHeight="1" x14ac:dyDescent="0.3"/>
    <row r="148" s="4" customFormat="1" ht="15.75" customHeight="1" x14ac:dyDescent="0.3"/>
    <row r="149" s="4" customFormat="1" ht="15.75" customHeight="1" x14ac:dyDescent="0.3"/>
    <row r="150" s="4" customFormat="1" ht="15.75" customHeight="1" x14ac:dyDescent="0.3"/>
    <row r="151" s="4" customFormat="1" ht="15.75" customHeight="1" x14ac:dyDescent="0.3"/>
    <row r="152" s="4" customFormat="1" ht="15.75" customHeight="1" x14ac:dyDescent="0.3"/>
    <row r="153" s="4" customFormat="1" ht="15.75" customHeight="1" x14ac:dyDescent="0.3"/>
    <row r="154" s="4" customFormat="1" ht="15.75" customHeight="1" x14ac:dyDescent="0.3"/>
    <row r="155" s="4" customFormat="1" ht="15.75" customHeight="1" x14ac:dyDescent="0.3"/>
    <row r="156" s="4" customFormat="1" ht="15.75" customHeight="1" x14ac:dyDescent="0.3"/>
    <row r="157" s="4" customFormat="1" ht="15.75" customHeight="1" x14ac:dyDescent="0.3"/>
    <row r="158" s="4" customFormat="1" ht="15.75" customHeight="1" x14ac:dyDescent="0.3"/>
    <row r="159" s="4" customFormat="1" ht="15.75" customHeight="1" x14ac:dyDescent="0.3"/>
    <row r="160" s="4" customFormat="1" ht="15.75" customHeight="1" x14ac:dyDescent="0.3"/>
    <row r="161" s="4" customFormat="1" ht="15.75" customHeight="1" x14ac:dyDescent="0.3"/>
    <row r="162" s="4" customFormat="1" ht="15.75" customHeight="1" x14ac:dyDescent="0.3"/>
    <row r="163" s="4" customFormat="1" ht="15.75" customHeight="1" x14ac:dyDescent="0.3"/>
    <row r="164" s="4" customFormat="1" ht="15.75" customHeight="1" x14ac:dyDescent="0.3"/>
    <row r="165" s="4" customFormat="1" ht="15.75" customHeight="1" x14ac:dyDescent="0.3"/>
    <row r="166" s="4" customFormat="1" ht="15.75" customHeight="1" x14ac:dyDescent="0.3"/>
    <row r="167" s="4" customFormat="1" ht="15.75" customHeight="1" x14ac:dyDescent="0.3"/>
    <row r="168" s="4" customFormat="1" ht="15.75" customHeight="1" x14ac:dyDescent="0.3"/>
    <row r="169" s="4" customFormat="1" ht="15.75" customHeight="1" x14ac:dyDescent="0.3"/>
    <row r="170" s="4" customFormat="1" ht="15.75" customHeight="1" x14ac:dyDescent="0.3"/>
    <row r="171" s="4" customFormat="1" ht="15.75" customHeight="1" x14ac:dyDescent="0.3"/>
    <row r="172" s="4" customFormat="1" ht="15.75" customHeight="1" x14ac:dyDescent="0.3"/>
    <row r="173" s="4" customFormat="1" ht="15.75" customHeight="1" x14ac:dyDescent="0.3"/>
    <row r="174" s="4" customFormat="1" ht="15.75" customHeight="1" x14ac:dyDescent="0.3"/>
    <row r="175" s="4" customFormat="1" ht="15.75" customHeight="1" x14ac:dyDescent="0.3"/>
    <row r="176" s="4" customFormat="1" ht="15.75" customHeight="1" x14ac:dyDescent="0.3"/>
    <row r="177" s="4" customFormat="1" ht="15.75" customHeight="1" x14ac:dyDescent="0.3"/>
    <row r="178" s="4" customFormat="1" ht="15.75" customHeight="1" x14ac:dyDescent="0.3"/>
    <row r="179" s="4" customFormat="1" ht="15.75" customHeight="1" x14ac:dyDescent="0.3"/>
    <row r="180" s="4" customFormat="1" ht="15.75" customHeight="1" x14ac:dyDescent="0.3"/>
    <row r="181" s="4" customFormat="1" ht="15.75" customHeight="1" x14ac:dyDescent="0.3"/>
    <row r="182" s="4" customFormat="1" ht="15.75" customHeight="1" x14ac:dyDescent="0.3"/>
    <row r="183" s="4" customFormat="1" ht="15.75" customHeight="1" x14ac:dyDescent="0.3"/>
    <row r="184" s="4" customFormat="1" ht="15.75" customHeight="1" x14ac:dyDescent="0.3"/>
    <row r="185" s="4" customFormat="1" ht="15.75" customHeight="1" x14ac:dyDescent="0.3"/>
    <row r="186" s="4" customFormat="1" ht="15.75" customHeight="1" x14ac:dyDescent="0.3"/>
    <row r="187" s="4" customFormat="1" ht="15.75" customHeight="1" x14ac:dyDescent="0.3"/>
    <row r="188" s="4" customFormat="1" ht="15.75" customHeight="1" x14ac:dyDescent="0.3"/>
    <row r="189" s="4" customFormat="1" ht="15.75" customHeight="1" x14ac:dyDescent="0.3"/>
    <row r="190" s="4" customFormat="1" ht="15.75" customHeight="1" x14ac:dyDescent="0.3"/>
    <row r="191" s="4" customFormat="1" ht="15.75" customHeight="1" x14ac:dyDescent="0.3"/>
    <row r="192" s="4" customFormat="1" ht="15.75" customHeight="1" x14ac:dyDescent="0.3"/>
  </sheetData>
  <sortState xmlns:xlrd2="http://schemas.microsoft.com/office/spreadsheetml/2017/richdata2" ref="V5:W13">
    <sortCondition ref="V5"/>
  </sortState>
  <mergeCells count="1">
    <mergeCell ref="F2:K2"/>
  </mergeCells>
  <hyperlinks>
    <hyperlink ref="B2" location="'Index'!A3" tooltip="Go to the Index sheet" display="á" xr:uid="{65414851-68E0-46AE-9060-97B0C3FDDE1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1" tint="0.249977111117893"/>
    <pageSetUpPr fitToPage="1"/>
  </sheetPr>
  <dimension ref="A1:AH192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10" width="5" style="4" customWidth="1"/>
    <col min="11" max="11" width="1.7109375" style="4" customWidth="1"/>
    <col min="12" max="12" width="2.7109375" style="4" customWidth="1"/>
    <col min="13" max="14" width="20.7109375" style="4" customWidth="1"/>
    <col min="15" max="21" width="5" style="4" customWidth="1"/>
    <col min="22" max="26" width="4.140625" style="4" customWidth="1"/>
    <col min="27" max="16384" width="10.28515625" style="4"/>
  </cols>
  <sheetData>
    <row r="1" spans="1:34" s="93" customFormat="1" ht="18" x14ac:dyDescent="0.35">
      <c r="A1" s="98"/>
      <c r="B1" s="93" t="s">
        <v>18</v>
      </c>
      <c r="D1" s="90"/>
      <c r="E1" s="90"/>
      <c r="F1" s="90"/>
      <c r="G1" s="90"/>
      <c r="H1" s="90"/>
      <c r="I1" s="90"/>
      <c r="K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E2" s="212" t="s">
        <v>196</v>
      </c>
      <c r="F2" s="212"/>
      <c r="G2" s="212"/>
      <c r="H2" s="212"/>
      <c r="I2" s="212"/>
      <c r="J2" s="212"/>
    </row>
    <row r="3" spans="1:34" s="2" customFormat="1" ht="15.75" customHeight="1" x14ac:dyDescent="0.3">
      <c r="A3" s="1"/>
      <c r="B3" s="2" t="s">
        <v>0</v>
      </c>
      <c r="C3" s="115" t="s">
        <v>1257</v>
      </c>
      <c r="D3" s="115"/>
      <c r="E3" s="115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3</v>
      </c>
      <c r="B4" s="125" t="s">
        <v>1</v>
      </c>
      <c r="C4" s="125" t="s">
        <v>2</v>
      </c>
      <c r="D4" s="48">
        <v>150</v>
      </c>
      <c r="E4" s="48">
        <v>20</v>
      </c>
      <c r="F4" s="48">
        <v>10</v>
      </c>
      <c r="G4" s="48" t="s">
        <v>3</v>
      </c>
      <c r="H4" s="48" t="s">
        <v>4</v>
      </c>
      <c r="I4" s="48" t="s">
        <v>5</v>
      </c>
      <c r="J4" s="49" t="s">
        <v>6</v>
      </c>
    </row>
    <row r="5" spans="1:34" ht="15.75" customHeight="1" x14ac:dyDescent="0.3">
      <c r="A5" s="122">
        <v>1</v>
      </c>
      <c r="B5" s="106" t="s">
        <v>1254</v>
      </c>
      <c r="C5" s="106" t="s">
        <v>626</v>
      </c>
      <c r="D5" s="16"/>
      <c r="E5" s="16"/>
      <c r="F5" s="16"/>
      <c r="G5" s="16">
        <f>SUM(D5:F5)</f>
        <v>0</v>
      </c>
      <c r="H5" s="16"/>
      <c r="I5" s="46"/>
      <c r="J5" s="54"/>
    </row>
    <row r="6" spans="1:34" ht="15.75" customHeight="1" x14ac:dyDescent="0.3">
      <c r="A6" s="118">
        <v>2</v>
      </c>
      <c r="B6" s="117" t="s">
        <v>1253</v>
      </c>
      <c r="C6" s="117" t="s">
        <v>626</v>
      </c>
      <c r="D6" s="7"/>
      <c r="E6" s="7"/>
      <c r="F6" s="7"/>
      <c r="G6" s="7">
        <f t="shared" ref="G6:G14" si="0">SUM(D6:F6)</f>
        <v>0</v>
      </c>
      <c r="H6" s="7"/>
      <c r="I6" s="7"/>
      <c r="J6" s="19"/>
    </row>
    <row r="7" spans="1:34" ht="15.75" customHeight="1" x14ac:dyDescent="0.3">
      <c r="A7" s="118">
        <v>3</v>
      </c>
      <c r="B7" s="117" t="s">
        <v>1255</v>
      </c>
      <c r="C7" s="117" t="s">
        <v>102</v>
      </c>
      <c r="D7" s="7"/>
      <c r="E7" s="7"/>
      <c r="F7" s="7"/>
      <c r="G7" s="7">
        <f t="shared" si="0"/>
        <v>0</v>
      </c>
      <c r="H7" s="7"/>
      <c r="I7" s="7"/>
      <c r="J7" s="19"/>
    </row>
    <row r="8" spans="1:34" ht="15.75" customHeight="1" x14ac:dyDescent="0.3">
      <c r="A8" s="118">
        <v>4</v>
      </c>
      <c r="B8" s="117" t="s">
        <v>1082</v>
      </c>
      <c r="C8" s="117" t="s">
        <v>187</v>
      </c>
      <c r="D8" s="7"/>
      <c r="E8" s="7"/>
      <c r="F8" s="7"/>
      <c r="G8" s="7">
        <f t="shared" si="0"/>
        <v>0</v>
      </c>
      <c r="H8" s="7"/>
      <c r="I8" s="7"/>
      <c r="J8" s="19"/>
      <c r="K8" s="3"/>
    </row>
    <row r="9" spans="1:34" ht="15.75" customHeight="1" x14ac:dyDescent="0.3">
      <c r="A9" s="118">
        <v>5</v>
      </c>
      <c r="B9" s="117" t="s">
        <v>512</v>
      </c>
      <c r="C9" s="117" t="s">
        <v>513</v>
      </c>
      <c r="D9" s="7"/>
      <c r="E9" s="7"/>
      <c r="F9" s="7"/>
      <c r="G9" s="7">
        <f t="shared" si="0"/>
        <v>0</v>
      </c>
      <c r="H9" s="7"/>
      <c r="I9" s="7"/>
      <c r="J9" s="19"/>
    </row>
    <row r="10" spans="1:34" ht="15.75" customHeight="1" x14ac:dyDescent="0.3">
      <c r="A10" s="118">
        <v>6</v>
      </c>
      <c r="B10" s="117" t="s">
        <v>1252</v>
      </c>
      <c r="C10" s="117" t="s">
        <v>166</v>
      </c>
      <c r="D10" s="7"/>
      <c r="E10" s="7"/>
      <c r="F10" s="7"/>
      <c r="G10" s="7">
        <f t="shared" si="0"/>
        <v>0</v>
      </c>
      <c r="H10" s="7"/>
      <c r="I10" s="7"/>
      <c r="J10" s="19"/>
    </row>
    <row r="11" spans="1:34" ht="15.75" customHeight="1" x14ac:dyDescent="0.3">
      <c r="A11" s="118">
        <v>7</v>
      </c>
      <c r="B11" s="117" t="s">
        <v>1256</v>
      </c>
      <c r="C11" s="117" t="s">
        <v>626</v>
      </c>
      <c r="D11" s="7"/>
      <c r="E11" s="7"/>
      <c r="F11" s="7"/>
      <c r="G11" s="7">
        <f t="shared" si="0"/>
        <v>0</v>
      </c>
      <c r="H11" s="7"/>
      <c r="I11" s="7"/>
      <c r="J11" s="19"/>
    </row>
    <row r="12" spans="1:34" ht="15.75" customHeight="1" x14ac:dyDescent="0.3">
      <c r="A12" s="118">
        <v>8</v>
      </c>
      <c r="B12" s="117" t="s">
        <v>837</v>
      </c>
      <c r="C12" s="117" t="s">
        <v>166</v>
      </c>
      <c r="D12" s="7"/>
      <c r="E12" s="7"/>
      <c r="F12" s="7"/>
      <c r="G12" s="7">
        <f t="shared" si="0"/>
        <v>0</v>
      </c>
      <c r="H12" s="7"/>
      <c r="I12" s="7"/>
      <c r="J12" s="19"/>
    </row>
    <row r="13" spans="1:34" ht="15.75" customHeight="1" x14ac:dyDescent="0.3">
      <c r="A13" s="118">
        <v>9</v>
      </c>
      <c r="B13" s="117" t="s">
        <v>1150</v>
      </c>
      <c r="C13" s="117" t="s">
        <v>187</v>
      </c>
      <c r="D13" s="7"/>
      <c r="E13" s="7"/>
      <c r="F13" s="7"/>
      <c r="G13" s="7">
        <f t="shared" si="0"/>
        <v>0</v>
      </c>
      <c r="H13" s="7"/>
      <c r="I13" s="7"/>
      <c r="J13" s="19"/>
    </row>
    <row r="14" spans="1:34" ht="15.75" customHeight="1" x14ac:dyDescent="0.3">
      <c r="A14" s="120">
        <v>10</v>
      </c>
      <c r="B14" s="121" t="s">
        <v>159</v>
      </c>
      <c r="C14" s="121" t="s">
        <v>98</v>
      </c>
      <c r="D14" s="21"/>
      <c r="E14" s="21"/>
      <c r="F14" s="21"/>
      <c r="G14" s="21">
        <f t="shared" si="0"/>
        <v>0</v>
      </c>
      <c r="H14" s="21"/>
      <c r="I14" s="21"/>
      <c r="J14" s="22"/>
    </row>
    <row r="15" spans="1:34" ht="15.75" customHeight="1" x14ac:dyDescent="0.3">
      <c r="A15" s="4"/>
    </row>
    <row r="16" spans="1:34" ht="15.75" customHeight="1" x14ac:dyDescent="0.3">
      <c r="A16" s="1"/>
      <c r="B16" s="2" t="s">
        <v>74</v>
      </c>
      <c r="C16" s="115" t="s">
        <v>1262</v>
      </c>
      <c r="D16" s="115"/>
      <c r="E16" s="115"/>
      <c r="F16" s="2"/>
      <c r="G16" s="2"/>
      <c r="H16" s="2"/>
      <c r="I16" s="2"/>
      <c r="J16" s="2"/>
    </row>
    <row r="17" spans="1:10" ht="15.75" customHeight="1" x14ac:dyDescent="0.3">
      <c r="A17" s="124">
        <v>3</v>
      </c>
      <c r="B17" s="125" t="s">
        <v>1</v>
      </c>
      <c r="C17" s="125" t="s">
        <v>2</v>
      </c>
      <c r="D17" s="48">
        <v>150</v>
      </c>
      <c r="E17" s="48">
        <v>20</v>
      </c>
      <c r="F17" s="48">
        <v>10</v>
      </c>
      <c r="G17" s="48" t="s">
        <v>3</v>
      </c>
      <c r="H17" s="48" t="s">
        <v>4</v>
      </c>
      <c r="I17" s="48" t="s">
        <v>5</v>
      </c>
      <c r="J17" s="49" t="s">
        <v>6</v>
      </c>
    </row>
    <row r="18" spans="1:10" ht="15.75" customHeight="1" x14ac:dyDescent="0.3">
      <c r="A18" s="122">
        <v>1</v>
      </c>
      <c r="B18" s="106" t="s">
        <v>1157</v>
      </c>
      <c r="C18" s="106" t="s">
        <v>187</v>
      </c>
      <c r="D18" s="16"/>
      <c r="E18" s="16"/>
      <c r="F18" s="16"/>
      <c r="G18" s="16">
        <f>SUM(D18:F18)</f>
        <v>0</v>
      </c>
      <c r="H18" s="16"/>
      <c r="I18" s="46"/>
      <c r="J18" s="54"/>
    </row>
    <row r="19" spans="1:10" ht="15.75" customHeight="1" x14ac:dyDescent="0.3">
      <c r="A19" s="118">
        <v>2</v>
      </c>
      <c r="B19" s="117" t="s">
        <v>483</v>
      </c>
      <c r="C19" s="117" t="s">
        <v>626</v>
      </c>
      <c r="D19" s="7"/>
      <c r="E19" s="7"/>
      <c r="F19" s="7"/>
      <c r="G19" s="7">
        <f t="shared" ref="G19:G27" si="1">SUM(D19:F19)</f>
        <v>0</v>
      </c>
      <c r="H19" s="7"/>
      <c r="I19" s="7"/>
      <c r="J19" s="19"/>
    </row>
    <row r="20" spans="1:10" ht="15.75" customHeight="1" x14ac:dyDescent="0.3">
      <c r="A20" s="118">
        <v>3</v>
      </c>
      <c r="B20" s="117" t="s">
        <v>1259</v>
      </c>
      <c r="C20" s="117" t="s">
        <v>513</v>
      </c>
      <c r="D20" s="7"/>
      <c r="E20" s="7"/>
      <c r="F20" s="7"/>
      <c r="G20" s="7">
        <f t="shared" si="1"/>
        <v>0</v>
      </c>
      <c r="H20" s="7"/>
      <c r="I20" s="7"/>
      <c r="J20" s="19"/>
    </row>
    <row r="21" spans="1:10" ht="15.75" customHeight="1" x14ac:dyDescent="0.3">
      <c r="A21" s="118">
        <v>4</v>
      </c>
      <c r="B21" s="117" t="s">
        <v>1260</v>
      </c>
      <c r="C21" s="117" t="s">
        <v>102</v>
      </c>
      <c r="D21" s="7"/>
      <c r="E21" s="7"/>
      <c r="F21" s="7"/>
      <c r="G21" s="7">
        <f t="shared" si="1"/>
        <v>0</v>
      </c>
      <c r="H21" s="7"/>
      <c r="I21" s="7"/>
      <c r="J21" s="19"/>
    </row>
    <row r="22" spans="1:10" ht="15.75" customHeight="1" x14ac:dyDescent="0.3">
      <c r="A22" s="118">
        <v>5</v>
      </c>
      <c r="B22" s="117" t="s">
        <v>1258</v>
      </c>
      <c r="C22" s="117" t="s">
        <v>102</v>
      </c>
      <c r="D22" s="7"/>
      <c r="E22" s="7"/>
      <c r="F22" s="7"/>
      <c r="G22" s="7">
        <f t="shared" si="1"/>
        <v>0</v>
      </c>
      <c r="H22" s="7"/>
      <c r="I22" s="7"/>
      <c r="J22" s="19"/>
    </row>
    <row r="23" spans="1:10" ht="15.75" customHeight="1" x14ac:dyDescent="0.3">
      <c r="A23" s="118">
        <v>6</v>
      </c>
      <c r="B23" s="117" t="s">
        <v>1122</v>
      </c>
      <c r="C23" s="117" t="s">
        <v>687</v>
      </c>
      <c r="D23" s="7"/>
      <c r="E23" s="7"/>
      <c r="F23" s="7"/>
      <c r="G23" s="7">
        <f t="shared" si="1"/>
        <v>0</v>
      </c>
      <c r="H23" s="7"/>
      <c r="I23" s="7"/>
      <c r="J23" s="19"/>
    </row>
    <row r="24" spans="1:10" ht="15.75" customHeight="1" x14ac:dyDescent="0.3">
      <c r="A24" s="118">
        <v>7</v>
      </c>
      <c r="B24" s="117" t="s">
        <v>436</v>
      </c>
      <c r="C24" s="117" t="s">
        <v>102</v>
      </c>
      <c r="D24" s="7"/>
      <c r="E24" s="7"/>
      <c r="F24" s="7"/>
      <c r="G24" s="7">
        <f t="shared" si="1"/>
        <v>0</v>
      </c>
      <c r="H24" s="7"/>
      <c r="I24" s="7"/>
      <c r="J24" s="19"/>
    </row>
    <row r="25" spans="1:10" ht="15.75" customHeight="1" x14ac:dyDescent="0.3">
      <c r="A25" s="118">
        <v>8</v>
      </c>
      <c r="B25" s="117" t="s">
        <v>1126</v>
      </c>
      <c r="C25" s="117" t="s">
        <v>187</v>
      </c>
      <c r="D25" s="7"/>
      <c r="E25" s="7"/>
      <c r="F25" s="7"/>
      <c r="G25" s="7">
        <f t="shared" si="1"/>
        <v>0</v>
      </c>
      <c r="H25" s="7"/>
      <c r="I25" s="7"/>
      <c r="J25" s="19"/>
    </row>
    <row r="26" spans="1:10" ht="15.75" customHeight="1" x14ac:dyDescent="0.3">
      <c r="A26" s="118">
        <v>9</v>
      </c>
      <c r="B26" s="117" t="s">
        <v>339</v>
      </c>
      <c r="C26" s="117" t="s">
        <v>335</v>
      </c>
      <c r="D26" s="7"/>
      <c r="E26" s="7"/>
      <c r="F26" s="7"/>
      <c r="G26" s="7">
        <f t="shared" si="1"/>
        <v>0</v>
      </c>
      <c r="H26" s="7"/>
      <c r="I26" s="7"/>
      <c r="J26" s="19"/>
    </row>
    <row r="27" spans="1:10" ht="15.75" customHeight="1" x14ac:dyDescent="0.3">
      <c r="A27" s="120">
        <v>10</v>
      </c>
      <c r="B27" s="121" t="s">
        <v>1261</v>
      </c>
      <c r="C27" s="121" t="s">
        <v>335</v>
      </c>
      <c r="D27" s="21"/>
      <c r="E27" s="21"/>
      <c r="F27" s="21"/>
      <c r="G27" s="21">
        <f t="shared" si="1"/>
        <v>0</v>
      </c>
      <c r="H27" s="21"/>
      <c r="I27" s="21"/>
      <c r="J27" s="22"/>
    </row>
    <row r="28" spans="1:10" ht="15.75" customHeight="1" x14ac:dyDescent="0.3">
      <c r="A28" s="4"/>
    </row>
    <row r="29" spans="1:10" ht="15.75" customHeight="1" x14ac:dyDescent="0.3">
      <c r="A29" s="1"/>
      <c r="B29" s="2" t="s">
        <v>91</v>
      </c>
      <c r="C29" s="115" t="s">
        <v>1269</v>
      </c>
      <c r="D29" s="115"/>
      <c r="E29" s="115"/>
      <c r="F29" s="2"/>
      <c r="G29" s="2"/>
      <c r="H29" s="2"/>
      <c r="I29" s="2"/>
      <c r="J29" s="2"/>
    </row>
    <row r="30" spans="1:10" ht="15.75" customHeight="1" x14ac:dyDescent="0.3">
      <c r="A30" s="124">
        <v>3</v>
      </c>
      <c r="B30" s="125" t="s">
        <v>1</v>
      </c>
      <c r="C30" s="125" t="s">
        <v>2</v>
      </c>
      <c r="D30" s="48">
        <v>150</v>
      </c>
      <c r="E30" s="48">
        <v>20</v>
      </c>
      <c r="F30" s="48">
        <v>10</v>
      </c>
      <c r="G30" s="48" t="s">
        <v>3</v>
      </c>
      <c r="H30" s="48" t="s">
        <v>4</v>
      </c>
      <c r="I30" s="48" t="s">
        <v>5</v>
      </c>
      <c r="J30" s="49" t="s">
        <v>6</v>
      </c>
    </row>
    <row r="31" spans="1:10" ht="15.75" customHeight="1" x14ac:dyDescent="0.3">
      <c r="A31" s="122">
        <v>1</v>
      </c>
      <c r="B31" s="106" t="s">
        <v>1267</v>
      </c>
      <c r="C31" s="106" t="s">
        <v>98</v>
      </c>
      <c r="D31" s="16"/>
      <c r="E31" s="16"/>
      <c r="F31" s="16"/>
      <c r="G31" s="16">
        <f>SUM(D31:F31)</f>
        <v>0</v>
      </c>
      <c r="H31" s="16"/>
      <c r="I31" s="46"/>
      <c r="J31" s="54"/>
    </row>
    <row r="32" spans="1:10" ht="15.75" customHeight="1" x14ac:dyDescent="0.3">
      <c r="A32" s="118">
        <v>2</v>
      </c>
      <c r="B32" s="117" t="s">
        <v>987</v>
      </c>
      <c r="C32" s="117" t="s">
        <v>98</v>
      </c>
      <c r="D32" s="7"/>
      <c r="E32" s="7"/>
      <c r="F32" s="7"/>
      <c r="G32" s="7">
        <f t="shared" ref="G32:G40" si="2">SUM(D32:F32)</f>
        <v>0</v>
      </c>
      <c r="H32" s="7"/>
      <c r="I32" s="7"/>
      <c r="J32" s="19"/>
    </row>
    <row r="33" spans="1:13" ht="15.75" customHeight="1" x14ac:dyDescent="0.3">
      <c r="A33" s="118">
        <v>3</v>
      </c>
      <c r="B33" s="117" t="s">
        <v>1166</v>
      </c>
      <c r="C33" s="117" t="s">
        <v>187</v>
      </c>
      <c r="D33" s="7"/>
      <c r="E33" s="7"/>
      <c r="F33" s="7"/>
      <c r="G33" s="7">
        <f t="shared" si="2"/>
        <v>0</v>
      </c>
      <c r="H33" s="7"/>
      <c r="I33" s="7"/>
      <c r="J33" s="19"/>
    </row>
    <row r="34" spans="1:13" ht="15.75" customHeight="1" x14ac:dyDescent="0.3">
      <c r="A34" s="118">
        <v>4</v>
      </c>
      <c r="B34" s="117" t="s">
        <v>514</v>
      </c>
      <c r="C34" s="117" t="s">
        <v>102</v>
      </c>
      <c r="D34" s="7"/>
      <c r="E34" s="7"/>
      <c r="F34" s="7"/>
      <c r="G34" s="7">
        <f t="shared" si="2"/>
        <v>0</v>
      </c>
      <c r="H34" s="7"/>
      <c r="I34" s="7"/>
      <c r="J34" s="19"/>
    </row>
    <row r="35" spans="1:13" ht="15.75" customHeight="1" x14ac:dyDescent="0.3">
      <c r="A35" s="118">
        <v>5</v>
      </c>
      <c r="B35" s="117" t="s">
        <v>999</v>
      </c>
      <c r="C35" s="117" t="s">
        <v>64</v>
      </c>
      <c r="D35" s="7"/>
      <c r="E35" s="7"/>
      <c r="F35" s="7"/>
      <c r="G35" s="7">
        <f t="shared" si="2"/>
        <v>0</v>
      </c>
      <c r="H35" s="7"/>
      <c r="I35" s="7"/>
      <c r="J35" s="19"/>
    </row>
    <row r="36" spans="1:13" ht="15.75" customHeight="1" x14ac:dyDescent="0.3">
      <c r="A36" s="118">
        <v>6</v>
      </c>
      <c r="B36" s="117" t="s">
        <v>1264</v>
      </c>
      <c r="C36" s="117" t="s">
        <v>513</v>
      </c>
      <c r="D36" s="7"/>
      <c r="E36" s="7"/>
      <c r="F36" s="7"/>
      <c r="G36" s="7">
        <f t="shared" si="2"/>
        <v>0</v>
      </c>
      <c r="H36" s="7"/>
      <c r="I36" s="7"/>
      <c r="J36" s="19"/>
    </row>
    <row r="37" spans="1:13" ht="15.75" customHeight="1" x14ac:dyDescent="0.3">
      <c r="A37" s="118">
        <v>7</v>
      </c>
      <c r="B37" s="117" t="s">
        <v>1268</v>
      </c>
      <c r="C37" s="117" t="s">
        <v>102</v>
      </c>
      <c r="D37" s="7"/>
      <c r="E37" s="7"/>
      <c r="F37" s="7"/>
      <c r="G37" s="7">
        <f t="shared" si="2"/>
        <v>0</v>
      </c>
      <c r="H37" s="7"/>
      <c r="I37" s="7"/>
      <c r="J37" s="19"/>
    </row>
    <row r="38" spans="1:13" ht="15.75" customHeight="1" x14ac:dyDescent="0.3">
      <c r="A38" s="118">
        <v>8</v>
      </c>
      <c r="B38" s="117" t="s">
        <v>1266</v>
      </c>
      <c r="C38" s="117" t="s">
        <v>335</v>
      </c>
      <c r="D38" s="7"/>
      <c r="E38" s="7"/>
      <c r="F38" s="7"/>
      <c r="G38" s="7">
        <f t="shared" si="2"/>
        <v>0</v>
      </c>
      <c r="H38" s="7"/>
      <c r="I38" s="7"/>
      <c r="J38" s="19"/>
    </row>
    <row r="39" spans="1:13" ht="15.75" customHeight="1" x14ac:dyDescent="0.3">
      <c r="A39" s="118">
        <v>9</v>
      </c>
      <c r="B39" s="117" t="s">
        <v>1265</v>
      </c>
      <c r="C39" s="117" t="s">
        <v>335</v>
      </c>
      <c r="D39" s="7"/>
      <c r="E39" s="7"/>
      <c r="F39" s="7"/>
      <c r="G39" s="7">
        <f t="shared" si="2"/>
        <v>0</v>
      </c>
      <c r="H39" s="7"/>
      <c r="I39" s="7"/>
      <c r="J39" s="19"/>
    </row>
    <row r="40" spans="1:13" ht="15.75" customHeight="1" x14ac:dyDescent="0.3">
      <c r="A40" s="120">
        <v>10</v>
      </c>
      <c r="B40" s="121" t="s">
        <v>1263</v>
      </c>
      <c r="C40" s="121" t="s">
        <v>166</v>
      </c>
      <c r="D40" s="21"/>
      <c r="E40" s="21"/>
      <c r="F40" s="21"/>
      <c r="G40" s="21">
        <f t="shared" si="2"/>
        <v>0</v>
      </c>
      <c r="H40" s="21"/>
      <c r="I40" s="21"/>
      <c r="J40" s="22"/>
    </row>
    <row r="41" spans="1:13" ht="15.75" customHeight="1" x14ac:dyDescent="0.3">
      <c r="A41" s="4"/>
    </row>
    <row r="42" spans="1:13" ht="15.75" customHeight="1" x14ac:dyDescent="0.35">
      <c r="A42" s="4"/>
      <c r="B42" s="164" t="s">
        <v>1270</v>
      </c>
    </row>
    <row r="43" spans="1:13" ht="15.75" customHeight="1" x14ac:dyDescent="0.3">
      <c r="A43" s="4"/>
    </row>
    <row r="44" spans="1:13" ht="15.75" customHeight="1" x14ac:dyDescent="0.3">
      <c r="A44" s="4"/>
      <c r="B44" s="4" t="s">
        <v>37</v>
      </c>
      <c r="F44" s="101" t="s">
        <v>25</v>
      </c>
    </row>
    <row r="45" spans="1:13" ht="15.75" customHeight="1" x14ac:dyDescent="0.3">
      <c r="A45" s="4"/>
      <c r="B45" s="4" t="s">
        <v>38</v>
      </c>
      <c r="M45" s="182" t="s">
        <v>1251</v>
      </c>
    </row>
    <row r="46" spans="1:13" ht="15.75" customHeight="1" x14ac:dyDescent="0.3">
      <c r="A46" s="4"/>
    </row>
    <row r="47" spans="1:13" ht="15.75" customHeight="1" x14ac:dyDescent="0.3">
      <c r="A47" s="4"/>
    </row>
    <row r="48" spans="1:13" ht="15.75" customHeight="1" x14ac:dyDescent="0.3">
      <c r="A48" s="4"/>
    </row>
    <row r="49" spans="1:1" ht="15.75" customHeight="1" x14ac:dyDescent="0.3">
      <c r="A49" s="4"/>
    </row>
    <row r="50" spans="1:1" ht="15.75" customHeight="1" x14ac:dyDescent="0.3">
      <c r="A50" s="4"/>
    </row>
    <row r="51" spans="1:1" ht="15.75" customHeight="1" x14ac:dyDescent="0.3">
      <c r="A51" s="4"/>
    </row>
    <row r="52" spans="1:1" ht="15.75" customHeight="1" x14ac:dyDescent="0.3">
      <c r="A52" s="4"/>
    </row>
    <row r="53" spans="1:1" ht="15.75" customHeight="1" x14ac:dyDescent="0.3">
      <c r="A53" s="4"/>
    </row>
    <row r="54" spans="1:1" ht="15.75" customHeight="1" x14ac:dyDescent="0.3">
      <c r="A54" s="4"/>
    </row>
    <row r="55" spans="1:1" ht="15.75" customHeight="1" x14ac:dyDescent="0.3">
      <c r="A55" s="4"/>
    </row>
    <row r="56" spans="1:1" ht="15.75" customHeight="1" x14ac:dyDescent="0.3">
      <c r="A56" s="4"/>
    </row>
    <row r="57" spans="1:1" ht="15.75" customHeight="1" x14ac:dyDescent="0.3">
      <c r="A57" s="4"/>
    </row>
    <row r="58" spans="1:1" ht="15.75" customHeight="1" x14ac:dyDescent="0.3">
      <c r="A58" s="4"/>
    </row>
    <row r="59" spans="1:1" ht="15.75" customHeight="1" x14ac:dyDescent="0.3">
      <c r="A59" s="4"/>
    </row>
    <row r="60" spans="1:1" ht="15.75" customHeight="1" x14ac:dyDescent="0.3">
      <c r="A60" s="4"/>
    </row>
    <row r="61" spans="1:1" ht="15.75" customHeight="1" x14ac:dyDescent="0.3">
      <c r="A61" s="4"/>
    </row>
    <row r="62" spans="1:1" ht="15.75" customHeight="1" x14ac:dyDescent="0.3">
      <c r="A62" s="4"/>
    </row>
    <row r="63" spans="1:1" ht="15.75" customHeight="1" x14ac:dyDescent="0.3">
      <c r="A63" s="4"/>
    </row>
    <row r="64" spans="1:1" ht="15.75" customHeight="1" x14ac:dyDescent="0.3">
      <c r="A64" s="4"/>
    </row>
    <row r="65" spans="1:1" ht="15.75" customHeight="1" x14ac:dyDescent="0.3">
      <c r="A65" s="4"/>
    </row>
    <row r="66" spans="1:1" ht="15.75" customHeight="1" x14ac:dyDescent="0.3">
      <c r="A66" s="4"/>
    </row>
    <row r="67" spans="1:1" ht="15.75" customHeight="1" x14ac:dyDescent="0.3">
      <c r="A67" s="4"/>
    </row>
    <row r="68" spans="1:1" ht="15.75" customHeight="1" x14ac:dyDescent="0.3">
      <c r="A68" s="4"/>
    </row>
    <row r="69" spans="1:1" ht="15.75" customHeight="1" x14ac:dyDescent="0.3">
      <c r="A69" s="4"/>
    </row>
    <row r="70" spans="1:1" ht="15.75" customHeight="1" x14ac:dyDescent="0.3">
      <c r="A70" s="4"/>
    </row>
    <row r="71" spans="1:1" ht="15.75" customHeight="1" x14ac:dyDescent="0.3">
      <c r="A71" s="4"/>
    </row>
    <row r="72" spans="1:1" ht="15.75" customHeight="1" x14ac:dyDescent="0.3">
      <c r="A72" s="4"/>
    </row>
    <row r="73" spans="1:1" ht="15.75" customHeight="1" x14ac:dyDescent="0.3">
      <c r="A73" s="4"/>
    </row>
    <row r="74" spans="1:1" ht="15.75" customHeight="1" x14ac:dyDescent="0.3">
      <c r="A74" s="4"/>
    </row>
    <row r="75" spans="1:1" ht="15.75" customHeight="1" x14ac:dyDescent="0.3">
      <c r="A75" s="4"/>
    </row>
    <row r="76" spans="1:1" ht="15.75" customHeight="1" x14ac:dyDescent="0.3">
      <c r="A76" s="4"/>
    </row>
    <row r="77" spans="1:1" ht="15.75" customHeight="1" x14ac:dyDescent="0.3">
      <c r="A77" s="4"/>
    </row>
    <row r="78" spans="1:1" ht="15.75" customHeight="1" x14ac:dyDescent="0.3">
      <c r="A78" s="4"/>
    </row>
    <row r="79" spans="1:1" ht="15.75" customHeight="1" x14ac:dyDescent="0.3">
      <c r="A79" s="4"/>
    </row>
    <row r="80" spans="1:1" ht="15.75" customHeight="1" x14ac:dyDescent="0.3">
      <c r="A80" s="4"/>
    </row>
    <row r="81" spans="1:1" ht="15.75" customHeight="1" x14ac:dyDescent="0.3">
      <c r="A81" s="4"/>
    </row>
    <row r="82" spans="1:1" ht="15.75" customHeight="1" x14ac:dyDescent="0.3">
      <c r="A82" s="4"/>
    </row>
    <row r="83" spans="1:1" ht="15.75" customHeight="1" x14ac:dyDescent="0.3">
      <c r="A83" s="4"/>
    </row>
    <row r="84" spans="1:1" ht="15.75" customHeight="1" x14ac:dyDescent="0.3">
      <c r="A84" s="4"/>
    </row>
    <row r="85" spans="1:1" ht="15.75" customHeight="1" x14ac:dyDescent="0.3">
      <c r="A85" s="4"/>
    </row>
    <row r="86" spans="1:1" ht="15.75" customHeight="1" x14ac:dyDescent="0.3">
      <c r="A86" s="4"/>
    </row>
    <row r="87" spans="1:1" ht="15.75" customHeight="1" x14ac:dyDescent="0.3">
      <c r="A87" s="4"/>
    </row>
    <row r="88" spans="1:1" ht="15.75" customHeight="1" x14ac:dyDescent="0.3">
      <c r="A88" s="4"/>
    </row>
    <row r="89" spans="1:1" ht="15.75" customHeight="1" x14ac:dyDescent="0.3">
      <c r="A89" s="4"/>
    </row>
    <row r="90" spans="1:1" ht="15.75" customHeight="1" x14ac:dyDescent="0.3">
      <c r="A90" s="4"/>
    </row>
    <row r="91" spans="1:1" ht="15.75" customHeight="1" x14ac:dyDescent="0.3">
      <c r="A91" s="4"/>
    </row>
    <row r="92" spans="1:1" ht="15.75" customHeight="1" x14ac:dyDescent="0.3">
      <c r="A92" s="4"/>
    </row>
    <row r="93" spans="1:1" ht="15.75" customHeight="1" x14ac:dyDescent="0.3">
      <c r="A93" s="4"/>
    </row>
    <row r="94" spans="1:1" ht="15.75" customHeight="1" x14ac:dyDescent="0.3">
      <c r="A94" s="4"/>
    </row>
    <row r="95" spans="1:1" ht="15.75" customHeight="1" x14ac:dyDescent="0.3">
      <c r="A95" s="4"/>
    </row>
    <row r="96" spans="1:1" ht="15.75" customHeight="1" x14ac:dyDescent="0.3">
      <c r="A96" s="4"/>
    </row>
    <row r="97" spans="1:1" ht="15.75" customHeight="1" x14ac:dyDescent="0.3">
      <c r="A97" s="4"/>
    </row>
    <row r="98" spans="1:1" ht="15.75" customHeight="1" x14ac:dyDescent="0.3">
      <c r="A98" s="4"/>
    </row>
    <row r="99" spans="1:1" ht="15.75" customHeight="1" x14ac:dyDescent="0.3">
      <c r="A99" s="4"/>
    </row>
    <row r="100" spans="1:1" ht="15.75" customHeight="1" x14ac:dyDescent="0.3">
      <c r="A100" s="4"/>
    </row>
    <row r="101" spans="1:1" ht="15.75" customHeight="1" x14ac:dyDescent="0.3">
      <c r="A101" s="4"/>
    </row>
    <row r="102" spans="1:1" ht="15.75" customHeight="1" x14ac:dyDescent="0.3">
      <c r="A102" s="4"/>
    </row>
    <row r="103" spans="1:1" ht="15.75" customHeight="1" x14ac:dyDescent="0.3">
      <c r="A103" s="4"/>
    </row>
    <row r="104" spans="1:1" ht="15.75" customHeight="1" x14ac:dyDescent="0.3">
      <c r="A104" s="4"/>
    </row>
    <row r="105" spans="1:1" ht="15.75" customHeight="1" x14ac:dyDescent="0.3">
      <c r="A105" s="4"/>
    </row>
    <row r="106" spans="1:1" ht="15.75" customHeight="1" x14ac:dyDescent="0.3">
      <c r="A106" s="4"/>
    </row>
    <row r="107" spans="1:1" ht="15.75" customHeight="1" x14ac:dyDescent="0.3">
      <c r="A107" s="4"/>
    </row>
    <row r="108" spans="1:1" ht="15.75" customHeight="1" x14ac:dyDescent="0.3">
      <c r="A108" s="4"/>
    </row>
    <row r="109" spans="1:1" ht="15.75" customHeight="1" x14ac:dyDescent="0.3">
      <c r="A109" s="4"/>
    </row>
    <row r="110" spans="1:1" ht="15.75" customHeight="1" x14ac:dyDescent="0.3">
      <c r="A110" s="4"/>
    </row>
    <row r="111" spans="1:1" ht="15.75" customHeight="1" x14ac:dyDescent="0.3">
      <c r="A111" s="4"/>
    </row>
    <row r="112" spans="1:1" ht="15.75" customHeight="1" x14ac:dyDescent="0.3">
      <c r="A112" s="4"/>
    </row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  <row r="143" s="4" customFormat="1" ht="15.75" customHeight="1" x14ac:dyDescent="0.3"/>
    <row r="144" s="4" customFormat="1" ht="15.75" customHeight="1" x14ac:dyDescent="0.3"/>
    <row r="145" s="4" customFormat="1" ht="15.75" customHeight="1" x14ac:dyDescent="0.3"/>
    <row r="146" s="4" customFormat="1" ht="15.75" customHeight="1" x14ac:dyDescent="0.3"/>
    <row r="147" s="4" customFormat="1" ht="15.75" customHeight="1" x14ac:dyDescent="0.3"/>
    <row r="148" s="4" customFormat="1" ht="15.75" customHeight="1" x14ac:dyDescent="0.3"/>
    <row r="149" s="4" customFormat="1" ht="15.75" customHeight="1" x14ac:dyDescent="0.3"/>
    <row r="150" s="4" customFormat="1" ht="15.75" customHeight="1" x14ac:dyDescent="0.3"/>
    <row r="151" s="4" customFormat="1" ht="15.75" customHeight="1" x14ac:dyDescent="0.3"/>
    <row r="152" s="4" customFormat="1" ht="15.75" customHeight="1" x14ac:dyDescent="0.3"/>
    <row r="153" s="4" customFormat="1" ht="15.75" customHeight="1" x14ac:dyDescent="0.3"/>
    <row r="154" s="4" customFormat="1" ht="15.75" customHeight="1" x14ac:dyDescent="0.3"/>
    <row r="155" s="4" customFormat="1" ht="15.75" customHeight="1" x14ac:dyDescent="0.3"/>
    <row r="156" s="4" customFormat="1" ht="15.75" customHeight="1" x14ac:dyDescent="0.3"/>
    <row r="157" s="4" customFormat="1" ht="15.75" customHeight="1" x14ac:dyDescent="0.3"/>
    <row r="158" s="4" customFormat="1" ht="15.75" customHeight="1" x14ac:dyDescent="0.3"/>
    <row r="159" s="4" customFormat="1" ht="15.75" customHeight="1" x14ac:dyDescent="0.3"/>
    <row r="160" s="4" customFormat="1" ht="15.75" customHeight="1" x14ac:dyDescent="0.3"/>
    <row r="161" s="4" customFormat="1" ht="15.75" customHeight="1" x14ac:dyDescent="0.3"/>
    <row r="162" s="4" customFormat="1" ht="15.75" customHeight="1" x14ac:dyDescent="0.3"/>
    <row r="163" s="4" customFormat="1" ht="15.75" customHeight="1" x14ac:dyDescent="0.3"/>
    <row r="164" s="4" customFormat="1" ht="15.75" customHeight="1" x14ac:dyDescent="0.3"/>
    <row r="165" s="4" customFormat="1" ht="15.75" customHeight="1" x14ac:dyDescent="0.3"/>
    <row r="166" s="4" customFormat="1" ht="15.75" customHeight="1" x14ac:dyDescent="0.3"/>
    <row r="167" s="4" customFormat="1" ht="15.75" customHeight="1" x14ac:dyDescent="0.3"/>
    <row r="168" s="4" customFormat="1" ht="15.75" customHeight="1" x14ac:dyDescent="0.3"/>
    <row r="169" s="4" customFormat="1" ht="15.75" customHeight="1" x14ac:dyDescent="0.3"/>
    <row r="170" s="4" customFormat="1" ht="15.75" customHeight="1" x14ac:dyDescent="0.3"/>
    <row r="171" s="4" customFormat="1" ht="15.75" customHeight="1" x14ac:dyDescent="0.3"/>
    <row r="172" s="4" customFormat="1" ht="15.75" customHeight="1" x14ac:dyDescent="0.3"/>
    <row r="173" s="4" customFormat="1" ht="15.75" customHeight="1" x14ac:dyDescent="0.3"/>
    <row r="174" s="4" customFormat="1" ht="15.75" customHeight="1" x14ac:dyDescent="0.3"/>
    <row r="175" s="4" customFormat="1" ht="15.75" customHeight="1" x14ac:dyDescent="0.3"/>
    <row r="176" s="4" customFormat="1" ht="15.75" customHeight="1" x14ac:dyDescent="0.3"/>
    <row r="177" s="4" customFormat="1" ht="15.75" customHeight="1" x14ac:dyDescent="0.3"/>
    <row r="178" s="4" customFormat="1" ht="15.75" customHeight="1" x14ac:dyDescent="0.3"/>
    <row r="179" s="4" customFormat="1" ht="15.75" customHeight="1" x14ac:dyDescent="0.3"/>
    <row r="180" s="4" customFormat="1" ht="15.75" customHeight="1" x14ac:dyDescent="0.3"/>
    <row r="181" s="4" customFormat="1" ht="15.75" customHeight="1" x14ac:dyDescent="0.3"/>
    <row r="182" s="4" customFormat="1" ht="15.75" customHeight="1" x14ac:dyDescent="0.3"/>
    <row r="183" s="4" customFormat="1" ht="15.75" customHeight="1" x14ac:dyDescent="0.3"/>
    <row r="184" s="4" customFormat="1" ht="15.75" customHeight="1" x14ac:dyDescent="0.3"/>
    <row r="185" s="4" customFormat="1" ht="15.75" customHeight="1" x14ac:dyDescent="0.3"/>
    <row r="186" s="4" customFormat="1" ht="15.75" customHeight="1" x14ac:dyDescent="0.3"/>
    <row r="187" s="4" customFormat="1" ht="15.75" customHeight="1" x14ac:dyDescent="0.3"/>
    <row r="188" s="4" customFormat="1" ht="15.75" customHeight="1" x14ac:dyDescent="0.3"/>
    <row r="189" s="4" customFormat="1" ht="15.75" customHeight="1" x14ac:dyDescent="0.3"/>
    <row r="190" s="4" customFormat="1" ht="15.75" customHeight="1" x14ac:dyDescent="0.3"/>
    <row r="191" s="4" customFormat="1" ht="15.75" customHeight="1" x14ac:dyDescent="0.3"/>
    <row r="192" s="4" customFormat="1" ht="15.75" customHeight="1" x14ac:dyDescent="0.3"/>
  </sheetData>
  <sortState xmlns:xlrd2="http://schemas.microsoft.com/office/spreadsheetml/2017/richdata2" ref="V31:W40">
    <sortCondition ref="V31"/>
  </sortState>
  <mergeCells count="1">
    <mergeCell ref="E2:J2"/>
  </mergeCells>
  <hyperlinks>
    <hyperlink ref="B2" location="'Index'!A3" tooltip="Go to the Index sheet" display="á" xr:uid="{DFAC7EF3-B876-44A2-9345-C1A6540520BD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8">
    <tabColor rgb="FFFFC000"/>
    <pageSetUpPr fitToPage="1"/>
  </sheetPr>
  <dimension ref="A1:AH63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4.140625" style="4" customWidth="1"/>
    <col min="18" max="18" width="9.140625" style="4" bestFit="1" customWidth="1"/>
    <col min="19" max="24" width="4.140625" style="4" customWidth="1"/>
    <col min="25" max="16384" width="10.28515625" style="4"/>
  </cols>
  <sheetData>
    <row r="1" spans="1:34" s="93" customFormat="1" ht="18" x14ac:dyDescent="0.35">
      <c r="A1" s="98"/>
      <c r="B1" s="93" t="s">
        <v>19</v>
      </c>
      <c r="D1" s="90"/>
      <c r="E1" s="90"/>
      <c r="F1" s="90"/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08"/>
      <c r="J2" s="212" t="s">
        <v>196</v>
      </c>
      <c r="K2" s="212"/>
      <c r="L2" s="212"/>
      <c r="M2" s="212"/>
      <c r="N2" s="212"/>
      <c r="O2" s="212"/>
    </row>
    <row r="3" spans="1:34" s="2" customFormat="1" ht="15.75" customHeight="1" x14ac:dyDescent="0.3">
      <c r="A3" s="1"/>
      <c r="B3" s="2" t="s">
        <v>0</v>
      </c>
      <c r="C3" s="115" t="s">
        <v>1410</v>
      </c>
      <c r="D3" s="115"/>
      <c r="E3" s="115"/>
      <c r="I3" s="1"/>
      <c r="J3" s="2" t="s">
        <v>74</v>
      </c>
      <c r="K3" s="115" t="s">
        <v>1419</v>
      </c>
      <c r="L3" s="115"/>
      <c r="M3" s="115"/>
      <c r="P3" s="4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I4" s="124">
        <v>1</v>
      </c>
      <c r="J4" s="125" t="s">
        <v>1</v>
      </c>
      <c r="K4" s="125" t="s">
        <v>2</v>
      </c>
      <c r="L4" s="48" t="s">
        <v>3</v>
      </c>
      <c r="M4" s="48" t="s">
        <v>4</v>
      </c>
      <c r="N4" s="48" t="s">
        <v>5</v>
      </c>
      <c r="O4" s="49" t="s">
        <v>6</v>
      </c>
    </row>
    <row r="5" spans="1:34" ht="15.75" customHeight="1" x14ac:dyDescent="0.3">
      <c r="A5" s="122">
        <v>1</v>
      </c>
      <c r="B5" s="106" t="s">
        <v>1407</v>
      </c>
      <c r="C5" s="106" t="s">
        <v>59</v>
      </c>
      <c r="D5" s="16"/>
      <c r="E5" s="16"/>
      <c r="F5" s="46"/>
      <c r="G5" s="54"/>
      <c r="I5" s="122">
        <v>1</v>
      </c>
      <c r="J5" s="106" t="s">
        <v>1415</v>
      </c>
      <c r="K5" s="106" t="s">
        <v>917</v>
      </c>
      <c r="L5" s="16"/>
      <c r="M5" s="16"/>
      <c r="N5" s="46"/>
      <c r="O5" s="54"/>
    </row>
    <row r="6" spans="1:34" ht="15.75" customHeight="1" x14ac:dyDescent="0.3">
      <c r="A6" s="118">
        <v>2</v>
      </c>
      <c r="B6" s="117" t="s">
        <v>1406</v>
      </c>
      <c r="C6" s="117" t="s">
        <v>917</v>
      </c>
      <c r="D6" s="7"/>
      <c r="E6" s="7"/>
      <c r="F6" s="7"/>
      <c r="G6" s="19"/>
      <c r="I6" s="118">
        <v>2</v>
      </c>
      <c r="J6" s="117" t="s">
        <v>1413</v>
      </c>
      <c r="K6" s="117" t="s">
        <v>538</v>
      </c>
      <c r="L6" s="7"/>
      <c r="M6" s="7"/>
      <c r="N6" s="7"/>
      <c r="O6" s="19"/>
    </row>
    <row r="7" spans="1:34" ht="15.75" customHeight="1" x14ac:dyDescent="0.3">
      <c r="A7" s="118">
        <v>3</v>
      </c>
      <c r="B7" s="117" t="s">
        <v>1408</v>
      </c>
      <c r="C7" s="117" t="s">
        <v>76</v>
      </c>
      <c r="D7" s="7"/>
      <c r="E7" s="7"/>
      <c r="F7" s="7"/>
      <c r="G7" s="19"/>
      <c r="I7" s="118">
        <v>3</v>
      </c>
      <c r="J7" s="126" t="s">
        <v>1411</v>
      </c>
      <c r="K7" s="117" t="s">
        <v>98</v>
      </c>
      <c r="L7" s="7"/>
      <c r="M7" s="7"/>
      <c r="N7" s="7"/>
      <c r="O7" s="19"/>
    </row>
    <row r="8" spans="1:34" ht="15.75" customHeight="1" x14ac:dyDescent="0.3">
      <c r="A8" s="118">
        <v>4</v>
      </c>
      <c r="B8" s="117" t="s">
        <v>869</v>
      </c>
      <c r="C8" s="117" t="s">
        <v>322</v>
      </c>
      <c r="D8" s="7"/>
      <c r="E8" s="7"/>
      <c r="F8" s="7"/>
      <c r="G8" s="19"/>
      <c r="I8" s="118">
        <v>4</v>
      </c>
      <c r="J8" s="117" t="s">
        <v>1414</v>
      </c>
      <c r="K8" s="117" t="s">
        <v>134</v>
      </c>
      <c r="L8" s="7"/>
      <c r="M8" s="7"/>
      <c r="N8" s="7"/>
      <c r="O8" s="19"/>
    </row>
    <row r="9" spans="1:34" ht="15.75" customHeight="1" x14ac:dyDescent="0.3">
      <c r="A9" s="118">
        <v>5</v>
      </c>
      <c r="B9" s="117" t="s">
        <v>1405</v>
      </c>
      <c r="C9" s="117" t="s">
        <v>100</v>
      </c>
      <c r="D9" s="7"/>
      <c r="E9" s="7"/>
      <c r="F9" s="7"/>
      <c r="G9" s="19"/>
      <c r="I9" s="118">
        <v>5</v>
      </c>
      <c r="J9" s="117" t="s">
        <v>1417</v>
      </c>
      <c r="K9" s="117" t="s">
        <v>76</v>
      </c>
      <c r="L9" s="7"/>
      <c r="M9" s="7"/>
      <c r="N9" s="7"/>
      <c r="O9" s="19"/>
    </row>
    <row r="10" spans="1:34" ht="15.75" customHeight="1" x14ac:dyDescent="0.3">
      <c r="A10" s="118">
        <v>6</v>
      </c>
      <c r="B10" s="117" t="s">
        <v>1409</v>
      </c>
      <c r="C10" s="117" t="s">
        <v>1075</v>
      </c>
      <c r="D10" s="7"/>
      <c r="E10" s="7"/>
      <c r="F10" s="7"/>
      <c r="G10" s="19"/>
      <c r="I10" s="118">
        <v>6</v>
      </c>
      <c r="J10" s="117" t="s">
        <v>1412</v>
      </c>
      <c r="K10" s="117" t="s">
        <v>134</v>
      </c>
      <c r="L10" s="7"/>
      <c r="M10" s="7"/>
      <c r="N10" s="7"/>
      <c r="O10" s="19"/>
    </row>
    <row r="11" spans="1:34" ht="15.75" customHeight="1" x14ac:dyDescent="0.3">
      <c r="A11" s="118">
        <v>7</v>
      </c>
      <c r="B11" s="117" t="s">
        <v>853</v>
      </c>
      <c r="C11" s="117" t="s">
        <v>134</v>
      </c>
      <c r="D11" s="7"/>
      <c r="E11" s="7"/>
      <c r="F11" s="7"/>
      <c r="G11" s="19"/>
      <c r="I11" s="118">
        <v>7</v>
      </c>
      <c r="J11" s="117" t="s">
        <v>841</v>
      </c>
      <c r="K11" s="117" t="s">
        <v>827</v>
      </c>
      <c r="L11" s="7"/>
      <c r="M11" s="7"/>
      <c r="N11" s="7"/>
      <c r="O11" s="19"/>
    </row>
    <row r="12" spans="1:34" ht="15.75" customHeight="1" x14ac:dyDescent="0.3">
      <c r="A12" s="118">
        <v>8</v>
      </c>
      <c r="B12" s="117" t="s">
        <v>1404</v>
      </c>
      <c r="C12" s="117" t="s">
        <v>100</v>
      </c>
      <c r="D12" s="7"/>
      <c r="E12" s="7"/>
      <c r="F12" s="7"/>
      <c r="G12" s="19"/>
      <c r="I12" s="118">
        <v>8</v>
      </c>
      <c r="J12" s="117" t="s">
        <v>1416</v>
      </c>
      <c r="K12" s="117" t="s">
        <v>59</v>
      </c>
      <c r="L12" s="7"/>
      <c r="M12" s="7"/>
      <c r="N12" s="7"/>
      <c r="O12" s="19"/>
    </row>
    <row r="13" spans="1:34" ht="15.75" customHeight="1" x14ac:dyDescent="0.3">
      <c r="A13" s="120">
        <v>9</v>
      </c>
      <c r="B13" s="121" t="s">
        <v>99</v>
      </c>
      <c r="C13" s="121" t="s">
        <v>100</v>
      </c>
      <c r="D13" s="21"/>
      <c r="E13" s="21"/>
      <c r="F13" s="21"/>
      <c r="G13" s="22"/>
      <c r="I13" s="120">
        <v>9</v>
      </c>
      <c r="J13" s="121" t="s">
        <v>1418</v>
      </c>
      <c r="K13" s="121" t="s">
        <v>100</v>
      </c>
      <c r="L13" s="21"/>
      <c r="M13" s="21"/>
      <c r="N13" s="21"/>
      <c r="O13" s="22"/>
    </row>
    <row r="14" spans="1:34" ht="15.75" customHeight="1" x14ac:dyDescent="0.3"/>
    <row r="15" spans="1:34" ht="15.75" customHeight="1" x14ac:dyDescent="0.3">
      <c r="A15" s="1"/>
      <c r="B15" s="2" t="s">
        <v>91</v>
      </c>
      <c r="C15" s="115" t="s">
        <v>1277</v>
      </c>
      <c r="D15" s="115"/>
      <c r="E15" s="115"/>
      <c r="F15" s="2"/>
      <c r="G15" s="2"/>
      <c r="I15" s="1"/>
      <c r="J15" s="2" t="s">
        <v>106</v>
      </c>
      <c r="K15" s="115" t="s">
        <v>1440</v>
      </c>
      <c r="L15" s="115"/>
      <c r="M15" s="115"/>
      <c r="N15" s="2"/>
      <c r="O15" s="2"/>
    </row>
    <row r="16" spans="1:34" ht="15.75" customHeight="1" x14ac:dyDescent="0.3">
      <c r="A16" s="124">
        <v>1</v>
      </c>
      <c r="B16" s="125" t="s">
        <v>1</v>
      </c>
      <c r="C16" s="125" t="s">
        <v>2</v>
      </c>
      <c r="D16" s="48" t="s">
        <v>3</v>
      </c>
      <c r="E16" s="48" t="s">
        <v>4</v>
      </c>
      <c r="F16" s="48" t="s">
        <v>5</v>
      </c>
      <c r="G16" s="49" t="s">
        <v>6</v>
      </c>
      <c r="I16" s="124">
        <v>1</v>
      </c>
      <c r="J16" s="125" t="s">
        <v>1</v>
      </c>
      <c r="K16" s="125" t="s">
        <v>2</v>
      </c>
      <c r="L16" s="48" t="s">
        <v>3</v>
      </c>
      <c r="M16" s="48" t="s">
        <v>4</v>
      </c>
      <c r="N16" s="48" t="s">
        <v>5</v>
      </c>
      <c r="O16" s="49" t="s">
        <v>6</v>
      </c>
    </row>
    <row r="17" spans="1:15" ht="15.75" customHeight="1" x14ac:dyDescent="0.3">
      <c r="A17" s="122">
        <v>1</v>
      </c>
      <c r="B17" s="106" t="s">
        <v>1426</v>
      </c>
      <c r="C17" s="106" t="s">
        <v>1427</v>
      </c>
      <c r="D17" s="16"/>
      <c r="E17" s="16"/>
      <c r="F17" s="46"/>
      <c r="G17" s="54"/>
      <c r="I17" s="122">
        <v>1</v>
      </c>
      <c r="J17" s="106" t="s">
        <v>1432</v>
      </c>
      <c r="K17" s="106" t="s">
        <v>100</v>
      </c>
      <c r="L17" s="16"/>
      <c r="M17" s="16"/>
      <c r="N17" s="46"/>
      <c r="O17" s="54"/>
    </row>
    <row r="18" spans="1:15" ht="15.75" customHeight="1" x14ac:dyDescent="0.3">
      <c r="A18" s="118">
        <v>2</v>
      </c>
      <c r="B18" s="117" t="s">
        <v>1422</v>
      </c>
      <c r="C18" s="117" t="s">
        <v>59</v>
      </c>
      <c r="D18" s="7"/>
      <c r="E18" s="7"/>
      <c r="F18" s="7"/>
      <c r="G18" s="19"/>
      <c r="I18" s="118">
        <v>2</v>
      </c>
      <c r="J18" s="117" t="s">
        <v>1437</v>
      </c>
      <c r="K18" s="117" t="s">
        <v>100</v>
      </c>
      <c r="L18" s="7"/>
      <c r="M18" s="7"/>
      <c r="N18" s="7"/>
      <c r="O18" s="19"/>
    </row>
    <row r="19" spans="1:15" ht="15.75" customHeight="1" x14ac:dyDescent="0.3">
      <c r="A19" s="118">
        <v>3</v>
      </c>
      <c r="B19" s="117" t="s">
        <v>1420</v>
      </c>
      <c r="C19" s="117" t="s">
        <v>1421</v>
      </c>
      <c r="D19" s="7"/>
      <c r="E19" s="7"/>
      <c r="F19" s="7"/>
      <c r="G19" s="19"/>
      <c r="I19" s="118">
        <v>3</v>
      </c>
      <c r="J19" s="117" t="s">
        <v>1431</v>
      </c>
      <c r="K19" s="117" t="s">
        <v>693</v>
      </c>
      <c r="L19" s="7"/>
      <c r="M19" s="7"/>
      <c r="N19" s="7"/>
      <c r="O19" s="19"/>
    </row>
    <row r="20" spans="1:15" ht="15.75" customHeight="1" x14ac:dyDescent="0.3">
      <c r="A20" s="118">
        <v>4</v>
      </c>
      <c r="B20" s="117" t="s">
        <v>1430</v>
      </c>
      <c r="C20" s="117" t="s">
        <v>100</v>
      </c>
      <c r="D20" s="7"/>
      <c r="E20" s="7"/>
      <c r="F20" s="7"/>
      <c r="G20" s="19"/>
      <c r="I20" s="118">
        <v>4</v>
      </c>
      <c r="J20" s="117" t="s">
        <v>1434</v>
      </c>
      <c r="K20" s="117" t="s">
        <v>693</v>
      </c>
      <c r="L20" s="7"/>
      <c r="M20" s="7"/>
      <c r="N20" s="7"/>
      <c r="O20" s="19"/>
    </row>
    <row r="21" spans="1:15" ht="15.75" customHeight="1" x14ac:dyDescent="0.3">
      <c r="A21" s="118">
        <v>5</v>
      </c>
      <c r="B21" s="117" t="s">
        <v>1424</v>
      </c>
      <c r="C21" s="117" t="s">
        <v>917</v>
      </c>
      <c r="D21" s="7"/>
      <c r="E21" s="7"/>
      <c r="F21" s="7"/>
      <c r="G21" s="19"/>
      <c r="I21" s="118">
        <v>5</v>
      </c>
      <c r="J21" s="117" t="s">
        <v>1436</v>
      </c>
      <c r="K21" s="117" t="s">
        <v>1421</v>
      </c>
      <c r="L21" s="7"/>
      <c r="M21" s="7"/>
      <c r="N21" s="7"/>
      <c r="O21" s="19"/>
    </row>
    <row r="22" spans="1:15" ht="15.75" customHeight="1" x14ac:dyDescent="0.3">
      <c r="A22" s="118">
        <v>6</v>
      </c>
      <c r="B22" s="117" t="s">
        <v>1425</v>
      </c>
      <c r="C22" s="117" t="s">
        <v>1421</v>
      </c>
      <c r="D22" s="7"/>
      <c r="E22" s="7"/>
      <c r="F22" s="7"/>
      <c r="G22" s="19"/>
      <c r="I22" s="118">
        <v>6</v>
      </c>
      <c r="J22" s="117" t="s">
        <v>1438</v>
      </c>
      <c r="K22" s="117" t="s">
        <v>538</v>
      </c>
      <c r="L22" s="7"/>
      <c r="M22" s="7"/>
      <c r="N22" s="7"/>
      <c r="O22" s="19"/>
    </row>
    <row r="23" spans="1:15" ht="15.75" customHeight="1" x14ac:dyDescent="0.3">
      <c r="A23" s="118">
        <v>7</v>
      </c>
      <c r="B23" s="117" t="s">
        <v>1423</v>
      </c>
      <c r="C23" s="117" t="s">
        <v>475</v>
      </c>
      <c r="D23" s="7"/>
      <c r="E23" s="7"/>
      <c r="F23" s="7"/>
      <c r="G23" s="19"/>
      <c r="I23" s="118">
        <v>7</v>
      </c>
      <c r="J23" s="117" t="s">
        <v>1435</v>
      </c>
      <c r="K23" s="117" t="s">
        <v>513</v>
      </c>
      <c r="L23" s="7"/>
      <c r="M23" s="7"/>
      <c r="N23" s="7"/>
      <c r="O23" s="19"/>
    </row>
    <row r="24" spans="1:15" ht="15.75" customHeight="1" x14ac:dyDescent="0.3">
      <c r="A24" s="118">
        <v>8</v>
      </c>
      <c r="B24" s="117" t="s">
        <v>1428</v>
      </c>
      <c r="C24" s="117" t="s">
        <v>538</v>
      </c>
      <c r="D24" s="7"/>
      <c r="E24" s="7"/>
      <c r="F24" s="7"/>
      <c r="G24" s="19"/>
      <c r="I24" s="118">
        <v>8</v>
      </c>
      <c r="J24" s="117" t="s">
        <v>1439</v>
      </c>
      <c r="K24" s="117" t="s">
        <v>693</v>
      </c>
      <c r="L24" s="7"/>
      <c r="M24" s="7"/>
      <c r="N24" s="7"/>
      <c r="O24" s="19"/>
    </row>
    <row r="25" spans="1:15" ht="15.75" customHeight="1" x14ac:dyDescent="0.3">
      <c r="A25" s="120">
        <v>9</v>
      </c>
      <c r="B25" s="121" t="s">
        <v>1429</v>
      </c>
      <c r="C25" s="121" t="s">
        <v>256</v>
      </c>
      <c r="D25" s="21"/>
      <c r="E25" s="21"/>
      <c r="F25" s="21"/>
      <c r="G25" s="22"/>
      <c r="I25" s="120">
        <v>9</v>
      </c>
      <c r="J25" s="121" t="s">
        <v>1433</v>
      </c>
      <c r="K25" s="121" t="s">
        <v>538</v>
      </c>
      <c r="L25" s="21"/>
      <c r="M25" s="21"/>
      <c r="N25" s="21"/>
      <c r="O25" s="22"/>
    </row>
    <row r="26" spans="1:15" ht="15.75" customHeight="1" x14ac:dyDescent="0.3"/>
    <row r="27" spans="1:15" ht="15.75" customHeight="1" x14ac:dyDescent="0.3">
      <c r="A27" s="1"/>
      <c r="B27" s="2" t="s">
        <v>119</v>
      </c>
      <c r="C27" s="115" t="s">
        <v>1444</v>
      </c>
      <c r="D27" s="115"/>
      <c r="E27" s="115"/>
      <c r="F27" s="2"/>
      <c r="G27" s="2"/>
      <c r="I27" s="1"/>
      <c r="J27" s="2" t="s">
        <v>132</v>
      </c>
      <c r="K27" s="115" t="s">
        <v>1454</v>
      </c>
      <c r="L27" s="115"/>
      <c r="M27" s="115"/>
      <c r="N27" s="2"/>
      <c r="O27" s="2"/>
    </row>
    <row r="28" spans="1:15" ht="15.75" customHeight="1" x14ac:dyDescent="0.3">
      <c r="A28" s="124">
        <v>1</v>
      </c>
      <c r="B28" s="125" t="s">
        <v>1</v>
      </c>
      <c r="C28" s="125" t="s">
        <v>2</v>
      </c>
      <c r="D28" s="48" t="s">
        <v>3</v>
      </c>
      <c r="E28" s="48" t="s">
        <v>4</v>
      </c>
      <c r="F28" s="48" t="s">
        <v>5</v>
      </c>
      <c r="G28" s="49" t="s">
        <v>6</v>
      </c>
      <c r="I28" s="124">
        <v>1</v>
      </c>
      <c r="J28" s="125" t="s">
        <v>1</v>
      </c>
      <c r="K28" s="125" t="s">
        <v>2</v>
      </c>
      <c r="L28" s="48" t="s">
        <v>3</v>
      </c>
      <c r="M28" s="48" t="s">
        <v>4</v>
      </c>
      <c r="N28" s="48" t="s">
        <v>5</v>
      </c>
      <c r="O28" s="49" t="s">
        <v>6</v>
      </c>
    </row>
    <row r="29" spans="1:15" ht="15.75" customHeight="1" x14ac:dyDescent="0.3">
      <c r="A29" s="122">
        <v>1</v>
      </c>
      <c r="B29" s="106" t="s">
        <v>891</v>
      </c>
      <c r="C29" s="106" t="s">
        <v>827</v>
      </c>
      <c r="D29" s="16"/>
      <c r="E29" s="16"/>
      <c r="F29" s="46"/>
      <c r="G29" s="54"/>
      <c r="I29" s="122">
        <v>1</v>
      </c>
      <c r="J29" s="106" t="s">
        <v>1447</v>
      </c>
      <c r="K29" s="106" t="s">
        <v>693</v>
      </c>
      <c r="L29" s="16"/>
      <c r="M29" s="16"/>
      <c r="N29" s="46"/>
      <c r="O29" s="54"/>
    </row>
    <row r="30" spans="1:15" ht="15.75" customHeight="1" x14ac:dyDescent="0.3">
      <c r="A30" s="118">
        <v>2</v>
      </c>
      <c r="B30" s="117" t="s">
        <v>860</v>
      </c>
      <c r="C30" s="117" t="s">
        <v>200</v>
      </c>
      <c r="D30" s="7"/>
      <c r="E30" s="7"/>
      <c r="F30" s="7"/>
      <c r="G30" s="19"/>
      <c r="I30" s="118">
        <v>2</v>
      </c>
      <c r="J30" s="117" t="s">
        <v>1450</v>
      </c>
      <c r="K30" s="117" t="s">
        <v>256</v>
      </c>
      <c r="L30" s="7"/>
      <c r="M30" s="7"/>
      <c r="N30" s="7"/>
      <c r="O30" s="19"/>
    </row>
    <row r="31" spans="1:15" ht="15.75" customHeight="1" x14ac:dyDescent="0.3">
      <c r="A31" s="118">
        <v>3</v>
      </c>
      <c r="B31" s="117" t="s">
        <v>149</v>
      </c>
      <c r="C31" s="117" t="s">
        <v>917</v>
      </c>
      <c r="D31" s="7"/>
      <c r="E31" s="7"/>
      <c r="F31" s="7"/>
      <c r="G31" s="19"/>
      <c r="I31" s="118">
        <v>3</v>
      </c>
      <c r="J31" s="117" t="s">
        <v>1452</v>
      </c>
      <c r="K31" s="117" t="s">
        <v>100</v>
      </c>
      <c r="L31" s="7"/>
      <c r="M31" s="7"/>
      <c r="N31" s="7"/>
      <c r="O31" s="19"/>
    </row>
    <row r="32" spans="1:15" ht="15.75" customHeight="1" x14ac:dyDescent="0.3">
      <c r="A32" s="118">
        <v>4</v>
      </c>
      <c r="B32" s="117" t="s">
        <v>1242</v>
      </c>
      <c r="C32" s="117" t="s">
        <v>462</v>
      </c>
      <c r="D32" s="7"/>
      <c r="E32" s="7"/>
      <c r="F32" s="7"/>
      <c r="G32" s="19"/>
      <c r="I32" s="118">
        <v>4</v>
      </c>
      <c r="J32" s="117" t="s">
        <v>1445</v>
      </c>
      <c r="K32" s="117" t="s">
        <v>256</v>
      </c>
      <c r="L32" s="7"/>
      <c r="M32" s="7"/>
      <c r="N32" s="7"/>
      <c r="O32" s="19"/>
    </row>
    <row r="33" spans="1:15" ht="15.75" customHeight="1" x14ac:dyDescent="0.3">
      <c r="A33" s="118">
        <v>5</v>
      </c>
      <c r="B33" s="117" t="s">
        <v>1442</v>
      </c>
      <c r="C33" s="117" t="s">
        <v>1421</v>
      </c>
      <c r="D33" s="7"/>
      <c r="E33" s="7"/>
      <c r="F33" s="7"/>
      <c r="G33" s="19"/>
      <c r="I33" s="118">
        <v>5</v>
      </c>
      <c r="J33" s="117" t="s">
        <v>1453</v>
      </c>
      <c r="K33" s="117" t="s">
        <v>917</v>
      </c>
      <c r="L33" s="7"/>
      <c r="M33" s="7"/>
      <c r="N33" s="7"/>
      <c r="O33" s="19"/>
    </row>
    <row r="34" spans="1:15" ht="15.75" customHeight="1" x14ac:dyDescent="0.3">
      <c r="A34" s="118">
        <v>6</v>
      </c>
      <c r="B34" s="117" t="s">
        <v>911</v>
      </c>
      <c r="C34" s="117" t="s">
        <v>827</v>
      </c>
      <c r="D34" s="7"/>
      <c r="E34" s="7"/>
      <c r="F34" s="7"/>
      <c r="G34" s="19"/>
      <c r="I34" s="118">
        <v>6</v>
      </c>
      <c r="J34" s="117" t="s">
        <v>1446</v>
      </c>
      <c r="K34" s="117" t="s">
        <v>693</v>
      </c>
      <c r="L34" s="7"/>
      <c r="M34" s="7"/>
      <c r="N34" s="7"/>
      <c r="O34" s="19"/>
    </row>
    <row r="35" spans="1:15" ht="15.75" customHeight="1" x14ac:dyDescent="0.3">
      <c r="A35" s="118">
        <v>7</v>
      </c>
      <c r="B35" s="117" t="s">
        <v>1443</v>
      </c>
      <c r="C35" s="117" t="s">
        <v>100</v>
      </c>
      <c r="D35" s="7"/>
      <c r="E35" s="7"/>
      <c r="F35" s="7"/>
      <c r="G35" s="19"/>
      <c r="I35" s="118">
        <v>7</v>
      </c>
      <c r="J35" s="117" t="s">
        <v>1451</v>
      </c>
      <c r="K35" s="117" t="s">
        <v>827</v>
      </c>
      <c r="L35" s="7"/>
      <c r="M35" s="7"/>
      <c r="N35" s="7"/>
      <c r="O35" s="19"/>
    </row>
    <row r="36" spans="1:15" ht="15.75" customHeight="1" x14ac:dyDescent="0.3">
      <c r="A36" s="118">
        <v>8</v>
      </c>
      <c r="B36" s="117" t="s">
        <v>1240</v>
      </c>
      <c r="C36" s="117" t="s">
        <v>166</v>
      </c>
      <c r="D36" s="7"/>
      <c r="E36" s="7"/>
      <c r="F36" s="7"/>
      <c r="G36" s="19"/>
      <c r="I36" s="118">
        <v>8</v>
      </c>
      <c r="J36" s="117" t="s">
        <v>1449</v>
      </c>
      <c r="K36" s="117" t="s">
        <v>200</v>
      </c>
      <c r="L36" s="7"/>
      <c r="M36" s="7"/>
      <c r="N36" s="7"/>
      <c r="O36" s="19"/>
    </row>
    <row r="37" spans="1:15" ht="15.75" customHeight="1" x14ac:dyDescent="0.3">
      <c r="A37" s="120">
        <v>9</v>
      </c>
      <c r="B37" s="121" t="s">
        <v>1441</v>
      </c>
      <c r="C37" s="121" t="s">
        <v>134</v>
      </c>
      <c r="D37" s="21"/>
      <c r="E37" s="21"/>
      <c r="F37" s="21"/>
      <c r="G37" s="22"/>
      <c r="I37" s="120">
        <v>9</v>
      </c>
      <c r="J37" s="121" t="s">
        <v>1448</v>
      </c>
      <c r="K37" s="121" t="s">
        <v>917</v>
      </c>
      <c r="L37" s="21"/>
      <c r="M37" s="21"/>
      <c r="N37" s="21"/>
      <c r="O37" s="22"/>
    </row>
    <row r="38" spans="1:15" ht="15.75" customHeight="1" x14ac:dyDescent="0.3"/>
    <row r="39" spans="1:15" ht="15.75" customHeight="1" x14ac:dyDescent="0.3">
      <c r="A39" s="1"/>
      <c r="B39" s="2" t="s">
        <v>144</v>
      </c>
      <c r="C39" s="115" t="s">
        <v>1294</v>
      </c>
      <c r="D39" s="115"/>
      <c r="E39" s="115"/>
      <c r="F39" s="2"/>
      <c r="G39" s="2"/>
      <c r="I39" s="1"/>
      <c r="J39" s="2" t="s">
        <v>158</v>
      </c>
      <c r="K39" s="115" t="s">
        <v>1467</v>
      </c>
      <c r="L39" s="115"/>
      <c r="M39" s="115"/>
      <c r="N39" s="2"/>
      <c r="O39" s="2"/>
    </row>
    <row r="40" spans="1:15" ht="15.75" customHeight="1" x14ac:dyDescent="0.3">
      <c r="A40" s="124">
        <v>1</v>
      </c>
      <c r="B40" s="125" t="s">
        <v>1</v>
      </c>
      <c r="C40" s="125" t="s">
        <v>2</v>
      </c>
      <c r="D40" s="48" t="s">
        <v>3</v>
      </c>
      <c r="E40" s="48" t="s">
        <v>4</v>
      </c>
      <c r="F40" s="48" t="s">
        <v>5</v>
      </c>
      <c r="G40" s="49" t="s">
        <v>6</v>
      </c>
      <c r="I40" s="124">
        <v>1</v>
      </c>
      <c r="J40" s="125" t="s">
        <v>1</v>
      </c>
      <c r="K40" s="125" t="s">
        <v>2</v>
      </c>
      <c r="L40" s="48" t="s">
        <v>3</v>
      </c>
      <c r="M40" s="48" t="s">
        <v>4</v>
      </c>
      <c r="N40" s="48" t="s">
        <v>5</v>
      </c>
      <c r="O40" s="49" t="s">
        <v>6</v>
      </c>
    </row>
    <row r="41" spans="1:15" ht="15.75" customHeight="1" x14ac:dyDescent="0.3">
      <c r="A41" s="122">
        <v>1</v>
      </c>
      <c r="B41" s="106" t="s">
        <v>1458</v>
      </c>
      <c r="C41" s="106" t="s">
        <v>100</v>
      </c>
      <c r="D41" s="16"/>
      <c r="E41" s="16"/>
      <c r="F41" s="46"/>
      <c r="G41" s="54"/>
      <c r="I41" s="122">
        <v>1</v>
      </c>
      <c r="J41" s="106" t="s">
        <v>1466</v>
      </c>
      <c r="K41" s="106" t="s">
        <v>538</v>
      </c>
      <c r="L41" s="16"/>
      <c r="M41" s="16"/>
      <c r="N41" s="46"/>
      <c r="O41" s="54"/>
    </row>
    <row r="42" spans="1:15" ht="15.75" customHeight="1" x14ac:dyDescent="0.3">
      <c r="A42" s="118">
        <v>2</v>
      </c>
      <c r="B42" s="117" t="s">
        <v>1461</v>
      </c>
      <c r="C42" s="117" t="s">
        <v>462</v>
      </c>
      <c r="D42" s="7"/>
      <c r="E42" s="7"/>
      <c r="F42" s="7"/>
      <c r="G42" s="19"/>
      <c r="I42" s="118">
        <v>2</v>
      </c>
      <c r="J42" s="117" t="s">
        <v>233</v>
      </c>
      <c r="K42" s="117" t="s">
        <v>76</v>
      </c>
      <c r="L42" s="7"/>
      <c r="M42" s="7"/>
      <c r="N42" s="7"/>
      <c r="O42" s="19"/>
    </row>
    <row r="43" spans="1:15" ht="15.75" customHeight="1" x14ac:dyDescent="0.3">
      <c r="A43" s="118">
        <v>3</v>
      </c>
      <c r="B43" s="117" t="s">
        <v>1459</v>
      </c>
      <c r="C43" s="117" t="s">
        <v>917</v>
      </c>
      <c r="D43" s="7"/>
      <c r="E43" s="7"/>
      <c r="F43" s="7"/>
      <c r="G43" s="19"/>
      <c r="I43" s="118">
        <v>3</v>
      </c>
      <c r="J43" s="117" t="s">
        <v>490</v>
      </c>
      <c r="K43" s="117" t="s">
        <v>174</v>
      </c>
      <c r="L43" s="7"/>
      <c r="M43" s="7"/>
      <c r="N43" s="7"/>
      <c r="O43" s="19"/>
    </row>
    <row r="44" spans="1:15" ht="15.75" customHeight="1" x14ac:dyDescent="0.3">
      <c r="A44" s="118">
        <v>4</v>
      </c>
      <c r="B44" s="117" t="s">
        <v>1457</v>
      </c>
      <c r="C44" s="117" t="s">
        <v>70</v>
      </c>
      <c r="D44" s="7"/>
      <c r="E44" s="7"/>
      <c r="F44" s="7"/>
      <c r="G44" s="19"/>
      <c r="I44" s="118">
        <v>4</v>
      </c>
      <c r="J44" s="117" t="s">
        <v>1464</v>
      </c>
      <c r="K44" s="117" t="s">
        <v>1465</v>
      </c>
      <c r="L44" s="7"/>
      <c r="M44" s="7"/>
      <c r="N44" s="7"/>
      <c r="O44" s="19"/>
    </row>
    <row r="45" spans="1:15" ht="15.75" customHeight="1" x14ac:dyDescent="0.3">
      <c r="A45" s="118">
        <v>5</v>
      </c>
      <c r="B45" s="117" t="s">
        <v>1455</v>
      </c>
      <c r="C45" s="117" t="s">
        <v>1421</v>
      </c>
      <c r="D45" s="7"/>
      <c r="E45" s="7"/>
      <c r="F45" s="7"/>
      <c r="G45" s="19"/>
      <c r="I45" s="118">
        <v>5</v>
      </c>
      <c r="J45" s="117" t="s">
        <v>255</v>
      </c>
      <c r="K45" s="117" t="s">
        <v>256</v>
      </c>
      <c r="L45" s="7"/>
      <c r="M45" s="7"/>
      <c r="N45" s="7"/>
      <c r="O45" s="19"/>
    </row>
    <row r="46" spans="1:15" ht="15.75" customHeight="1" x14ac:dyDescent="0.3">
      <c r="A46" s="118">
        <v>6</v>
      </c>
      <c r="B46" s="117" t="s">
        <v>1460</v>
      </c>
      <c r="C46" s="117" t="s">
        <v>70</v>
      </c>
      <c r="D46" s="7"/>
      <c r="E46" s="7"/>
      <c r="F46" s="7"/>
      <c r="G46" s="19"/>
      <c r="I46" s="118">
        <v>6</v>
      </c>
      <c r="J46" s="117" t="s">
        <v>1463</v>
      </c>
      <c r="K46" s="117" t="s">
        <v>98</v>
      </c>
      <c r="L46" s="7"/>
      <c r="M46" s="7"/>
      <c r="N46" s="7"/>
      <c r="O46" s="19"/>
    </row>
    <row r="47" spans="1:15" ht="15.75" customHeight="1" x14ac:dyDescent="0.3">
      <c r="A47" s="118">
        <v>7</v>
      </c>
      <c r="B47" s="117" t="s">
        <v>506</v>
      </c>
      <c r="C47" s="117" t="s">
        <v>134</v>
      </c>
      <c r="D47" s="7"/>
      <c r="E47" s="7"/>
      <c r="F47" s="7"/>
      <c r="G47" s="19"/>
      <c r="I47" s="118">
        <v>7</v>
      </c>
      <c r="J47" s="117" t="s">
        <v>644</v>
      </c>
      <c r="K47" s="117" t="s">
        <v>134</v>
      </c>
      <c r="L47" s="7"/>
      <c r="M47" s="7"/>
      <c r="N47" s="7"/>
      <c r="O47" s="19"/>
    </row>
    <row r="48" spans="1:15" ht="15.75" customHeight="1" x14ac:dyDescent="0.3">
      <c r="A48" s="118">
        <v>8</v>
      </c>
      <c r="B48" s="117" t="s">
        <v>1456</v>
      </c>
      <c r="C48" s="117" t="s">
        <v>917</v>
      </c>
      <c r="D48" s="7"/>
      <c r="E48" s="7"/>
      <c r="F48" s="7"/>
      <c r="G48" s="19"/>
      <c r="I48" s="120">
        <v>8</v>
      </c>
      <c r="J48" s="121" t="s">
        <v>876</v>
      </c>
      <c r="K48" s="121" t="s">
        <v>693</v>
      </c>
      <c r="L48" s="21"/>
      <c r="M48" s="21"/>
      <c r="N48" s="21"/>
      <c r="O48" s="22"/>
    </row>
    <row r="49" spans="1:15" ht="15.75" customHeight="1" x14ac:dyDescent="0.3">
      <c r="A49" s="120">
        <v>9</v>
      </c>
      <c r="B49" s="121" t="s">
        <v>1462</v>
      </c>
      <c r="C49" s="121" t="s">
        <v>1427</v>
      </c>
      <c r="D49" s="21"/>
      <c r="E49" s="21"/>
      <c r="F49" s="21"/>
      <c r="G49" s="22"/>
    </row>
    <row r="50" spans="1:15" ht="15.75" customHeight="1" x14ac:dyDescent="0.3"/>
    <row r="51" spans="1:15" ht="15.75" customHeight="1" x14ac:dyDescent="0.3">
      <c r="A51" s="1"/>
      <c r="B51" s="2" t="s">
        <v>170</v>
      </c>
      <c r="C51" s="115" t="s">
        <v>1474</v>
      </c>
      <c r="D51" s="115"/>
      <c r="E51" s="115"/>
      <c r="F51" s="2"/>
      <c r="G51" s="2"/>
      <c r="I51" s="1"/>
      <c r="J51" s="2" t="s">
        <v>183</v>
      </c>
      <c r="K51" s="115" t="s">
        <v>1480</v>
      </c>
      <c r="L51" s="115"/>
      <c r="M51" s="115"/>
      <c r="N51" s="2"/>
      <c r="O51" s="2"/>
    </row>
    <row r="52" spans="1:15" ht="15.75" customHeight="1" x14ac:dyDescent="0.3">
      <c r="A52" s="124">
        <v>1</v>
      </c>
      <c r="B52" s="125" t="s">
        <v>1</v>
      </c>
      <c r="C52" s="125" t="s">
        <v>2</v>
      </c>
      <c r="D52" s="48" t="s">
        <v>3</v>
      </c>
      <c r="E52" s="48" t="s">
        <v>4</v>
      </c>
      <c r="F52" s="48" t="s">
        <v>5</v>
      </c>
      <c r="G52" s="49" t="s">
        <v>6</v>
      </c>
      <c r="I52" s="124">
        <v>1</v>
      </c>
      <c r="J52" s="125" t="s">
        <v>1</v>
      </c>
      <c r="K52" s="125" t="s">
        <v>2</v>
      </c>
      <c r="L52" s="48" t="s">
        <v>3</v>
      </c>
      <c r="M52" s="48" t="s">
        <v>4</v>
      </c>
      <c r="N52" s="48" t="s">
        <v>5</v>
      </c>
      <c r="O52" s="49" t="s">
        <v>6</v>
      </c>
    </row>
    <row r="53" spans="1:15" ht="15.75" customHeight="1" x14ac:dyDescent="0.3">
      <c r="A53" s="122">
        <v>1</v>
      </c>
      <c r="B53" s="106" t="s">
        <v>1472</v>
      </c>
      <c r="C53" s="106" t="s">
        <v>693</v>
      </c>
      <c r="D53" s="16"/>
      <c r="E53" s="16"/>
      <c r="F53" s="46"/>
      <c r="G53" s="54"/>
      <c r="I53" s="122">
        <v>1</v>
      </c>
      <c r="J53" s="106" t="s">
        <v>961</v>
      </c>
      <c r="K53" s="106" t="s">
        <v>538</v>
      </c>
      <c r="L53" s="16"/>
      <c r="M53" s="16"/>
      <c r="N53" s="46"/>
      <c r="O53" s="54"/>
    </row>
    <row r="54" spans="1:15" ht="15.75" customHeight="1" x14ac:dyDescent="0.3">
      <c r="A54" s="118">
        <v>2</v>
      </c>
      <c r="B54" s="117" t="s">
        <v>1473</v>
      </c>
      <c r="C54" s="117" t="s">
        <v>917</v>
      </c>
      <c r="D54" s="7"/>
      <c r="E54" s="7"/>
      <c r="F54" s="7"/>
      <c r="G54" s="19"/>
      <c r="I54" s="118">
        <v>2</v>
      </c>
      <c r="J54" s="117" t="s">
        <v>1478</v>
      </c>
      <c r="K54" s="117" t="s">
        <v>256</v>
      </c>
      <c r="L54" s="7"/>
      <c r="M54" s="7"/>
      <c r="N54" s="7"/>
      <c r="O54" s="19"/>
    </row>
    <row r="55" spans="1:15" ht="15.75" customHeight="1" x14ac:dyDescent="0.3">
      <c r="A55" s="118">
        <v>3</v>
      </c>
      <c r="B55" s="117" t="s">
        <v>1471</v>
      </c>
      <c r="C55" s="117" t="s">
        <v>1465</v>
      </c>
      <c r="D55" s="7"/>
      <c r="E55" s="7"/>
      <c r="F55" s="7"/>
      <c r="G55" s="19"/>
      <c r="I55" s="118">
        <v>3</v>
      </c>
      <c r="J55" s="117" t="s">
        <v>138</v>
      </c>
      <c r="K55" s="117" t="s">
        <v>113</v>
      </c>
      <c r="L55" s="7"/>
      <c r="M55" s="7"/>
      <c r="N55" s="7"/>
      <c r="O55" s="19"/>
    </row>
    <row r="56" spans="1:15" ht="15.75" customHeight="1" x14ac:dyDescent="0.3">
      <c r="A56" s="118">
        <v>4</v>
      </c>
      <c r="B56" s="117" t="s">
        <v>1470</v>
      </c>
      <c r="C56" s="117" t="s">
        <v>98</v>
      </c>
      <c r="D56" s="7"/>
      <c r="E56" s="7"/>
      <c r="F56" s="7"/>
      <c r="G56" s="19"/>
      <c r="I56" s="118">
        <v>4</v>
      </c>
      <c r="J56" s="117" t="s">
        <v>1476</v>
      </c>
      <c r="K56" s="117" t="s">
        <v>693</v>
      </c>
      <c r="L56" s="7"/>
      <c r="M56" s="7"/>
      <c r="N56" s="7"/>
      <c r="O56" s="19"/>
    </row>
    <row r="57" spans="1:15" ht="15.75" customHeight="1" x14ac:dyDescent="0.3">
      <c r="A57" s="118">
        <v>5</v>
      </c>
      <c r="B57" s="117" t="s">
        <v>1469</v>
      </c>
      <c r="C57" s="117" t="s">
        <v>134</v>
      </c>
      <c r="D57" s="7"/>
      <c r="E57" s="7"/>
      <c r="F57" s="7"/>
      <c r="G57" s="19"/>
      <c r="I57" s="118">
        <v>5</v>
      </c>
      <c r="J57" s="117" t="s">
        <v>1475</v>
      </c>
      <c r="K57" s="117" t="s">
        <v>917</v>
      </c>
      <c r="L57" s="7"/>
      <c r="M57" s="7"/>
      <c r="N57" s="7"/>
      <c r="O57" s="19"/>
    </row>
    <row r="58" spans="1:15" ht="15.75" customHeight="1" x14ac:dyDescent="0.3">
      <c r="A58" s="118">
        <v>6</v>
      </c>
      <c r="B58" s="117" t="s">
        <v>1468</v>
      </c>
      <c r="C58" s="117" t="s">
        <v>693</v>
      </c>
      <c r="D58" s="7"/>
      <c r="E58" s="7"/>
      <c r="F58" s="7"/>
      <c r="G58" s="19"/>
      <c r="I58" s="118">
        <v>6</v>
      </c>
      <c r="J58" s="117" t="s">
        <v>239</v>
      </c>
      <c r="K58" s="117" t="s">
        <v>76</v>
      </c>
      <c r="L58" s="7"/>
      <c r="M58" s="7"/>
      <c r="N58" s="7"/>
      <c r="O58" s="19"/>
    </row>
    <row r="59" spans="1:15" x14ac:dyDescent="0.3">
      <c r="A59" s="118">
        <v>7</v>
      </c>
      <c r="B59" s="117" t="s">
        <v>155</v>
      </c>
      <c r="C59" s="117" t="s">
        <v>70</v>
      </c>
      <c r="D59" s="7"/>
      <c r="E59" s="7"/>
      <c r="F59" s="7"/>
      <c r="G59" s="19"/>
      <c r="I59" s="118">
        <v>7</v>
      </c>
      <c r="J59" s="117" t="s">
        <v>1479</v>
      </c>
      <c r="K59" s="117" t="s">
        <v>279</v>
      </c>
      <c r="L59" s="7"/>
      <c r="M59" s="7"/>
      <c r="N59" s="7"/>
      <c r="O59" s="19"/>
    </row>
    <row r="60" spans="1:15" x14ac:dyDescent="0.3">
      <c r="A60" s="120">
        <v>8</v>
      </c>
      <c r="B60" s="121" t="s">
        <v>1366</v>
      </c>
      <c r="C60" s="121" t="s">
        <v>256</v>
      </c>
      <c r="D60" s="21"/>
      <c r="E60" s="21"/>
      <c r="F60" s="21"/>
      <c r="G60" s="22"/>
      <c r="I60" s="120">
        <v>8</v>
      </c>
      <c r="J60" s="121" t="s">
        <v>1477</v>
      </c>
      <c r="K60" s="121" t="s">
        <v>1465</v>
      </c>
      <c r="L60" s="21"/>
      <c r="M60" s="21"/>
      <c r="N60" s="21"/>
      <c r="O60" s="22"/>
    </row>
    <row r="62" spans="1:15" x14ac:dyDescent="0.3">
      <c r="B62" s="4" t="s">
        <v>37</v>
      </c>
      <c r="F62" s="101" t="s">
        <v>25</v>
      </c>
    </row>
    <row r="63" spans="1:15" x14ac:dyDescent="0.3">
      <c r="B63" s="4" t="s">
        <v>38</v>
      </c>
    </row>
  </sheetData>
  <sortState xmlns:xlrd2="http://schemas.microsoft.com/office/spreadsheetml/2017/richdata2" ref="AD53:AE60">
    <sortCondition ref="AD53"/>
  </sortState>
  <mergeCells count="1">
    <mergeCell ref="J2:O2"/>
  </mergeCells>
  <hyperlinks>
    <hyperlink ref="B2" location="'Index'!A3" tooltip="Go to the Index sheet" display="á" xr:uid="{A38BE49A-333C-4C5D-9E5E-D0B9E45B6DB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4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53EBA-8844-4CAA-89F4-EFBCCA04BAFF}">
  <sheetPr>
    <tabColor rgb="FFFFC000"/>
    <pageSetUpPr fitToPage="1"/>
  </sheetPr>
  <dimension ref="A1:AH70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7" width="5" style="4" customWidth="1"/>
    <col min="8" max="8" width="1.7109375" style="4" customWidth="1"/>
    <col min="9" max="9" width="2.7109375" style="3" customWidth="1"/>
    <col min="10" max="11" width="20.7109375" style="4" customWidth="1"/>
    <col min="12" max="15" width="5" style="4" customWidth="1"/>
    <col min="16" max="17" width="4.140625" style="4" customWidth="1"/>
    <col min="18" max="18" width="9.140625" style="4" bestFit="1" customWidth="1"/>
    <col min="19" max="24" width="4.140625" style="4" customWidth="1"/>
    <col min="25" max="16384" width="10.28515625" style="4"/>
  </cols>
  <sheetData>
    <row r="1" spans="1:34" s="93" customFormat="1" ht="18" x14ac:dyDescent="0.35">
      <c r="A1" s="98"/>
      <c r="B1" s="93" t="s">
        <v>19</v>
      </c>
      <c r="D1" s="90"/>
      <c r="E1" s="90"/>
      <c r="F1" s="90" t="s">
        <v>283</v>
      </c>
      <c r="G1" s="90"/>
      <c r="H1" s="90"/>
      <c r="I1" s="90"/>
      <c r="K1" s="90"/>
      <c r="L1" s="90"/>
      <c r="N1" s="90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H2" s="3"/>
    </row>
    <row r="3" spans="1:34" s="2" customFormat="1" ht="15.75" customHeight="1" x14ac:dyDescent="0.3">
      <c r="A3" s="1"/>
      <c r="B3" s="2" t="s">
        <v>0</v>
      </c>
      <c r="C3" s="115" t="s">
        <v>1481</v>
      </c>
      <c r="D3" s="115"/>
      <c r="E3" s="115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1</v>
      </c>
      <c r="B4" s="125" t="s">
        <v>1</v>
      </c>
      <c r="C4" s="125" t="s">
        <v>2</v>
      </c>
      <c r="D4" s="48" t="s">
        <v>3</v>
      </c>
      <c r="E4" s="48" t="s">
        <v>4</v>
      </c>
      <c r="F4" s="48" t="s">
        <v>5</v>
      </c>
      <c r="G4" s="49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"!$J$17")&lt;&gt;"",INDIRECT("'"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"!$J$17"),"")</f>
        <v>P. Ager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"!$K$17")&lt;&gt;"",INDIRECT("'"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"!$K$17"),"")</f>
        <v>Dunfermline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"!$L$17")&lt;&gt;"",INDIRECT("'"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"!$L$17"),"")</f>
        <v/>
      </c>
      <c r="E5" s="16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"!$J$42")&lt;&gt;"",INDIRECT("'"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"!$J$42"),"")</f>
        <v>C. Brown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"!$K$42")&lt;&gt;"",INDIRECT("'"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"!$K$42"),"")</f>
        <v>Blackpool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"!$L$42")&lt;&gt;"",INDIRECT("'"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"!$L$42"),"")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"!$B$17"),"")</f>
        <v>T. C. Chittenden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"!$C$17"),"")</f>
        <v>Workington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"!$D$17"),"")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"!$B$44")&lt;&gt;"",INDIRECT("'"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"!$B$44"),"")</f>
        <v>M. Frobisher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"!$C$44")&lt;&gt;"",INDIRECT("'"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"!$C$44"),"")</f>
        <v>Crewe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"!$D$44")&lt;&gt;"",INDIRECT("'"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"!$D$44"),"")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"!$B$46")&lt;&gt;"",INDIRECT("'"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"!$B$46"),"")</f>
        <v>S. King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"!$C$46")&lt;&gt;"",INDIRECT("'"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"!$C$46"),"")</f>
        <v>Crewe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"!$D$46")&lt;&gt;"",INDIRECT("'"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"!$D$46"),"")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"!$B$47"),"")</f>
        <v>D. Love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"!$C$47"),"")</f>
        <v>Penarth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"!$D$47"),"")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"!$B$49")&lt;&gt;"",INDIRECT("'"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"!$B$49"),"")</f>
        <v>K. B. McCrindle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"!$C$49")&lt;&gt;"",INDIRECT("'"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"!$C$49"),"")</f>
        <v>Workington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"!$D$49")&lt;&gt;"",INDIRECT("'"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"!$D$49"),"")</f>
        <v/>
      </c>
      <c r="E11" s="130"/>
      <c r="F11" s="130"/>
      <c r="G11" s="132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6">
        <v>8</v>
      </c>
      <c r="B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"!$J$47")&lt;&gt;"",INDIRECT("'"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"!$J$47"),"")</f>
        <v>J. Morris</v>
      </c>
      <c r="C1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"!$K$47")&lt;&gt;"",INDIRECT("'"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"!$K$47"),"")</f>
        <v>Penarth</v>
      </c>
      <c r="D12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"!$L$47")&lt;&gt;"",INDIRECT("'" &amp; LEFT(CELL("filename",$A$1),FIND("[",CELL("filename",$A$1)) -1) &amp; "[" &amp; MID(CELL("filename",$A$1),FIND("[",CELL("filename",$A$1))+1,FIND("]",CELL("filename",$A$1))-FIND("[",CELL("filename",$A$1))-1) &amp; "]" &amp; "Short Range Rifle" &amp; "'" &amp; "!$L$47"),"")</f>
        <v/>
      </c>
      <c r="E12" s="134"/>
      <c r="F12" s="134"/>
      <c r="G12" s="135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4" t="s">
        <v>37</v>
      </c>
      <c r="F14" s="101" t="s">
        <v>25</v>
      </c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4" t="s">
        <v>38</v>
      </c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x14ac:dyDescent="0.3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x14ac:dyDescent="0.3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x14ac:dyDescent="0.3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</sheetData>
  <sheetProtection sheet="1" objects="1" scenarios="1" selectLockedCells="1"/>
  <sortState xmlns:xlrd2="http://schemas.microsoft.com/office/spreadsheetml/2017/richdata2" ref="V5:W12">
    <sortCondition ref="V5"/>
  </sortState>
  <mergeCells count="1">
    <mergeCell ref="C2:G2"/>
  </mergeCells>
  <hyperlinks>
    <hyperlink ref="B2" location="'Index'!A3" tooltip="Go to the Index sheet" display="á" xr:uid="{FAB0ABD2-6AAE-4CF8-B197-CE490F4A71F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4">
    <tabColor rgb="FFFFC000"/>
    <pageSetUpPr fitToPage="1"/>
  </sheetPr>
  <dimension ref="A1:AH83"/>
  <sheetViews>
    <sheetView showGridLines="0" topLeftCell="A28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24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G3" s="3"/>
      <c r="H3" s="4"/>
      <c r="I3" s="4"/>
      <c r="J3" s="4"/>
      <c r="K3" s="4"/>
      <c r="L3" s="4"/>
      <c r="M3" s="4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404</v>
      </c>
      <c r="B4" s="12"/>
      <c r="C4" s="139">
        <v>579</v>
      </c>
      <c r="D4" s="12"/>
      <c r="E4" s="71" t="s">
        <v>6</v>
      </c>
      <c r="F4" s="14">
        <f>SUM(F5:F7)</f>
        <v>0</v>
      </c>
      <c r="G4" s="3" t="s">
        <v>295</v>
      </c>
      <c r="H4" s="4" t="s">
        <v>309</v>
      </c>
    </row>
    <row r="5" spans="1:34" ht="15.75" customHeight="1" x14ac:dyDescent="0.3">
      <c r="A5" s="30" t="s">
        <v>1485</v>
      </c>
      <c r="B5" s="31"/>
      <c r="C5" s="32"/>
      <c r="D5" s="16"/>
      <c r="E5" s="16"/>
      <c r="F5" s="17">
        <f>SUM(D5:E5)</f>
        <v>0</v>
      </c>
    </row>
    <row r="6" spans="1:34" ht="15.75" customHeight="1" x14ac:dyDescent="0.3">
      <c r="A6" s="33" t="s">
        <v>1407</v>
      </c>
      <c r="B6" s="26"/>
      <c r="C6" s="5"/>
      <c r="D6" s="7"/>
      <c r="E6" s="7"/>
      <c r="F6" s="19">
        <f>SUM(D6:E6)</f>
        <v>0</v>
      </c>
    </row>
    <row r="7" spans="1:34" ht="15.75" customHeight="1" x14ac:dyDescent="0.3">
      <c r="A7" s="34" t="s">
        <v>1416</v>
      </c>
      <c r="B7" s="27"/>
      <c r="C7" s="28"/>
      <c r="D7" s="21"/>
      <c r="E7" s="21"/>
      <c r="F7" s="22">
        <f>SUM(D7:E7)</f>
        <v>0</v>
      </c>
    </row>
    <row r="8" spans="1:34" ht="15.75" customHeight="1" x14ac:dyDescent="0.3">
      <c r="N8" s="23"/>
    </row>
    <row r="9" spans="1:34" ht="15.75" customHeight="1" x14ac:dyDescent="0.3">
      <c r="A9" s="11" t="s">
        <v>1482</v>
      </c>
      <c r="B9" s="12"/>
      <c r="C9" s="139">
        <v>588</v>
      </c>
      <c r="D9" s="12"/>
      <c r="E9" s="71" t="s">
        <v>6</v>
      </c>
      <c r="F9" s="14">
        <f>SUM(F10:F12)</f>
        <v>0</v>
      </c>
      <c r="G9" s="3" t="s">
        <v>295</v>
      </c>
      <c r="H9" s="11" t="s">
        <v>1484</v>
      </c>
      <c r="I9" s="12"/>
      <c r="J9" s="139">
        <v>573</v>
      </c>
      <c r="K9" s="12"/>
      <c r="L9" s="71" t="s">
        <v>6</v>
      </c>
      <c r="M9" s="14">
        <f>SUM(M10:M12)</f>
        <v>0</v>
      </c>
    </row>
    <row r="10" spans="1:34" ht="15.75" customHeight="1" x14ac:dyDescent="0.3">
      <c r="A10" s="30" t="s">
        <v>1405</v>
      </c>
      <c r="B10" s="31"/>
      <c r="C10" s="32"/>
      <c r="D10" s="16"/>
      <c r="E10" s="16"/>
      <c r="F10" s="17">
        <f>SUM(D10:E10)</f>
        <v>0</v>
      </c>
      <c r="H10" s="30" t="s">
        <v>1420</v>
      </c>
      <c r="I10" s="31"/>
      <c r="J10" s="32"/>
      <c r="K10" s="16"/>
      <c r="L10" s="16"/>
      <c r="M10" s="17">
        <f>SUM(K10:L10)</f>
        <v>0</v>
      </c>
      <c r="AA10"/>
      <c r="AB10"/>
      <c r="AC10"/>
      <c r="AD10"/>
      <c r="AE10"/>
      <c r="AF10"/>
    </row>
    <row r="11" spans="1:34" ht="15.75" customHeight="1" x14ac:dyDescent="0.3">
      <c r="A11" s="33" t="s">
        <v>1404</v>
      </c>
      <c r="B11" s="26"/>
      <c r="C11" s="5"/>
      <c r="D11" s="7"/>
      <c r="E11" s="7"/>
      <c r="F11" s="19">
        <f>SUM(D11:E11)</f>
        <v>0</v>
      </c>
      <c r="H11" s="33" t="s">
        <v>1436</v>
      </c>
      <c r="I11" s="26"/>
      <c r="J11" s="5"/>
      <c r="K11" s="7"/>
      <c r="L11" s="7"/>
      <c r="M11" s="19">
        <f>SUM(K11:L11)</f>
        <v>0</v>
      </c>
      <c r="AA11"/>
      <c r="AB11"/>
      <c r="AC11"/>
      <c r="AD11"/>
      <c r="AE11"/>
      <c r="AF11"/>
    </row>
    <row r="12" spans="1:34" ht="15.75" customHeight="1" x14ac:dyDescent="0.3">
      <c r="A12" s="34" t="s">
        <v>99</v>
      </c>
      <c r="B12" s="27"/>
      <c r="C12" s="28"/>
      <c r="D12" s="21"/>
      <c r="E12" s="21"/>
      <c r="F12" s="22">
        <f>SUM(D12:E12)</f>
        <v>0</v>
      </c>
      <c r="H12" s="34" t="s">
        <v>1425</v>
      </c>
      <c r="I12" s="27"/>
      <c r="J12" s="28"/>
      <c r="K12" s="21"/>
      <c r="L12" s="21"/>
      <c r="M12" s="22">
        <f>SUM(K12:L12)</f>
        <v>0</v>
      </c>
      <c r="AA12"/>
      <c r="AB12"/>
      <c r="AC12"/>
      <c r="AD12"/>
      <c r="AE12"/>
      <c r="AF12"/>
    </row>
    <row r="13" spans="1:34" ht="15.75" customHeight="1" x14ac:dyDescent="0.3">
      <c r="AA13"/>
      <c r="AB13"/>
      <c r="AC13"/>
      <c r="AD13"/>
      <c r="AE13"/>
      <c r="AF13"/>
    </row>
    <row r="14" spans="1:34" ht="15.75" customHeight="1" x14ac:dyDescent="0.3">
      <c r="A14" s="11" t="s">
        <v>1483</v>
      </c>
      <c r="B14" s="12"/>
      <c r="C14" s="139">
        <v>571</v>
      </c>
      <c r="D14" s="12"/>
      <c r="E14" s="71" t="s">
        <v>6</v>
      </c>
      <c r="F14" s="14">
        <f>SUM(F15:F17)</f>
        <v>0</v>
      </c>
      <c r="G14" s="3" t="s">
        <v>295</v>
      </c>
      <c r="H14" s="11" t="s">
        <v>1390</v>
      </c>
      <c r="I14" s="12"/>
      <c r="J14" s="139">
        <v>580</v>
      </c>
      <c r="K14" s="12"/>
      <c r="L14" s="71" t="s">
        <v>6</v>
      </c>
      <c r="M14" s="14">
        <f>SUM(M15:M17)</f>
        <v>0</v>
      </c>
    </row>
    <row r="15" spans="1:34" ht="15.75" customHeight="1" x14ac:dyDescent="0.3">
      <c r="A15" s="30" t="s">
        <v>1432</v>
      </c>
      <c r="B15" s="31"/>
      <c r="C15" s="32"/>
      <c r="D15" s="16"/>
      <c r="E15" s="16"/>
      <c r="F15" s="17">
        <f>SUM(D15:E15)</f>
        <v>0</v>
      </c>
      <c r="H15" s="30" t="s">
        <v>853</v>
      </c>
      <c r="I15" s="31"/>
      <c r="J15" s="32"/>
      <c r="K15" s="16"/>
      <c r="L15" s="16"/>
      <c r="M15" s="17">
        <f>SUM(K15:L15)</f>
        <v>0</v>
      </c>
    </row>
    <row r="16" spans="1:34" ht="15.75" customHeight="1" x14ac:dyDescent="0.3">
      <c r="A16" s="33" t="s">
        <v>1430</v>
      </c>
      <c r="B16" s="26"/>
      <c r="C16" s="5"/>
      <c r="D16" s="7"/>
      <c r="E16" s="7"/>
      <c r="F16" s="19">
        <f>SUM(D16:E16)</f>
        <v>0</v>
      </c>
      <c r="H16" s="33" t="s">
        <v>1414</v>
      </c>
      <c r="I16" s="26"/>
      <c r="J16" s="5"/>
      <c r="K16" s="7"/>
      <c r="L16" s="7"/>
      <c r="M16" s="19">
        <f>SUM(K16:L16)</f>
        <v>0</v>
      </c>
    </row>
    <row r="17" spans="1:20" ht="15.75" customHeight="1" x14ac:dyDescent="0.3">
      <c r="A17" s="34" t="s">
        <v>1418</v>
      </c>
      <c r="B17" s="27"/>
      <c r="C17" s="28"/>
      <c r="D17" s="21"/>
      <c r="E17" s="21"/>
      <c r="F17" s="22">
        <f>SUM(D17:E17)</f>
        <v>0</v>
      </c>
      <c r="H17" s="34" t="s">
        <v>1412</v>
      </c>
      <c r="I17" s="27"/>
      <c r="J17" s="28"/>
      <c r="K17" s="21"/>
      <c r="L17" s="21"/>
      <c r="M17" s="22">
        <f>SUM(K17:L17)</f>
        <v>0</v>
      </c>
    </row>
    <row r="18" spans="1:20" ht="15.75" customHeight="1" x14ac:dyDescent="0.3"/>
    <row r="19" spans="1:20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1486</v>
      </c>
      <c r="H20" s="15" t="s">
        <v>404</v>
      </c>
      <c r="I20" s="46"/>
      <c r="J20" s="46"/>
      <c r="K20" s="46"/>
      <c r="L20" s="46"/>
      <c r="M20" s="46"/>
      <c r="N20" s="54"/>
    </row>
    <row r="21" spans="1:20" ht="15.75" customHeight="1" x14ac:dyDescent="0.3">
      <c r="H21" s="138" t="s">
        <v>1482</v>
      </c>
      <c r="I21" s="7"/>
      <c r="J21" s="7"/>
      <c r="K21" s="7"/>
      <c r="L21" s="7"/>
      <c r="M21" s="7"/>
      <c r="N21" s="19"/>
    </row>
    <row r="22" spans="1:20" ht="15.75" customHeight="1" x14ac:dyDescent="0.3">
      <c r="H22" s="18" t="s">
        <v>1483</v>
      </c>
      <c r="I22" s="7"/>
      <c r="J22" s="7"/>
      <c r="K22" s="7"/>
      <c r="L22" s="7"/>
      <c r="M22" s="7"/>
      <c r="N22" s="19"/>
    </row>
    <row r="23" spans="1:20" ht="15.75" customHeight="1" x14ac:dyDescent="0.3">
      <c r="H23" s="18" t="s">
        <v>1390</v>
      </c>
      <c r="I23" s="7"/>
      <c r="J23" s="7"/>
      <c r="K23" s="7"/>
      <c r="L23" s="7"/>
      <c r="M23" s="7"/>
      <c r="N23" s="19"/>
    </row>
    <row r="24" spans="1:20" ht="15.75" customHeight="1" x14ac:dyDescent="0.3">
      <c r="H24" s="18" t="s">
        <v>1484</v>
      </c>
      <c r="I24" s="7"/>
      <c r="J24" s="7"/>
      <c r="K24" s="7"/>
      <c r="L24" s="7"/>
      <c r="M24" s="7"/>
      <c r="N24" s="19"/>
    </row>
    <row r="25" spans="1:20" ht="15.75" customHeight="1" x14ac:dyDescent="0.3">
      <c r="H25" s="20" t="s">
        <v>309</v>
      </c>
      <c r="I25" s="21"/>
      <c r="J25" s="21"/>
      <c r="K25" s="21"/>
      <c r="L25" s="21"/>
      <c r="M25" s="21"/>
      <c r="N25" s="22"/>
    </row>
    <row r="26" spans="1:20" ht="15.75" customHeight="1" x14ac:dyDescent="0.3">
      <c r="B26" s="10"/>
      <c r="C26" s="10"/>
      <c r="H26" s="29"/>
      <c r="I26" s="9"/>
      <c r="J26" s="9"/>
      <c r="K26" s="9"/>
      <c r="L26" s="9"/>
      <c r="M26" s="9"/>
      <c r="N26" s="9"/>
    </row>
    <row r="27" spans="1:20" ht="15.75" customHeight="1" x14ac:dyDescent="0.3">
      <c r="A27" s="140"/>
      <c r="B27" s="140"/>
      <c r="C27" s="140"/>
      <c r="D27" s="140"/>
      <c r="E27" s="140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2"/>
      <c r="F29" s="2"/>
      <c r="N29" s="2"/>
      <c r="O29" s="2"/>
    </row>
    <row r="30" spans="1:20" ht="15.75" customHeight="1" x14ac:dyDescent="0.3">
      <c r="A30" s="11" t="s">
        <v>1487</v>
      </c>
      <c r="B30" s="12"/>
      <c r="C30" s="139">
        <v>565</v>
      </c>
      <c r="D30" s="12"/>
      <c r="E30" s="71" t="s">
        <v>6</v>
      </c>
      <c r="F30" s="14">
        <f>SUM(F31:F33)</f>
        <v>0</v>
      </c>
      <c r="G30" s="147" t="s">
        <v>295</v>
      </c>
      <c r="H30" s="128" t="s">
        <v>309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30" t="s">
        <v>233</v>
      </c>
      <c r="B31" s="31"/>
      <c r="C31" s="32"/>
      <c r="D31" s="16"/>
      <c r="E31" s="16"/>
      <c r="F31" s="17">
        <f>SUM(D31:E31)</f>
        <v>0</v>
      </c>
      <c r="G31" s="147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1408</v>
      </c>
      <c r="B32" s="26"/>
      <c r="C32" s="5"/>
      <c r="D32" s="7"/>
      <c r="E32" s="7"/>
      <c r="F32" s="19">
        <f>SUM(D32:E32)</f>
        <v>0</v>
      </c>
      <c r="G32" s="147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1417</v>
      </c>
      <c r="B33" s="27"/>
      <c r="C33" s="28"/>
      <c r="D33" s="21"/>
      <c r="E33" s="21"/>
      <c r="F33" s="22">
        <f>SUM(D33:E33)</f>
        <v>0</v>
      </c>
      <c r="G33" s="147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1488</v>
      </c>
      <c r="B35" s="12"/>
      <c r="C35" s="139">
        <v>563</v>
      </c>
      <c r="D35" s="12"/>
      <c r="E35" s="71" t="s">
        <v>6</v>
      </c>
      <c r="F35" s="14">
        <f>SUM(F36:F38)</f>
        <v>0</v>
      </c>
      <c r="G35" s="147" t="s">
        <v>295</v>
      </c>
      <c r="H35" s="11" t="s">
        <v>1491</v>
      </c>
      <c r="I35" s="12"/>
      <c r="J35" s="139">
        <v>558</v>
      </c>
      <c r="K35" s="12"/>
      <c r="L35" s="71" t="s">
        <v>6</v>
      </c>
      <c r="M35" s="14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30" t="s">
        <v>1431</v>
      </c>
      <c r="B36" s="31"/>
      <c r="C36" s="32"/>
      <c r="D36" s="16"/>
      <c r="E36" s="16"/>
      <c r="F36" s="17">
        <f>SUM(D36:E36)</f>
        <v>0</v>
      </c>
      <c r="G36" s="147"/>
      <c r="H36" s="30" t="s">
        <v>1426</v>
      </c>
      <c r="I36" s="31"/>
      <c r="J36" s="32"/>
      <c r="K36" s="16"/>
      <c r="L36" s="16"/>
      <c r="M36" s="17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1446</v>
      </c>
      <c r="B37" s="26"/>
      <c r="C37" s="5"/>
      <c r="D37" s="7"/>
      <c r="E37" s="7"/>
      <c r="F37" s="19">
        <f>SUM(D37:E37)</f>
        <v>0</v>
      </c>
      <c r="G37" s="147"/>
      <c r="H37" s="33" t="s">
        <v>1462</v>
      </c>
      <c r="I37" s="26"/>
      <c r="J37" s="5"/>
      <c r="K37" s="7"/>
      <c r="L37" s="7"/>
      <c r="M37" s="19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1439</v>
      </c>
      <c r="B38" s="27"/>
      <c r="C38" s="28"/>
      <c r="D38" s="21"/>
      <c r="E38" s="21"/>
      <c r="F38" s="22">
        <f>SUM(D38:E38)</f>
        <v>0</v>
      </c>
      <c r="G38" s="147"/>
      <c r="H38" s="34" t="s">
        <v>1492</v>
      </c>
      <c r="I38" s="27"/>
      <c r="J38" s="28"/>
      <c r="K38" s="21"/>
      <c r="L38" s="21"/>
      <c r="M38" s="22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1489</v>
      </c>
      <c r="B40" s="12"/>
      <c r="C40" s="139">
        <v>558</v>
      </c>
      <c r="D40" s="12"/>
      <c r="E40" s="71" t="s">
        <v>6</v>
      </c>
      <c r="F40" s="14">
        <f>SUM(F41:F43)</f>
        <v>0</v>
      </c>
      <c r="G40" s="147" t="s">
        <v>295</v>
      </c>
      <c r="H40" s="11" t="s">
        <v>1490</v>
      </c>
      <c r="I40" s="12"/>
      <c r="J40" s="139">
        <v>561</v>
      </c>
      <c r="K40" s="12"/>
      <c r="L40" s="71" t="s">
        <v>6</v>
      </c>
      <c r="M40" s="14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30" t="s">
        <v>1437</v>
      </c>
      <c r="B41" s="31"/>
      <c r="C41" s="32"/>
      <c r="D41" s="16"/>
      <c r="E41" s="16"/>
      <c r="F41" s="17">
        <f>SUM(D41:E41)</f>
        <v>0</v>
      </c>
      <c r="G41" s="147"/>
      <c r="H41" s="30" t="s">
        <v>1450</v>
      </c>
      <c r="I41" s="31"/>
      <c r="J41" s="32"/>
      <c r="K41" s="16"/>
      <c r="L41" s="16"/>
      <c r="M41" s="17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1452</v>
      </c>
      <c r="B42" s="26"/>
      <c r="C42" s="5"/>
      <c r="D42" s="7"/>
      <c r="E42" s="7"/>
      <c r="F42" s="19">
        <f>SUM(D42:E42)</f>
        <v>0</v>
      </c>
      <c r="G42" s="147"/>
      <c r="H42" s="33" t="s">
        <v>1445</v>
      </c>
      <c r="I42" s="26"/>
      <c r="J42" s="5"/>
      <c r="K42" s="7"/>
      <c r="L42" s="7"/>
      <c r="M42" s="19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1443</v>
      </c>
      <c r="B43" s="27"/>
      <c r="C43" s="28"/>
      <c r="D43" s="21"/>
      <c r="E43" s="21"/>
      <c r="F43" s="22">
        <f>SUM(D43:E43)</f>
        <v>0</v>
      </c>
      <c r="G43" s="147"/>
      <c r="H43" s="34" t="s">
        <v>1429</v>
      </c>
      <c r="I43" s="27"/>
      <c r="J43" s="28"/>
      <c r="K43" s="21"/>
      <c r="L43" s="21"/>
      <c r="M43" s="22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1493</v>
      </c>
      <c r="H46" s="144" t="s">
        <v>1487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H47" s="142" t="s">
        <v>1488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H48" s="142" t="s">
        <v>1489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1490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1491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309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/>
    <row r="53" spans="1:16" ht="15.75" customHeight="1" x14ac:dyDescent="0.3">
      <c r="A53" s="4" t="s">
        <v>39</v>
      </c>
      <c r="E53" s="3"/>
      <c r="G53" s="102" t="s">
        <v>25</v>
      </c>
    </row>
    <row r="54" spans="1:16" ht="15.75" customHeight="1" x14ac:dyDescent="0.3">
      <c r="A54" s="4" t="s">
        <v>38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4EAAECCF-3FF8-4697-9A4A-07CF34BE227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7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40223-C2CD-4AD1-8727-B649B29F700A}">
  <sheetPr>
    <tabColor rgb="FFFFC000"/>
    <pageSetUpPr fitToPage="1"/>
  </sheetPr>
  <dimension ref="A1:AH83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3" t="s">
        <v>24</v>
      </c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91</v>
      </c>
      <c r="G3" s="3"/>
      <c r="H3" s="4"/>
      <c r="I3" s="4"/>
      <c r="J3" s="4"/>
      <c r="K3" s="4"/>
      <c r="L3" s="4"/>
      <c r="M3" s="4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1057</v>
      </c>
      <c r="B4" s="12"/>
      <c r="C4" s="139">
        <v>534</v>
      </c>
      <c r="D4" s="12"/>
      <c r="E4" s="71" t="s">
        <v>6</v>
      </c>
      <c r="F4" s="14">
        <f>SUM(F5:F7)</f>
        <v>0</v>
      </c>
      <c r="G4" s="147" t="s">
        <v>295</v>
      </c>
      <c r="H4" s="128" t="s">
        <v>309</v>
      </c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30" t="s">
        <v>1447</v>
      </c>
      <c r="B5" s="31"/>
      <c r="C5" s="32"/>
      <c r="D5" s="16"/>
      <c r="E5" s="16"/>
      <c r="F5" s="17">
        <f>SUM(D5:E5)</f>
        <v>0</v>
      </c>
      <c r="G5" s="147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33" t="s">
        <v>1472</v>
      </c>
      <c r="B6" s="26"/>
      <c r="C6" s="5"/>
      <c r="D6" s="7"/>
      <c r="E6" s="7"/>
      <c r="F6" s="19">
        <f>SUM(D6:E6)</f>
        <v>0</v>
      </c>
      <c r="G6" s="147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34" t="s">
        <v>1468</v>
      </c>
      <c r="B7" s="27"/>
      <c r="C7" s="28"/>
      <c r="D7" s="21"/>
      <c r="E7" s="21"/>
      <c r="F7" s="22">
        <f>SUM(D7:E7)</f>
        <v>0</v>
      </c>
      <c r="G7" s="147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1399</v>
      </c>
      <c r="B9" s="12"/>
      <c r="C9" s="139">
        <v>544</v>
      </c>
      <c r="D9" s="12"/>
      <c r="E9" s="71" t="s">
        <v>6</v>
      </c>
      <c r="F9" s="14">
        <f>SUM(F10:F12)</f>
        <v>0</v>
      </c>
      <c r="G9" s="147" t="s">
        <v>295</v>
      </c>
      <c r="H9" s="11" t="s">
        <v>1496</v>
      </c>
      <c r="I9" s="12"/>
      <c r="J9" s="139">
        <v>546</v>
      </c>
      <c r="K9" s="12"/>
      <c r="L9" s="71" t="s">
        <v>6</v>
      </c>
      <c r="M9" s="14">
        <f>SUM(M10:M12)</f>
        <v>0</v>
      </c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30" t="s">
        <v>506</v>
      </c>
      <c r="B10" s="31"/>
      <c r="C10" s="32"/>
      <c r="D10" s="16"/>
      <c r="E10" s="16"/>
      <c r="F10" s="17">
        <f>SUM(D10:E10)</f>
        <v>0</v>
      </c>
      <c r="G10" s="147"/>
      <c r="H10" s="30" t="s">
        <v>1411</v>
      </c>
      <c r="I10" s="31"/>
      <c r="J10" s="32"/>
      <c r="K10" s="16"/>
      <c r="L10" s="16"/>
      <c r="M10" s="17">
        <f>SUM(K10:L10)</f>
        <v>0</v>
      </c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33" t="s">
        <v>644</v>
      </c>
      <c r="B11" s="26"/>
      <c r="C11" s="5"/>
      <c r="D11" s="7"/>
      <c r="E11" s="7"/>
      <c r="F11" s="19">
        <f>SUM(D11:E11)</f>
        <v>0</v>
      </c>
      <c r="G11" s="147"/>
      <c r="H11" s="33" t="s">
        <v>1463</v>
      </c>
      <c r="I11" s="26"/>
      <c r="J11" s="5"/>
      <c r="K11" s="7"/>
      <c r="L11" s="7"/>
      <c r="M11" s="19">
        <f>SUM(K11:L11)</f>
        <v>0</v>
      </c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34" t="s">
        <v>1441</v>
      </c>
      <c r="B12" s="27"/>
      <c r="C12" s="28"/>
      <c r="D12" s="21"/>
      <c r="E12" s="21"/>
      <c r="F12" s="22">
        <f>SUM(D12:E12)</f>
        <v>0</v>
      </c>
      <c r="G12" s="147"/>
      <c r="H12" s="34" t="s">
        <v>1470</v>
      </c>
      <c r="I12" s="27"/>
      <c r="J12" s="28"/>
      <c r="K12" s="21"/>
      <c r="L12" s="21"/>
      <c r="M12" s="22">
        <f>SUM(K12:L12)</f>
        <v>0</v>
      </c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1494</v>
      </c>
      <c r="B14" s="12"/>
      <c r="C14" s="139">
        <v>534</v>
      </c>
      <c r="D14" s="12"/>
      <c r="E14" s="71" t="s">
        <v>6</v>
      </c>
      <c r="F14" s="14">
        <f>SUM(F15:F17)</f>
        <v>0</v>
      </c>
      <c r="G14" s="147" t="s">
        <v>295</v>
      </c>
      <c r="H14" s="11" t="s">
        <v>1495</v>
      </c>
      <c r="I14" s="12"/>
      <c r="J14" s="139">
        <v>552</v>
      </c>
      <c r="K14" s="12"/>
      <c r="L14" s="71" t="s">
        <v>6</v>
      </c>
      <c r="M14" s="14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30" t="s">
        <v>1498</v>
      </c>
      <c r="B15" s="31"/>
      <c r="C15" s="32"/>
      <c r="D15" s="16"/>
      <c r="E15" s="16"/>
      <c r="F15" s="17">
        <f>SUM(D15:E15)</f>
        <v>0</v>
      </c>
      <c r="G15" s="147"/>
      <c r="H15" s="30" t="s">
        <v>1242</v>
      </c>
      <c r="I15" s="31"/>
      <c r="J15" s="32"/>
      <c r="K15" s="16"/>
      <c r="L15" s="16"/>
      <c r="M15" s="17">
        <f>SUM(K15:L15)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33" t="s">
        <v>1497</v>
      </c>
      <c r="B16" s="26"/>
      <c r="C16" s="5"/>
      <c r="D16" s="7"/>
      <c r="E16" s="7"/>
      <c r="F16" s="19">
        <f>SUM(D16:E16)</f>
        <v>0</v>
      </c>
      <c r="G16" s="147"/>
      <c r="H16" s="33" t="s">
        <v>1499</v>
      </c>
      <c r="I16" s="26"/>
      <c r="J16" s="5"/>
      <c r="K16" s="7"/>
      <c r="L16" s="7"/>
      <c r="M16" s="19">
        <f>SUM(K16:L16)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34" t="s">
        <v>1366</v>
      </c>
      <c r="B17" s="27"/>
      <c r="C17" s="28"/>
      <c r="D17" s="21"/>
      <c r="E17" s="21"/>
      <c r="F17" s="22">
        <f>SUM(D17:E17)</f>
        <v>0</v>
      </c>
      <c r="G17" s="147"/>
      <c r="H17" s="34" t="s">
        <v>1217</v>
      </c>
      <c r="I17" s="27"/>
      <c r="J17" s="28"/>
      <c r="K17" s="21"/>
      <c r="L17" s="21"/>
      <c r="M17" s="22">
        <f>SUM(K17:L17)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H19" s="73" t="s">
        <v>91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115" t="s">
        <v>1500</v>
      </c>
      <c r="H20" s="144" t="s">
        <v>1057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B21" s="115"/>
      <c r="H21" s="142" t="s">
        <v>1399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H22" s="142" t="s">
        <v>1494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1495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1496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309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>
      <c r="B26" s="10"/>
      <c r="C26" s="10"/>
      <c r="H26" s="29"/>
      <c r="I26" s="9"/>
      <c r="J26" s="9"/>
      <c r="K26" s="9"/>
      <c r="L26" s="9"/>
      <c r="M26" s="9"/>
      <c r="N26" s="9"/>
    </row>
    <row r="27" spans="1:20" ht="15.75" customHeight="1" x14ac:dyDescent="0.3">
      <c r="A27" s="4" t="s">
        <v>39</v>
      </c>
      <c r="E27" s="3"/>
      <c r="G27" s="102" t="s">
        <v>25</v>
      </c>
      <c r="H27" s="29"/>
      <c r="I27" s="9"/>
      <c r="J27" s="9"/>
      <c r="K27" s="9"/>
      <c r="L27" s="9"/>
      <c r="M27" s="9"/>
      <c r="N27" s="9"/>
    </row>
    <row r="28" spans="1:20" ht="15.75" customHeight="1" x14ac:dyDescent="0.3">
      <c r="A28" s="4" t="s">
        <v>38</v>
      </c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/>
      <c r="B29"/>
      <c r="C29"/>
      <c r="D29"/>
      <c r="E29"/>
      <c r="F29"/>
      <c r="G29" s="148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/>
      <c r="B30"/>
      <c r="C30"/>
      <c r="D30"/>
      <c r="E30"/>
      <c r="F30"/>
      <c r="G30" s="148"/>
      <c r="H30"/>
      <c r="I30"/>
      <c r="J30"/>
      <c r="K30"/>
      <c r="L30"/>
      <c r="M30"/>
      <c r="N30"/>
      <c r="O30"/>
      <c r="P30"/>
      <c r="Q30" s="128"/>
      <c r="R30" s="128"/>
      <c r="S30" s="128"/>
      <c r="T30" s="128"/>
    </row>
    <row r="31" spans="1:20" ht="15.75" customHeight="1" x14ac:dyDescent="0.3">
      <c r="A31"/>
      <c r="B31"/>
      <c r="C31"/>
      <c r="D31"/>
      <c r="E31"/>
      <c r="F31"/>
      <c r="G31" s="148"/>
      <c r="H31"/>
      <c r="I31"/>
      <c r="J31"/>
      <c r="K31"/>
      <c r="L31"/>
      <c r="M31"/>
      <c r="N31"/>
      <c r="O31"/>
      <c r="P31"/>
      <c r="Q31" s="128"/>
      <c r="R31" s="128"/>
      <c r="S31" s="128"/>
      <c r="T31" s="128"/>
    </row>
    <row r="32" spans="1:20" ht="15.75" customHeight="1" x14ac:dyDescent="0.3">
      <c r="A32"/>
      <c r="B32"/>
      <c r="C32"/>
      <c r="D32"/>
      <c r="E32"/>
      <c r="F32"/>
      <c r="G32" s="148"/>
      <c r="H32"/>
      <c r="I32"/>
      <c r="J32"/>
      <c r="K32"/>
      <c r="L32"/>
      <c r="M32"/>
      <c r="N32"/>
      <c r="O32"/>
      <c r="P32"/>
      <c r="Q32" s="128"/>
      <c r="R32" s="128"/>
      <c r="S32" s="128"/>
      <c r="T32" s="128"/>
    </row>
    <row r="33" spans="1:20" ht="15.75" customHeight="1" x14ac:dyDescent="0.3">
      <c r="A33"/>
      <c r="B33"/>
      <c r="C33"/>
      <c r="D33"/>
      <c r="E33"/>
      <c r="F33"/>
      <c r="G33" s="148"/>
      <c r="H33"/>
      <c r="I33"/>
      <c r="J33"/>
      <c r="K33"/>
      <c r="L33"/>
      <c r="M33"/>
      <c r="N33"/>
      <c r="O33"/>
      <c r="P33"/>
      <c r="Q33" s="128"/>
      <c r="R33" s="128"/>
      <c r="S33" s="128"/>
      <c r="T33" s="128"/>
    </row>
    <row r="34" spans="1:20" ht="15.75" customHeight="1" x14ac:dyDescent="0.3">
      <c r="A34"/>
      <c r="B34"/>
      <c r="C34"/>
      <c r="D34"/>
      <c r="E34"/>
      <c r="F34"/>
      <c r="G34" s="148"/>
      <c r="H34"/>
      <c r="I34"/>
      <c r="J34"/>
      <c r="K34"/>
      <c r="L34"/>
      <c r="M34"/>
      <c r="N34"/>
      <c r="O34"/>
      <c r="P34"/>
      <c r="Q34" s="128"/>
      <c r="R34" s="128"/>
      <c r="S34" s="128"/>
      <c r="T34" s="128"/>
    </row>
    <row r="35" spans="1:20" ht="15.75" customHeight="1" x14ac:dyDescent="0.3">
      <c r="A35"/>
      <c r="B35"/>
      <c r="C35"/>
      <c r="D35"/>
      <c r="E35"/>
      <c r="F35"/>
      <c r="G35" s="148"/>
      <c r="H35"/>
      <c r="I35"/>
      <c r="J35"/>
      <c r="K35"/>
      <c r="L35"/>
      <c r="M35"/>
      <c r="N35"/>
      <c r="O35"/>
      <c r="P35"/>
      <c r="Q35" s="128"/>
      <c r="R35" s="128"/>
      <c r="S35" s="128"/>
      <c r="T35" s="128"/>
    </row>
    <row r="36" spans="1:20" ht="15.75" customHeight="1" x14ac:dyDescent="0.3">
      <c r="A36"/>
      <c r="B36"/>
      <c r="C36"/>
      <c r="D36"/>
      <c r="E36"/>
      <c r="F36"/>
      <c r="G36" s="148"/>
      <c r="H36"/>
      <c r="I36"/>
      <c r="J36"/>
      <c r="K36"/>
      <c r="L36"/>
      <c r="M36"/>
      <c r="N36"/>
      <c r="O36"/>
      <c r="P36"/>
      <c r="Q36" s="128"/>
      <c r="R36" s="128"/>
      <c r="S36" s="128"/>
      <c r="T36" s="128"/>
    </row>
    <row r="37" spans="1:20" ht="15.75" customHeight="1" x14ac:dyDescent="0.3">
      <c r="A37"/>
      <c r="B37"/>
      <c r="C37"/>
      <c r="D37"/>
      <c r="E37"/>
      <c r="F37"/>
      <c r="G37" s="148"/>
      <c r="H37"/>
      <c r="I37"/>
      <c r="J37"/>
      <c r="K37"/>
      <c r="L37"/>
      <c r="M37"/>
      <c r="N37"/>
      <c r="O37"/>
      <c r="P37"/>
      <c r="Q37" s="128"/>
      <c r="R37" s="128"/>
      <c r="S37" s="128"/>
      <c r="T37" s="128"/>
    </row>
    <row r="38" spans="1:20" ht="15.75" customHeight="1" x14ac:dyDescent="0.3">
      <c r="A38"/>
      <c r="B38"/>
      <c r="C38"/>
      <c r="D38"/>
      <c r="E38"/>
      <c r="F38"/>
      <c r="G38" s="148"/>
      <c r="H38"/>
      <c r="I38"/>
      <c r="J38"/>
      <c r="K38"/>
      <c r="L38"/>
      <c r="M38"/>
      <c r="N38"/>
      <c r="O38"/>
      <c r="P38"/>
      <c r="Q38" s="128"/>
      <c r="R38" s="128"/>
      <c r="S38" s="128"/>
      <c r="T38" s="128"/>
    </row>
    <row r="39" spans="1:20" ht="15.75" customHeight="1" x14ac:dyDescent="0.3">
      <c r="A39"/>
      <c r="B39"/>
      <c r="C39"/>
      <c r="D39"/>
      <c r="E39"/>
      <c r="F39"/>
      <c r="G39" s="148"/>
      <c r="H39"/>
      <c r="I39"/>
      <c r="J39"/>
      <c r="K39"/>
      <c r="L39"/>
      <c r="M39"/>
      <c r="N39"/>
      <c r="O39"/>
      <c r="P39"/>
      <c r="Q39" s="128"/>
      <c r="R39" s="128"/>
      <c r="S39" s="128"/>
      <c r="T39" s="128"/>
    </row>
    <row r="40" spans="1:20" ht="15.75" customHeight="1" x14ac:dyDescent="0.3">
      <c r="A40"/>
      <c r="B40"/>
      <c r="C40"/>
      <c r="D40"/>
      <c r="E40"/>
      <c r="F40"/>
      <c r="G40" s="148"/>
      <c r="H40"/>
      <c r="I40"/>
      <c r="J40"/>
      <c r="K40"/>
      <c r="L40"/>
      <c r="M40"/>
      <c r="N40"/>
      <c r="O40"/>
      <c r="P40"/>
      <c r="Q40" s="128"/>
      <c r="R40" s="128"/>
      <c r="S40" s="128"/>
      <c r="T40" s="128"/>
    </row>
    <row r="41" spans="1:20" ht="15.75" customHeight="1" x14ac:dyDescent="0.3">
      <c r="A41"/>
      <c r="B41"/>
      <c r="C41"/>
      <c r="D41"/>
      <c r="E41"/>
      <c r="F41"/>
      <c r="G41" s="148"/>
      <c r="H41"/>
      <c r="I41"/>
      <c r="J41"/>
      <c r="K41"/>
      <c r="L41"/>
      <c r="M41"/>
      <c r="N41"/>
      <c r="O41"/>
      <c r="P41"/>
      <c r="Q41" s="128"/>
      <c r="R41" s="128"/>
      <c r="S41" s="128"/>
      <c r="T41" s="128"/>
    </row>
    <row r="42" spans="1:20" ht="15.75" customHeight="1" x14ac:dyDescent="0.3">
      <c r="A42"/>
      <c r="B42"/>
      <c r="C42"/>
      <c r="D42"/>
      <c r="E42"/>
      <c r="F42"/>
      <c r="G42" s="148"/>
      <c r="H42"/>
      <c r="I42"/>
      <c r="J42"/>
      <c r="K42"/>
      <c r="L42"/>
      <c r="M42"/>
      <c r="N42"/>
      <c r="O42"/>
      <c r="P42"/>
      <c r="Q42" s="128"/>
      <c r="R42" s="128"/>
      <c r="S42" s="128"/>
      <c r="T42" s="128"/>
    </row>
    <row r="43" spans="1:20" ht="15.75" customHeight="1" x14ac:dyDescent="0.3">
      <c r="A43"/>
      <c r="B43"/>
      <c r="C43"/>
      <c r="D43"/>
      <c r="E43"/>
      <c r="F43"/>
      <c r="G43" s="148"/>
      <c r="H43"/>
      <c r="I43"/>
      <c r="J43"/>
      <c r="K43"/>
      <c r="L43"/>
      <c r="M43"/>
      <c r="N43"/>
      <c r="O43"/>
      <c r="P43"/>
      <c r="Q43" s="128"/>
      <c r="R43" s="128"/>
      <c r="S43" s="128"/>
      <c r="T43" s="128"/>
    </row>
    <row r="44" spans="1:20" ht="15.75" customHeight="1" x14ac:dyDescent="0.3">
      <c r="A44"/>
      <c r="B44"/>
      <c r="C44"/>
      <c r="D44"/>
      <c r="E44"/>
      <c r="F44"/>
      <c r="G44" s="148"/>
      <c r="H44"/>
      <c r="I44"/>
      <c r="J44"/>
      <c r="K44"/>
      <c r="L44"/>
      <c r="M44"/>
      <c r="N44"/>
      <c r="O44"/>
      <c r="P44"/>
      <c r="Q44" s="128"/>
      <c r="R44" s="128"/>
      <c r="S44" s="128"/>
      <c r="T44" s="128"/>
    </row>
    <row r="45" spans="1:20" ht="15.75" customHeight="1" x14ac:dyDescent="0.3">
      <c r="A45"/>
      <c r="B45"/>
      <c r="C45"/>
      <c r="D45"/>
      <c r="E45"/>
      <c r="F45"/>
      <c r="G45" s="148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148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148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148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148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148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148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148"/>
      <c r="H52"/>
      <c r="I52"/>
      <c r="J52"/>
      <c r="K52"/>
      <c r="L52"/>
      <c r="M52"/>
      <c r="N52"/>
      <c r="O52"/>
      <c r="P52"/>
    </row>
    <row r="53" spans="1:16" ht="15.75" customHeight="1" x14ac:dyDescent="0.3"/>
    <row r="54" spans="1:16" ht="15.75" customHeight="1" x14ac:dyDescent="0.3"/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sortState xmlns:xlrd2="http://schemas.microsoft.com/office/spreadsheetml/2017/richdata2" ref="AB15:AB17">
    <sortCondition ref="AB15"/>
  </sortState>
  <mergeCells count="1">
    <mergeCell ref="I2:N2"/>
  </mergeCells>
  <hyperlinks>
    <hyperlink ref="A2" location="'Index'!A3" tooltip="Go to the Index sheet" display="á" xr:uid="{1E628E9C-EE28-4566-A664-831776E7EEB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9">
    <tabColor rgb="FF0070C0"/>
    <pageSetUpPr fitToPage="1"/>
  </sheetPr>
  <dimension ref="A1:AH73"/>
  <sheetViews>
    <sheetView showGridLines="0" workbookViewId="0">
      <selection activeCell="B2" sqref="B2"/>
    </sheetView>
  </sheetViews>
  <sheetFormatPr defaultColWidth="12.85546875" defaultRowHeight="15" x14ac:dyDescent="0.3"/>
  <cols>
    <col min="1" max="1" width="2.7109375" style="9" customWidth="1"/>
    <col min="2" max="3" width="20.7109375" style="9" customWidth="1"/>
    <col min="4" max="7" width="5" style="9" customWidth="1"/>
    <col min="8" max="8" width="1.7109375" style="9" customWidth="1"/>
    <col min="9" max="9" width="2.7109375" style="9" customWidth="1"/>
    <col min="10" max="11" width="20.7109375" style="9" customWidth="1"/>
    <col min="12" max="15" width="5" style="9" customWidth="1"/>
    <col min="16" max="16" width="5.140625" style="9" customWidth="1"/>
    <col min="17" max="16384" width="12.85546875" style="9"/>
  </cols>
  <sheetData>
    <row r="1" spans="1:34" s="97" customFormat="1" ht="18" x14ac:dyDescent="0.35">
      <c r="A1" s="94"/>
      <c r="B1" s="95" t="s">
        <v>20</v>
      </c>
      <c r="C1" s="96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4"/>
      <c r="AH1" s="3"/>
    </row>
    <row r="2" spans="1:34" ht="20.100000000000001" customHeight="1" x14ac:dyDescent="0.35">
      <c r="A2" s="39"/>
      <c r="B2" s="205" t="s">
        <v>1518</v>
      </c>
      <c r="C2" s="108"/>
      <c r="D2" s="41"/>
      <c r="E2" s="41"/>
      <c r="F2" s="40"/>
      <c r="G2" s="41"/>
      <c r="H2" s="42"/>
      <c r="I2" s="43"/>
      <c r="J2" s="215" t="s">
        <v>196</v>
      </c>
      <c r="K2" s="215"/>
      <c r="L2" s="215"/>
      <c r="M2" s="215"/>
      <c r="N2" s="215"/>
      <c r="O2" s="215"/>
      <c r="AG2" s="4"/>
      <c r="AH2" s="4"/>
    </row>
    <row r="3" spans="1:34" ht="15.75" customHeight="1" x14ac:dyDescent="0.3">
      <c r="A3" s="65"/>
      <c r="B3" s="44" t="s">
        <v>0</v>
      </c>
      <c r="C3" s="183" t="s">
        <v>1277</v>
      </c>
      <c r="D3" s="184"/>
      <c r="E3" s="184"/>
      <c r="F3" s="66"/>
      <c r="G3" s="66"/>
      <c r="H3" s="2"/>
      <c r="I3" s="65"/>
      <c r="J3" s="44" t="s">
        <v>74</v>
      </c>
      <c r="K3" s="183" t="s">
        <v>1282</v>
      </c>
      <c r="L3" s="184"/>
      <c r="M3" s="184"/>
      <c r="N3" s="66"/>
      <c r="O3" s="66"/>
    </row>
    <row r="4" spans="1:34" ht="15.75" customHeight="1" x14ac:dyDescent="0.3">
      <c r="A4" s="124">
        <v>1</v>
      </c>
      <c r="B4" s="198" t="s">
        <v>1</v>
      </c>
      <c r="C4" s="198" t="s">
        <v>2</v>
      </c>
      <c r="D4" s="199" t="s">
        <v>3</v>
      </c>
      <c r="E4" s="199" t="s">
        <v>4</v>
      </c>
      <c r="F4" s="199" t="s">
        <v>5</v>
      </c>
      <c r="G4" s="200" t="s">
        <v>6</v>
      </c>
      <c r="H4" s="42"/>
      <c r="I4" s="124">
        <v>1</v>
      </c>
      <c r="J4" s="198" t="s">
        <v>1</v>
      </c>
      <c r="K4" s="198" t="s">
        <v>2</v>
      </c>
      <c r="L4" s="199" t="s">
        <v>3</v>
      </c>
      <c r="M4" s="199" t="s">
        <v>4</v>
      </c>
      <c r="N4" s="199" t="s">
        <v>5</v>
      </c>
      <c r="O4" s="200" t="s">
        <v>6</v>
      </c>
    </row>
    <row r="5" spans="1:34" ht="15.75" customHeight="1" x14ac:dyDescent="0.3">
      <c r="A5" s="195">
        <v>1</v>
      </c>
      <c r="B5" s="196" t="s">
        <v>370</v>
      </c>
      <c r="C5" s="196" t="s">
        <v>130</v>
      </c>
      <c r="D5" s="197"/>
      <c r="E5" s="197"/>
      <c r="F5" s="46"/>
      <c r="G5" s="54"/>
      <c r="H5" s="4"/>
      <c r="I5" s="195">
        <v>1</v>
      </c>
      <c r="J5" s="196" t="s">
        <v>133</v>
      </c>
      <c r="K5" s="196" t="s">
        <v>134</v>
      </c>
      <c r="L5" s="197"/>
      <c r="M5" s="197"/>
      <c r="N5" s="46"/>
      <c r="O5" s="54"/>
    </row>
    <row r="6" spans="1:34" ht="15.75" customHeight="1" x14ac:dyDescent="0.3">
      <c r="A6" s="189">
        <v>2</v>
      </c>
      <c r="B6" s="137" t="s">
        <v>1273</v>
      </c>
      <c r="C6" s="187" t="s">
        <v>917</v>
      </c>
      <c r="D6" s="185"/>
      <c r="E6" s="185"/>
      <c r="F6" s="185"/>
      <c r="G6" s="190"/>
      <c r="H6" s="42"/>
      <c r="I6" s="188">
        <v>2</v>
      </c>
      <c r="J6" s="186" t="s">
        <v>1280</v>
      </c>
      <c r="K6" s="186" t="s">
        <v>475</v>
      </c>
      <c r="L6" s="185"/>
      <c r="M6" s="185"/>
      <c r="N6" s="185"/>
      <c r="O6" s="119"/>
      <c r="V6" s="4"/>
      <c r="W6" s="4"/>
    </row>
    <row r="7" spans="1:34" s="4" customFormat="1" ht="15.75" customHeight="1" x14ac:dyDescent="0.3">
      <c r="A7" s="188">
        <v>3</v>
      </c>
      <c r="B7" s="117" t="s">
        <v>1274</v>
      </c>
      <c r="C7" s="117" t="s">
        <v>115</v>
      </c>
      <c r="D7" s="7"/>
      <c r="E7" s="7"/>
      <c r="F7" s="7"/>
      <c r="G7" s="19"/>
      <c r="I7" s="188">
        <v>3</v>
      </c>
      <c r="J7" s="126" t="s">
        <v>1201</v>
      </c>
      <c r="K7" s="117" t="s">
        <v>475</v>
      </c>
      <c r="L7" s="7"/>
      <c r="M7" s="7"/>
      <c r="N7" s="7"/>
      <c r="O7" s="19"/>
    </row>
    <row r="8" spans="1:34" s="4" customFormat="1" ht="15.75" customHeight="1" x14ac:dyDescent="0.3">
      <c r="A8" s="189">
        <v>4</v>
      </c>
      <c r="B8" s="117" t="s">
        <v>185</v>
      </c>
      <c r="C8" s="117" t="s">
        <v>102</v>
      </c>
      <c r="D8" s="7"/>
      <c r="E8" s="7"/>
      <c r="F8" s="7"/>
      <c r="G8" s="19"/>
      <c r="I8" s="188">
        <v>4</v>
      </c>
      <c r="J8" s="117" t="s">
        <v>1278</v>
      </c>
      <c r="K8" s="117" t="s">
        <v>115</v>
      </c>
      <c r="L8" s="7"/>
      <c r="M8" s="7"/>
      <c r="N8" s="7"/>
      <c r="O8" s="19"/>
      <c r="V8" s="9"/>
      <c r="W8" s="9"/>
      <c r="AD8" s="9"/>
      <c r="AE8" s="9"/>
    </row>
    <row r="9" spans="1:34" ht="15.75" customHeight="1" x14ac:dyDescent="0.3">
      <c r="A9" s="188">
        <v>5</v>
      </c>
      <c r="B9" s="117" t="s">
        <v>1001</v>
      </c>
      <c r="C9" s="117" t="s">
        <v>279</v>
      </c>
      <c r="D9" s="185"/>
      <c r="E9" s="185"/>
      <c r="F9" s="185"/>
      <c r="G9" s="190"/>
      <c r="H9" s="42"/>
      <c r="I9" s="188">
        <v>5</v>
      </c>
      <c r="J9" s="187" t="s">
        <v>1151</v>
      </c>
      <c r="K9" s="187" t="s">
        <v>1134</v>
      </c>
      <c r="L9" s="185"/>
      <c r="M9" s="185"/>
      <c r="N9" s="185"/>
      <c r="O9" s="119"/>
    </row>
    <row r="10" spans="1:34" ht="15.75" customHeight="1" x14ac:dyDescent="0.3">
      <c r="A10" s="189">
        <v>6</v>
      </c>
      <c r="B10" s="117" t="s">
        <v>1275</v>
      </c>
      <c r="C10" s="117" t="s">
        <v>462</v>
      </c>
      <c r="D10" s="185"/>
      <c r="E10" s="185"/>
      <c r="F10" s="185"/>
      <c r="G10" s="190"/>
      <c r="H10" s="42"/>
      <c r="I10" s="188">
        <v>6</v>
      </c>
      <c r="J10" s="187" t="s">
        <v>88</v>
      </c>
      <c r="K10" s="187" t="s">
        <v>89</v>
      </c>
      <c r="L10" s="185"/>
      <c r="M10" s="185"/>
      <c r="N10" s="185"/>
      <c r="O10" s="119"/>
      <c r="AD10" s="4"/>
      <c r="AE10" s="4"/>
    </row>
    <row r="11" spans="1:34" ht="15.75" customHeight="1" x14ac:dyDescent="0.3">
      <c r="A11" s="188">
        <v>7</v>
      </c>
      <c r="B11" s="137" t="s">
        <v>1272</v>
      </c>
      <c r="C11" s="137" t="s">
        <v>462</v>
      </c>
      <c r="D11" s="8"/>
      <c r="E11" s="8"/>
      <c r="F11" s="8"/>
      <c r="G11" s="119"/>
      <c r="I11" s="188">
        <v>7</v>
      </c>
      <c r="J11" s="137" t="s">
        <v>1281</v>
      </c>
      <c r="K11" s="137" t="s">
        <v>180</v>
      </c>
      <c r="L11" s="8"/>
      <c r="M11" s="8"/>
      <c r="N11" s="8"/>
      <c r="O11" s="119"/>
    </row>
    <row r="12" spans="1:34" ht="15.75" customHeight="1" x14ac:dyDescent="0.3">
      <c r="A12" s="189">
        <v>8</v>
      </c>
      <c r="B12" s="137" t="s">
        <v>1271</v>
      </c>
      <c r="C12" s="137" t="s">
        <v>187</v>
      </c>
      <c r="D12" s="8"/>
      <c r="E12" s="8"/>
      <c r="F12" s="8"/>
      <c r="G12" s="119"/>
      <c r="I12" s="188">
        <v>8</v>
      </c>
      <c r="J12" s="137" t="s">
        <v>1279</v>
      </c>
      <c r="K12" s="137" t="s">
        <v>248</v>
      </c>
      <c r="L12" s="8"/>
      <c r="M12" s="8"/>
      <c r="N12" s="8"/>
      <c r="O12" s="119"/>
    </row>
    <row r="13" spans="1:34" ht="15.75" customHeight="1" x14ac:dyDescent="0.3">
      <c r="A13" s="191">
        <v>9</v>
      </c>
      <c r="B13" s="192" t="s">
        <v>1276</v>
      </c>
      <c r="C13" s="192" t="s">
        <v>64</v>
      </c>
      <c r="D13" s="193"/>
      <c r="E13" s="193"/>
      <c r="F13" s="193"/>
      <c r="G13" s="194"/>
      <c r="I13" s="191">
        <v>9</v>
      </c>
      <c r="J13" s="192" t="s">
        <v>159</v>
      </c>
      <c r="K13" s="192" t="s">
        <v>98</v>
      </c>
      <c r="L13" s="193"/>
      <c r="M13" s="193"/>
      <c r="N13" s="193"/>
      <c r="O13" s="194"/>
    </row>
    <row r="14" spans="1:34" ht="15.75" customHeight="1" x14ac:dyDescent="0.3"/>
    <row r="15" spans="1:34" ht="15.75" customHeight="1" x14ac:dyDescent="0.3">
      <c r="A15" s="65"/>
      <c r="B15" s="44" t="s">
        <v>91</v>
      </c>
      <c r="C15" s="183" t="s">
        <v>1284</v>
      </c>
      <c r="D15" s="184"/>
      <c r="E15" s="184"/>
      <c r="F15" s="66"/>
      <c r="G15" s="66"/>
      <c r="I15" s="65"/>
      <c r="J15" s="44" t="s">
        <v>106</v>
      </c>
      <c r="K15" s="183" t="s">
        <v>1289</v>
      </c>
      <c r="L15" s="184"/>
      <c r="M15" s="184"/>
      <c r="N15" s="66"/>
      <c r="O15" s="66"/>
    </row>
    <row r="16" spans="1:34" ht="15.75" customHeight="1" x14ac:dyDescent="0.3">
      <c r="A16" s="124">
        <v>1</v>
      </c>
      <c r="B16" s="198" t="s">
        <v>1</v>
      </c>
      <c r="C16" s="198" t="s">
        <v>2</v>
      </c>
      <c r="D16" s="199" t="s">
        <v>3</v>
      </c>
      <c r="E16" s="199" t="s">
        <v>4</v>
      </c>
      <c r="F16" s="199" t="s">
        <v>5</v>
      </c>
      <c r="G16" s="200" t="s">
        <v>6</v>
      </c>
      <c r="I16" s="124">
        <v>1</v>
      </c>
      <c r="J16" s="198" t="s">
        <v>1</v>
      </c>
      <c r="K16" s="198" t="s">
        <v>2</v>
      </c>
      <c r="L16" s="199" t="s">
        <v>3</v>
      </c>
      <c r="M16" s="199" t="s">
        <v>4</v>
      </c>
      <c r="N16" s="199" t="s">
        <v>5</v>
      </c>
      <c r="O16" s="200" t="s">
        <v>6</v>
      </c>
    </row>
    <row r="17" spans="1:15" ht="15.75" customHeight="1" x14ac:dyDescent="0.3">
      <c r="A17" s="195">
        <v>1</v>
      </c>
      <c r="B17" s="196" t="s">
        <v>523</v>
      </c>
      <c r="C17" s="196" t="s">
        <v>462</v>
      </c>
      <c r="D17" s="197"/>
      <c r="E17" s="197"/>
      <c r="F17" s="46"/>
      <c r="G17" s="54"/>
      <c r="I17" s="195">
        <v>1</v>
      </c>
      <c r="J17" s="196" t="s">
        <v>1157</v>
      </c>
      <c r="K17" s="196" t="s">
        <v>187</v>
      </c>
      <c r="L17" s="197"/>
      <c r="M17" s="197"/>
      <c r="N17" s="46"/>
      <c r="O17" s="54"/>
    </row>
    <row r="18" spans="1:15" ht="15.75" customHeight="1" x14ac:dyDescent="0.3">
      <c r="A18" s="201">
        <v>2</v>
      </c>
      <c r="B18" s="137" t="s">
        <v>237</v>
      </c>
      <c r="C18" s="137" t="s">
        <v>98</v>
      </c>
      <c r="D18" s="8"/>
      <c r="E18" s="8"/>
      <c r="F18" s="8"/>
      <c r="G18" s="119"/>
      <c r="I18" s="201">
        <v>2</v>
      </c>
      <c r="J18" s="137" t="s">
        <v>1286</v>
      </c>
      <c r="K18" s="137" t="s">
        <v>1134</v>
      </c>
      <c r="L18" s="8"/>
      <c r="M18" s="8"/>
      <c r="N18" s="8"/>
      <c r="O18" s="119"/>
    </row>
    <row r="19" spans="1:15" ht="15.75" customHeight="1" x14ac:dyDescent="0.3">
      <c r="A19" s="188">
        <v>3</v>
      </c>
      <c r="B19" s="137" t="s">
        <v>1283</v>
      </c>
      <c r="C19" s="137" t="s">
        <v>180</v>
      </c>
      <c r="D19" s="8"/>
      <c r="E19" s="8"/>
      <c r="F19" s="8"/>
      <c r="G19" s="119"/>
      <c r="I19" s="188">
        <v>3</v>
      </c>
      <c r="J19" s="137" t="s">
        <v>1081</v>
      </c>
      <c r="K19" s="137" t="s">
        <v>64</v>
      </c>
      <c r="L19" s="8"/>
      <c r="M19" s="8"/>
      <c r="N19" s="8"/>
      <c r="O19" s="119"/>
    </row>
    <row r="20" spans="1:15" ht="15.75" customHeight="1" x14ac:dyDescent="0.3">
      <c r="A20" s="201">
        <v>4</v>
      </c>
      <c r="B20" s="137" t="s">
        <v>101</v>
      </c>
      <c r="C20" s="137" t="s">
        <v>102</v>
      </c>
      <c r="D20" s="8"/>
      <c r="E20" s="8"/>
      <c r="F20" s="8"/>
      <c r="G20" s="119"/>
      <c r="I20" s="201">
        <v>4</v>
      </c>
      <c r="J20" s="137" t="s">
        <v>1285</v>
      </c>
      <c r="K20" s="137" t="s">
        <v>64</v>
      </c>
      <c r="L20" s="8"/>
      <c r="M20" s="8"/>
      <c r="N20" s="8"/>
      <c r="O20" s="119"/>
    </row>
    <row r="21" spans="1:15" ht="15.75" customHeight="1" x14ac:dyDescent="0.3">
      <c r="A21" s="188">
        <v>5</v>
      </c>
      <c r="B21" s="137" t="s">
        <v>1073</v>
      </c>
      <c r="C21" s="137" t="s">
        <v>486</v>
      </c>
      <c r="D21" s="8"/>
      <c r="E21" s="8"/>
      <c r="F21" s="8"/>
      <c r="G21" s="119"/>
      <c r="I21" s="188">
        <v>5</v>
      </c>
      <c r="J21" s="137" t="s">
        <v>1288</v>
      </c>
      <c r="K21" s="137" t="s">
        <v>1134</v>
      </c>
      <c r="L21" s="8"/>
      <c r="M21" s="8"/>
      <c r="N21" s="8"/>
      <c r="O21" s="119"/>
    </row>
    <row r="22" spans="1:15" ht="15.75" customHeight="1" x14ac:dyDescent="0.3">
      <c r="A22" s="201">
        <v>6</v>
      </c>
      <c r="B22" s="137" t="s">
        <v>1069</v>
      </c>
      <c r="C22" s="137" t="s">
        <v>462</v>
      </c>
      <c r="D22" s="8"/>
      <c r="E22" s="8"/>
      <c r="F22" s="8"/>
      <c r="G22" s="119"/>
      <c r="I22" s="201">
        <v>6</v>
      </c>
      <c r="J22" s="137" t="s">
        <v>198</v>
      </c>
      <c r="K22" s="137" t="s">
        <v>130</v>
      </c>
      <c r="L22" s="8"/>
      <c r="M22" s="8"/>
      <c r="N22" s="8"/>
      <c r="O22" s="119"/>
    </row>
    <row r="23" spans="1:15" ht="15.75" customHeight="1" x14ac:dyDescent="0.3">
      <c r="A23" s="188">
        <v>7</v>
      </c>
      <c r="B23" s="137" t="s">
        <v>465</v>
      </c>
      <c r="C23" s="137" t="s">
        <v>102</v>
      </c>
      <c r="D23" s="8"/>
      <c r="E23" s="8"/>
      <c r="F23" s="8"/>
      <c r="G23" s="119"/>
      <c r="I23" s="188">
        <v>7</v>
      </c>
      <c r="J23" s="137" t="s">
        <v>460</v>
      </c>
      <c r="K23" s="137" t="s">
        <v>187</v>
      </c>
      <c r="L23" s="8"/>
      <c r="M23" s="8"/>
      <c r="N23" s="8"/>
      <c r="O23" s="119"/>
    </row>
    <row r="24" spans="1:15" ht="15.75" customHeight="1" x14ac:dyDescent="0.3">
      <c r="A24" s="201">
        <v>8</v>
      </c>
      <c r="B24" s="137" t="s">
        <v>908</v>
      </c>
      <c r="C24" s="137" t="s">
        <v>687</v>
      </c>
      <c r="D24" s="8"/>
      <c r="E24" s="8"/>
      <c r="F24" s="8"/>
      <c r="G24" s="119"/>
      <c r="I24" s="201">
        <v>8</v>
      </c>
      <c r="J24" s="137" t="s">
        <v>471</v>
      </c>
      <c r="K24" s="137" t="s">
        <v>462</v>
      </c>
      <c r="L24" s="8"/>
      <c r="M24" s="8"/>
      <c r="N24" s="8"/>
      <c r="O24" s="119"/>
    </row>
    <row r="25" spans="1:15" ht="15.75" customHeight="1" x14ac:dyDescent="0.3">
      <c r="A25" s="191">
        <v>9</v>
      </c>
      <c r="B25" s="192" t="s">
        <v>1072</v>
      </c>
      <c r="C25" s="192" t="s">
        <v>486</v>
      </c>
      <c r="D25" s="193"/>
      <c r="E25" s="193"/>
      <c r="F25" s="193"/>
      <c r="G25" s="194"/>
      <c r="I25" s="191">
        <v>9</v>
      </c>
      <c r="J25" s="192" t="s">
        <v>1287</v>
      </c>
      <c r="K25" s="192" t="s">
        <v>174</v>
      </c>
      <c r="L25" s="193"/>
      <c r="M25" s="193"/>
      <c r="N25" s="193"/>
      <c r="O25" s="194"/>
    </row>
    <row r="26" spans="1:15" ht="15.75" customHeight="1" x14ac:dyDescent="0.3"/>
    <row r="27" spans="1:15" ht="15.75" customHeight="1" x14ac:dyDescent="0.3">
      <c r="A27" s="65"/>
      <c r="B27" s="44" t="s">
        <v>119</v>
      </c>
      <c r="C27" s="183" t="s">
        <v>1294</v>
      </c>
      <c r="D27" s="184"/>
      <c r="E27" s="184"/>
      <c r="F27" s="66"/>
      <c r="G27" s="66"/>
      <c r="I27" s="65"/>
      <c r="J27" s="44" t="s">
        <v>132</v>
      </c>
      <c r="K27" s="183" t="s">
        <v>1299</v>
      </c>
      <c r="L27" s="184"/>
      <c r="M27" s="184"/>
      <c r="N27" s="66"/>
      <c r="O27" s="66"/>
    </row>
    <row r="28" spans="1:15" ht="15.75" customHeight="1" x14ac:dyDescent="0.3">
      <c r="A28" s="124">
        <v>1</v>
      </c>
      <c r="B28" s="198" t="s">
        <v>1</v>
      </c>
      <c r="C28" s="198" t="s">
        <v>2</v>
      </c>
      <c r="D28" s="199" t="s">
        <v>3</v>
      </c>
      <c r="E28" s="199" t="s">
        <v>4</v>
      </c>
      <c r="F28" s="199" t="s">
        <v>5</v>
      </c>
      <c r="G28" s="200" t="s">
        <v>6</v>
      </c>
      <c r="I28" s="124">
        <v>1</v>
      </c>
      <c r="J28" s="198" t="s">
        <v>1</v>
      </c>
      <c r="K28" s="198" t="s">
        <v>2</v>
      </c>
      <c r="L28" s="199" t="s">
        <v>3</v>
      </c>
      <c r="M28" s="199" t="s">
        <v>4</v>
      </c>
      <c r="N28" s="199" t="s">
        <v>5</v>
      </c>
      <c r="O28" s="200" t="s">
        <v>6</v>
      </c>
    </row>
    <row r="29" spans="1:15" ht="15.75" customHeight="1" x14ac:dyDescent="0.3">
      <c r="A29" s="195">
        <v>1</v>
      </c>
      <c r="B29" s="196" t="s">
        <v>1293</v>
      </c>
      <c r="C29" s="196" t="s">
        <v>180</v>
      </c>
      <c r="D29" s="197"/>
      <c r="E29" s="197"/>
      <c r="F29" s="46"/>
      <c r="G29" s="54"/>
      <c r="I29" s="195">
        <v>1</v>
      </c>
      <c r="J29" s="196" t="s">
        <v>1298</v>
      </c>
      <c r="K29" s="196" t="s">
        <v>187</v>
      </c>
      <c r="L29" s="197"/>
      <c r="M29" s="197"/>
      <c r="N29" s="46"/>
      <c r="O29" s="54"/>
    </row>
    <row r="30" spans="1:15" ht="15.75" customHeight="1" x14ac:dyDescent="0.3">
      <c r="A30" s="201">
        <v>2</v>
      </c>
      <c r="B30" s="137" t="s">
        <v>1253</v>
      </c>
      <c r="C30" s="137" t="s">
        <v>626</v>
      </c>
      <c r="D30" s="8"/>
      <c r="E30" s="8"/>
      <c r="F30" s="8"/>
      <c r="G30" s="119"/>
      <c r="I30" s="201">
        <v>2</v>
      </c>
      <c r="J30" s="137" t="s">
        <v>1295</v>
      </c>
      <c r="K30" s="137" t="s">
        <v>98</v>
      </c>
      <c r="L30" s="8"/>
      <c r="M30" s="8"/>
      <c r="N30" s="8"/>
      <c r="O30" s="119"/>
    </row>
    <row r="31" spans="1:15" ht="15.75" customHeight="1" x14ac:dyDescent="0.3">
      <c r="A31" s="188">
        <v>3</v>
      </c>
      <c r="B31" s="137" t="s">
        <v>181</v>
      </c>
      <c r="C31" s="137" t="s">
        <v>174</v>
      </c>
      <c r="D31" s="8"/>
      <c r="E31" s="8"/>
      <c r="F31" s="8"/>
      <c r="G31" s="119"/>
      <c r="I31" s="188">
        <v>3</v>
      </c>
      <c r="J31" s="137" t="s">
        <v>938</v>
      </c>
      <c r="K31" s="137" t="s">
        <v>174</v>
      </c>
      <c r="L31" s="8"/>
      <c r="M31" s="8"/>
      <c r="N31" s="8"/>
      <c r="O31" s="119"/>
    </row>
    <row r="32" spans="1:15" ht="15.75" customHeight="1" x14ac:dyDescent="0.3">
      <c r="A32" s="201">
        <v>4</v>
      </c>
      <c r="B32" s="137" t="s">
        <v>443</v>
      </c>
      <c r="C32" s="137" t="s">
        <v>64</v>
      </c>
      <c r="D32" s="8"/>
      <c r="E32" s="8"/>
      <c r="F32" s="8"/>
      <c r="G32" s="119"/>
      <c r="I32" s="201">
        <v>4</v>
      </c>
      <c r="J32" s="137" t="s">
        <v>1297</v>
      </c>
      <c r="K32" s="137" t="s">
        <v>462</v>
      </c>
      <c r="L32" s="8"/>
      <c r="M32" s="8"/>
      <c r="N32" s="8"/>
      <c r="O32" s="119"/>
    </row>
    <row r="33" spans="1:15" ht="15.75" customHeight="1" x14ac:dyDescent="0.3">
      <c r="A33" s="188">
        <v>5</v>
      </c>
      <c r="B33" s="137" t="s">
        <v>1291</v>
      </c>
      <c r="C33" s="137" t="s">
        <v>626</v>
      </c>
      <c r="D33" s="8"/>
      <c r="E33" s="8"/>
      <c r="F33" s="8"/>
      <c r="G33" s="119"/>
      <c r="I33" s="188">
        <v>5</v>
      </c>
      <c r="J33" s="137" t="s">
        <v>1170</v>
      </c>
      <c r="K33" s="137" t="s">
        <v>318</v>
      </c>
      <c r="L33" s="8"/>
      <c r="M33" s="8"/>
      <c r="N33" s="8"/>
      <c r="O33" s="119"/>
    </row>
    <row r="34" spans="1:15" ht="15.75" customHeight="1" x14ac:dyDescent="0.3">
      <c r="A34" s="201">
        <v>6</v>
      </c>
      <c r="B34" s="137" t="s">
        <v>1292</v>
      </c>
      <c r="C34" s="137" t="s">
        <v>180</v>
      </c>
      <c r="D34" s="8"/>
      <c r="E34" s="8"/>
      <c r="F34" s="8"/>
      <c r="G34" s="119"/>
      <c r="I34" s="201">
        <v>6</v>
      </c>
      <c r="J34" s="137" t="s">
        <v>853</v>
      </c>
      <c r="K34" s="137" t="s">
        <v>134</v>
      </c>
      <c r="L34" s="8"/>
      <c r="M34" s="8"/>
      <c r="N34" s="8"/>
      <c r="O34" s="119"/>
    </row>
    <row r="35" spans="1:15" ht="15.75" customHeight="1" x14ac:dyDescent="0.3">
      <c r="A35" s="188">
        <v>7</v>
      </c>
      <c r="B35" s="137" t="s">
        <v>207</v>
      </c>
      <c r="C35" s="137" t="s">
        <v>64</v>
      </c>
      <c r="D35" s="8"/>
      <c r="E35" s="8"/>
      <c r="F35" s="8"/>
      <c r="G35" s="119"/>
      <c r="I35" s="188">
        <v>7</v>
      </c>
      <c r="J35" s="137" t="s">
        <v>1296</v>
      </c>
      <c r="K35" s="137" t="s">
        <v>335</v>
      </c>
      <c r="L35" s="8"/>
      <c r="M35" s="8"/>
      <c r="N35" s="8"/>
      <c r="O35" s="119"/>
    </row>
    <row r="36" spans="1:15" ht="15.75" customHeight="1" x14ac:dyDescent="0.3">
      <c r="A36" s="201">
        <v>8</v>
      </c>
      <c r="B36" s="137" t="s">
        <v>458</v>
      </c>
      <c r="C36" s="137" t="s">
        <v>187</v>
      </c>
      <c r="D36" s="8"/>
      <c r="E36" s="8"/>
      <c r="F36" s="8"/>
      <c r="G36" s="119"/>
      <c r="I36" s="201">
        <v>8</v>
      </c>
      <c r="J36" s="137" t="s">
        <v>837</v>
      </c>
      <c r="K36" s="137" t="s">
        <v>166</v>
      </c>
      <c r="L36" s="8"/>
      <c r="M36" s="8"/>
      <c r="N36" s="8"/>
      <c r="O36" s="119"/>
    </row>
    <row r="37" spans="1:15" ht="15.75" customHeight="1" x14ac:dyDescent="0.3">
      <c r="A37" s="191">
        <v>9</v>
      </c>
      <c r="B37" s="192" t="s">
        <v>1290</v>
      </c>
      <c r="C37" s="192" t="s">
        <v>279</v>
      </c>
      <c r="D37" s="193"/>
      <c r="E37" s="193"/>
      <c r="F37" s="193"/>
      <c r="G37" s="194"/>
      <c r="I37" s="191">
        <v>9</v>
      </c>
      <c r="J37" s="192" t="s">
        <v>179</v>
      </c>
      <c r="K37" s="192" t="s">
        <v>180</v>
      </c>
      <c r="L37" s="193"/>
      <c r="M37" s="193"/>
      <c r="N37" s="193"/>
      <c r="O37" s="194"/>
    </row>
    <row r="38" spans="1:15" ht="15.75" customHeight="1" x14ac:dyDescent="0.3"/>
    <row r="39" spans="1:15" ht="15.75" customHeight="1" x14ac:dyDescent="0.3">
      <c r="A39" s="65"/>
      <c r="B39" s="44" t="s">
        <v>144</v>
      </c>
      <c r="C39" s="183" t="s">
        <v>1304</v>
      </c>
      <c r="D39" s="184"/>
      <c r="E39" s="184"/>
      <c r="F39" s="66"/>
      <c r="G39" s="66"/>
      <c r="I39" s="65"/>
      <c r="J39" s="44" t="s">
        <v>158</v>
      </c>
      <c r="K39" s="183" t="s">
        <v>1310</v>
      </c>
      <c r="L39" s="184"/>
      <c r="M39" s="184"/>
      <c r="N39" s="66"/>
      <c r="O39" s="66"/>
    </row>
    <row r="40" spans="1:15" ht="15.75" customHeight="1" x14ac:dyDescent="0.3">
      <c r="A40" s="124">
        <v>1</v>
      </c>
      <c r="B40" s="198" t="s">
        <v>1</v>
      </c>
      <c r="C40" s="198" t="s">
        <v>2</v>
      </c>
      <c r="D40" s="199" t="s">
        <v>3</v>
      </c>
      <c r="E40" s="199" t="s">
        <v>4</v>
      </c>
      <c r="F40" s="199" t="s">
        <v>5</v>
      </c>
      <c r="G40" s="200" t="s">
        <v>6</v>
      </c>
      <c r="I40" s="124">
        <v>1</v>
      </c>
      <c r="J40" s="198" t="s">
        <v>1</v>
      </c>
      <c r="K40" s="198" t="s">
        <v>2</v>
      </c>
      <c r="L40" s="199" t="s">
        <v>3</v>
      </c>
      <c r="M40" s="199" t="s">
        <v>4</v>
      </c>
      <c r="N40" s="199" t="s">
        <v>5</v>
      </c>
      <c r="O40" s="200" t="s">
        <v>6</v>
      </c>
    </row>
    <row r="41" spans="1:15" ht="15.75" customHeight="1" x14ac:dyDescent="0.3">
      <c r="A41" s="195">
        <v>1</v>
      </c>
      <c r="B41" s="196" t="s">
        <v>1302</v>
      </c>
      <c r="C41" s="196" t="s">
        <v>475</v>
      </c>
      <c r="D41" s="197"/>
      <c r="E41" s="197"/>
      <c r="F41" s="46"/>
      <c r="G41" s="54"/>
      <c r="I41" s="195">
        <v>1</v>
      </c>
      <c r="J41" s="196" t="s">
        <v>1308</v>
      </c>
      <c r="K41" s="196" t="s">
        <v>462</v>
      </c>
      <c r="L41" s="197"/>
      <c r="M41" s="197"/>
      <c r="N41" s="46"/>
      <c r="O41" s="54"/>
    </row>
    <row r="42" spans="1:15" ht="15.75" customHeight="1" x14ac:dyDescent="0.3">
      <c r="A42" s="201">
        <v>2</v>
      </c>
      <c r="B42" s="137" t="s">
        <v>188</v>
      </c>
      <c r="C42" s="137" t="s">
        <v>1134</v>
      </c>
      <c r="D42" s="8"/>
      <c r="E42" s="8"/>
      <c r="F42" s="8"/>
      <c r="G42" s="119"/>
      <c r="I42" s="201">
        <v>2</v>
      </c>
      <c r="J42" s="137" t="s">
        <v>1306</v>
      </c>
      <c r="K42" s="137" t="s">
        <v>166</v>
      </c>
      <c r="L42" s="8"/>
      <c r="M42" s="8"/>
      <c r="N42" s="8"/>
      <c r="O42" s="119"/>
    </row>
    <row r="43" spans="1:15" ht="15.75" customHeight="1" x14ac:dyDescent="0.3">
      <c r="A43" s="188">
        <v>3</v>
      </c>
      <c r="B43" s="137" t="s">
        <v>1300</v>
      </c>
      <c r="C43" s="137" t="s">
        <v>335</v>
      </c>
      <c r="D43" s="8"/>
      <c r="E43" s="8"/>
      <c r="F43" s="8"/>
      <c r="G43" s="119"/>
      <c r="I43" s="188">
        <v>3</v>
      </c>
      <c r="J43" s="137" t="s">
        <v>906</v>
      </c>
      <c r="K43" s="137" t="s">
        <v>147</v>
      </c>
      <c r="L43" s="8"/>
      <c r="M43" s="8"/>
      <c r="N43" s="8"/>
      <c r="O43" s="119"/>
    </row>
    <row r="44" spans="1:15" ht="15.75" customHeight="1" x14ac:dyDescent="0.3">
      <c r="A44" s="201">
        <v>4</v>
      </c>
      <c r="B44" s="137" t="s">
        <v>92</v>
      </c>
      <c r="C44" s="137" t="s">
        <v>187</v>
      </c>
      <c r="D44" s="8"/>
      <c r="E44" s="8"/>
      <c r="F44" s="8"/>
      <c r="G44" s="119"/>
      <c r="I44" s="201">
        <v>4</v>
      </c>
      <c r="J44" s="137" t="s">
        <v>1309</v>
      </c>
      <c r="K44" s="137" t="s">
        <v>72</v>
      </c>
      <c r="L44" s="8"/>
      <c r="M44" s="8"/>
      <c r="N44" s="8"/>
      <c r="O44" s="119"/>
    </row>
    <row r="45" spans="1:15" ht="15.75" customHeight="1" x14ac:dyDescent="0.3">
      <c r="A45" s="188">
        <v>5</v>
      </c>
      <c r="B45" s="137" t="s">
        <v>175</v>
      </c>
      <c r="C45" s="137" t="s">
        <v>174</v>
      </c>
      <c r="D45" s="8"/>
      <c r="E45" s="8"/>
      <c r="F45" s="8"/>
      <c r="G45" s="119"/>
      <c r="I45" s="188">
        <v>5</v>
      </c>
      <c r="J45" s="137" t="s">
        <v>1186</v>
      </c>
      <c r="K45" s="137" t="s">
        <v>486</v>
      </c>
      <c r="L45" s="8"/>
      <c r="M45" s="8"/>
      <c r="N45" s="8"/>
      <c r="O45" s="119"/>
    </row>
    <row r="46" spans="1:15" ht="15.75" customHeight="1" x14ac:dyDescent="0.3">
      <c r="A46" s="201">
        <v>6</v>
      </c>
      <c r="B46" s="137" t="s">
        <v>216</v>
      </c>
      <c r="C46" s="137" t="s">
        <v>130</v>
      </c>
      <c r="D46" s="8"/>
      <c r="E46" s="8"/>
      <c r="F46" s="8"/>
      <c r="G46" s="119"/>
      <c r="I46" s="201">
        <v>6</v>
      </c>
      <c r="J46" s="137" t="s">
        <v>1077</v>
      </c>
      <c r="K46" s="137" t="s">
        <v>174</v>
      </c>
      <c r="L46" s="8"/>
      <c r="M46" s="8"/>
      <c r="N46" s="8"/>
      <c r="O46" s="119"/>
    </row>
    <row r="47" spans="1:15" ht="15.75" customHeight="1" x14ac:dyDescent="0.3">
      <c r="A47" s="188">
        <v>7</v>
      </c>
      <c r="B47" s="137" t="s">
        <v>1090</v>
      </c>
      <c r="C47" s="137" t="s">
        <v>279</v>
      </c>
      <c r="D47" s="8"/>
      <c r="E47" s="8"/>
      <c r="F47" s="8"/>
      <c r="G47" s="119"/>
      <c r="I47" s="188">
        <v>7</v>
      </c>
      <c r="J47" s="137" t="s">
        <v>1305</v>
      </c>
      <c r="K47" s="137" t="s">
        <v>147</v>
      </c>
      <c r="L47" s="8"/>
      <c r="M47" s="8"/>
      <c r="N47" s="8"/>
      <c r="O47" s="119"/>
    </row>
    <row r="48" spans="1:15" ht="15.75" customHeight="1" x14ac:dyDescent="0.3">
      <c r="A48" s="201">
        <v>8</v>
      </c>
      <c r="B48" s="137" t="s">
        <v>1303</v>
      </c>
      <c r="C48" s="137" t="s">
        <v>626</v>
      </c>
      <c r="D48" s="8"/>
      <c r="E48" s="8"/>
      <c r="F48" s="8"/>
      <c r="G48" s="119"/>
      <c r="I48" s="201">
        <v>8</v>
      </c>
      <c r="J48" s="137" t="s">
        <v>1307</v>
      </c>
      <c r="K48" s="137" t="s">
        <v>187</v>
      </c>
      <c r="L48" s="8"/>
      <c r="M48" s="8"/>
      <c r="N48" s="8"/>
      <c r="O48" s="119"/>
    </row>
    <row r="49" spans="1:15" ht="15.75" customHeight="1" x14ac:dyDescent="0.3">
      <c r="A49" s="191">
        <v>9</v>
      </c>
      <c r="B49" s="192" t="s">
        <v>1301</v>
      </c>
      <c r="C49" s="192" t="s">
        <v>98</v>
      </c>
      <c r="D49" s="193"/>
      <c r="E49" s="193"/>
      <c r="F49" s="193"/>
      <c r="G49" s="194"/>
      <c r="I49" s="191">
        <v>9</v>
      </c>
      <c r="J49" s="192" t="s">
        <v>1086</v>
      </c>
      <c r="K49" s="192" t="s">
        <v>187</v>
      </c>
      <c r="L49" s="193"/>
      <c r="M49" s="193"/>
      <c r="N49" s="193"/>
      <c r="O49" s="194"/>
    </row>
    <row r="50" spans="1:15" ht="15.75" customHeight="1" x14ac:dyDescent="0.3"/>
    <row r="51" spans="1:15" ht="15.75" customHeight="1" x14ac:dyDescent="0.3">
      <c r="A51" s="65"/>
      <c r="B51" s="44" t="s">
        <v>170</v>
      </c>
      <c r="C51" s="183" t="s">
        <v>1317</v>
      </c>
      <c r="D51" s="184"/>
      <c r="E51" s="184"/>
      <c r="F51" s="66"/>
      <c r="G51" s="66"/>
      <c r="I51" s="65"/>
      <c r="J51" s="44" t="s">
        <v>183</v>
      </c>
      <c r="K51" s="183" t="s">
        <v>1322</v>
      </c>
      <c r="L51" s="184"/>
      <c r="M51" s="184"/>
      <c r="N51" s="66"/>
      <c r="O51" s="66"/>
    </row>
    <row r="52" spans="1:15" ht="15.75" customHeight="1" x14ac:dyDescent="0.3">
      <c r="A52" s="124">
        <v>1</v>
      </c>
      <c r="B52" s="198" t="s">
        <v>1</v>
      </c>
      <c r="C52" s="198" t="s">
        <v>2</v>
      </c>
      <c r="D52" s="199" t="s">
        <v>3</v>
      </c>
      <c r="E52" s="199" t="s">
        <v>4</v>
      </c>
      <c r="F52" s="199" t="s">
        <v>5</v>
      </c>
      <c r="G52" s="200" t="s">
        <v>6</v>
      </c>
      <c r="I52" s="124">
        <v>1</v>
      </c>
      <c r="J52" s="198" t="s">
        <v>1</v>
      </c>
      <c r="K52" s="198" t="s">
        <v>2</v>
      </c>
      <c r="L52" s="199" t="s">
        <v>3</v>
      </c>
      <c r="M52" s="199" t="s">
        <v>4</v>
      </c>
      <c r="N52" s="199" t="s">
        <v>5</v>
      </c>
      <c r="O52" s="200" t="s">
        <v>6</v>
      </c>
    </row>
    <row r="53" spans="1:15" ht="15.75" customHeight="1" x14ac:dyDescent="0.3">
      <c r="A53" s="195">
        <v>1</v>
      </c>
      <c r="B53" s="196" t="s">
        <v>987</v>
      </c>
      <c r="C53" s="196" t="s">
        <v>98</v>
      </c>
      <c r="D53" s="197"/>
      <c r="E53" s="197"/>
      <c r="F53" s="46"/>
      <c r="G53" s="54"/>
      <c r="I53" s="195">
        <v>1</v>
      </c>
      <c r="J53" s="196" t="s">
        <v>1321</v>
      </c>
      <c r="K53" s="196" t="s">
        <v>248</v>
      </c>
      <c r="L53" s="197"/>
      <c r="M53" s="197"/>
      <c r="N53" s="46"/>
      <c r="O53" s="54"/>
    </row>
    <row r="54" spans="1:15" ht="15.75" customHeight="1" x14ac:dyDescent="0.3">
      <c r="A54" s="201">
        <v>2</v>
      </c>
      <c r="B54" s="137" t="s">
        <v>1316</v>
      </c>
      <c r="C54" s="137" t="s">
        <v>180</v>
      </c>
      <c r="D54" s="8"/>
      <c r="E54" s="8"/>
      <c r="F54" s="8"/>
      <c r="G54" s="119"/>
      <c r="I54" s="201">
        <v>2</v>
      </c>
      <c r="J54" s="137" t="s">
        <v>504</v>
      </c>
      <c r="K54" s="137" t="s">
        <v>187</v>
      </c>
      <c r="L54" s="8"/>
      <c r="M54" s="8"/>
      <c r="N54" s="8"/>
      <c r="O54" s="119"/>
    </row>
    <row r="55" spans="1:15" ht="15.75" customHeight="1" x14ac:dyDescent="0.3">
      <c r="A55" s="188">
        <v>3</v>
      </c>
      <c r="B55" s="137" t="s">
        <v>1313</v>
      </c>
      <c r="C55" s="137" t="s">
        <v>626</v>
      </c>
      <c r="D55" s="8"/>
      <c r="E55" s="8"/>
      <c r="F55" s="8"/>
      <c r="G55" s="119"/>
      <c r="I55" s="188">
        <v>3</v>
      </c>
      <c r="J55" s="137" t="s">
        <v>156</v>
      </c>
      <c r="K55" s="137" t="s">
        <v>130</v>
      </c>
      <c r="L55" s="8"/>
      <c r="M55" s="8"/>
      <c r="N55" s="8"/>
      <c r="O55" s="119"/>
    </row>
    <row r="56" spans="1:15" ht="15.75" customHeight="1" x14ac:dyDescent="0.3">
      <c r="A56" s="201">
        <v>4</v>
      </c>
      <c r="B56" s="137" t="s">
        <v>1312</v>
      </c>
      <c r="C56" s="137" t="s">
        <v>72</v>
      </c>
      <c r="D56" s="8"/>
      <c r="E56" s="8"/>
      <c r="F56" s="8"/>
      <c r="G56" s="119"/>
      <c r="I56" s="201">
        <v>4</v>
      </c>
      <c r="J56" s="137" t="s">
        <v>1318</v>
      </c>
      <c r="K56" s="137" t="s">
        <v>1319</v>
      </c>
      <c r="L56" s="8"/>
      <c r="M56" s="8"/>
      <c r="N56" s="8"/>
      <c r="O56" s="119"/>
    </row>
    <row r="57" spans="1:15" ht="15.75" customHeight="1" x14ac:dyDescent="0.3">
      <c r="A57" s="188">
        <v>5</v>
      </c>
      <c r="B57" s="137" t="s">
        <v>1314</v>
      </c>
      <c r="C57" s="137" t="s">
        <v>1315</v>
      </c>
      <c r="D57" s="8"/>
      <c r="E57" s="8"/>
      <c r="F57" s="8"/>
      <c r="G57" s="119"/>
      <c r="I57" s="188">
        <v>5</v>
      </c>
      <c r="J57" s="137" t="s">
        <v>1256</v>
      </c>
      <c r="K57" s="137" t="s">
        <v>626</v>
      </c>
      <c r="L57" s="8"/>
      <c r="M57" s="8"/>
      <c r="N57" s="8"/>
      <c r="O57" s="119"/>
    </row>
    <row r="58" spans="1:15" ht="15.75" customHeight="1" x14ac:dyDescent="0.3">
      <c r="A58" s="201">
        <v>6</v>
      </c>
      <c r="B58" s="137" t="s">
        <v>849</v>
      </c>
      <c r="C58" s="137" t="s">
        <v>147</v>
      </c>
      <c r="D58" s="8"/>
      <c r="E58" s="8"/>
      <c r="F58" s="8"/>
      <c r="G58" s="119"/>
      <c r="I58" s="201">
        <v>6</v>
      </c>
      <c r="J58" s="137" t="s">
        <v>1320</v>
      </c>
      <c r="K58" s="137" t="s">
        <v>335</v>
      </c>
      <c r="L58" s="8"/>
      <c r="M58" s="8"/>
      <c r="N58" s="8"/>
      <c r="O58" s="119"/>
    </row>
    <row r="59" spans="1:15" ht="15.75" customHeight="1" x14ac:dyDescent="0.3">
      <c r="A59" s="188">
        <v>7</v>
      </c>
      <c r="B59" s="137" t="s">
        <v>1311</v>
      </c>
      <c r="C59" s="137" t="s">
        <v>318</v>
      </c>
      <c r="D59" s="8"/>
      <c r="E59" s="8"/>
      <c r="F59" s="8"/>
      <c r="G59" s="119"/>
      <c r="I59" s="188">
        <v>7</v>
      </c>
      <c r="J59" s="137" t="s">
        <v>163</v>
      </c>
      <c r="K59" s="137" t="s">
        <v>89</v>
      </c>
      <c r="L59" s="8"/>
      <c r="M59" s="8"/>
      <c r="N59" s="8"/>
      <c r="O59" s="119"/>
    </row>
    <row r="60" spans="1:15" ht="15.75" customHeight="1" x14ac:dyDescent="0.3">
      <c r="A60" s="201">
        <v>8</v>
      </c>
      <c r="B60" s="137" t="s">
        <v>1145</v>
      </c>
      <c r="C60" s="137" t="s">
        <v>486</v>
      </c>
      <c r="D60" s="8"/>
      <c r="E60" s="8"/>
      <c r="F60" s="8"/>
      <c r="G60" s="119"/>
      <c r="I60" s="201">
        <v>8</v>
      </c>
      <c r="J60" s="137" t="s">
        <v>1132</v>
      </c>
      <c r="K60" s="137" t="s">
        <v>475</v>
      </c>
      <c r="L60" s="8"/>
      <c r="M60" s="8"/>
      <c r="N60" s="8"/>
      <c r="O60" s="119"/>
    </row>
    <row r="61" spans="1:15" ht="15.75" customHeight="1" x14ac:dyDescent="0.3">
      <c r="A61" s="191">
        <v>9</v>
      </c>
      <c r="B61" s="192" t="s">
        <v>224</v>
      </c>
      <c r="C61" s="192" t="s">
        <v>115</v>
      </c>
      <c r="D61" s="193"/>
      <c r="E61" s="193"/>
      <c r="F61" s="193"/>
      <c r="G61" s="194"/>
      <c r="I61" s="191">
        <v>9</v>
      </c>
      <c r="J61" s="192" t="s">
        <v>498</v>
      </c>
      <c r="K61" s="192" t="s">
        <v>76</v>
      </c>
      <c r="L61" s="193"/>
      <c r="M61" s="193"/>
      <c r="N61" s="193"/>
      <c r="O61" s="194"/>
    </row>
    <row r="62" spans="1:15" ht="15.75" customHeight="1" x14ac:dyDescent="0.3"/>
    <row r="63" spans="1:15" ht="15.75" customHeight="1" x14ac:dyDescent="0.3">
      <c r="B63" s="4" t="s">
        <v>37</v>
      </c>
      <c r="C63" s="4"/>
      <c r="D63" s="4"/>
      <c r="E63" s="4"/>
      <c r="F63" s="101" t="s">
        <v>25</v>
      </c>
      <c r="G63" s="4"/>
    </row>
    <row r="64" spans="1:15" ht="15.75" customHeight="1" x14ac:dyDescent="0.3">
      <c r="B64" s="4" t="s">
        <v>38</v>
      </c>
      <c r="C64" s="4"/>
      <c r="D64" s="4"/>
      <c r="E64" s="4"/>
      <c r="F64" s="4"/>
      <c r="G64" s="4"/>
    </row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</sheetData>
  <sortState xmlns:xlrd2="http://schemas.microsoft.com/office/spreadsheetml/2017/richdata2" ref="AD53:AE61">
    <sortCondition ref="AD53"/>
  </sortState>
  <mergeCells count="1">
    <mergeCell ref="J2:O2"/>
  </mergeCells>
  <hyperlinks>
    <hyperlink ref="B2" location="'Index'!A3" tooltip="Go to the Index sheet" display="á" xr:uid="{1B284146-E210-43D5-B85E-4C1D8984F2F8}"/>
  </hyperlinks>
  <printOptions horizontalCentered="1"/>
  <pageMargins left="0.31496062992126" right="0.31496062992126" top="1.1023622047244099" bottom="0.59055118110236204" header="0.39370078740157499" footer="0.39370078740157499"/>
  <pageSetup paperSize="9" scale="7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E11C7-8E2A-482C-9356-6B9ACA57401C}">
  <sheetPr>
    <tabColor rgb="FF0070C0"/>
    <pageSetUpPr fitToPage="1"/>
  </sheetPr>
  <dimension ref="A1:AH73"/>
  <sheetViews>
    <sheetView showGridLines="0" workbookViewId="0">
      <selection activeCell="B2" sqref="B2"/>
    </sheetView>
  </sheetViews>
  <sheetFormatPr defaultColWidth="12.85546875" defaultRowHeight="15" x14ac:dyDescent="0.3"/>
  <cols>
    <col min="1" max="1" width="2.7109375" style="9" customWidth="1"/>
    <col min="2" max="3" width="20.7109375" style="9" customWidth="1"/>
    <col min="4" max="7" width="5" style="9" customWidth="1"/>
    <col min="8" max="8" width="1.7109375" style="9" customWidth="1"/>
    <col min="9" max="9" width="2.7109375" style="9" customWidth="1"/>
    <col min="10" max="11" width="20.7109375" style="9" customWidth="1"/>
    <col min="12" max="15" width="5" style="9" customWidth="1"/>
    <col min="16" max="16" width="5.140625" style="9" customWidth="1"/>
    <col min="17" max="16384" width="12.85546875" style="9"/>
  </cols>
  <sheetData>
    <row r="1" spans="1:34" s="97" customFormat="1" ht="18" x14ac:dyDescent="0.35">
      <c r="A1" s="94"/>
      <c r="B1" s="95" t="s">
        <v>20</v>
      </c>
      <c r="C1" s="96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9"/>
      <c r="AH1" s="9"/>
    </row>
    <row r="2" spans="1:34" ht="20.100000000000001" customHeight="1" x14ac:dyDescent="0.35">
      <c r="A2" s="39"/>
      <c r="B2" s="204" t="s">
        <v>1518</v>
      </c>
      <c r="C2" s="127"/>
      <c r="D2" s="127"/>
      <c r="E2" s="127"/>
      <c r="F2" s="127"/>
      <c r="G2" s="127"/>
      <c r="H2" s="127"/>
      <c r="I2" s="127"/>
      <c r="J2" s="213" t="s">
        <v>196</v>
      </c>
      <c r="K2" s="213"/>
      <c r="L2" s="213"/>
      <c r="M2" s="213"/>
      <c r="N2" s="213"/>
      <c r="O2" s="213"/>
      <c r="P2" s="127"/>
      <c r="Q2" s="127"/>
      <c r="R2" s="127"/>
      <c r="S2" s="127"/>
      <c r="T2" s="127"/>
    </row>
    <row r="3" spans="1:34" ht="15.75" customHeight="1" x14ac:dyDescent="0.3">
      <c r="A3" s="65"/>
      <c r="B3" s="44" t="s">
        <v>197</v>
      </c>
      <c r="C3" s="183" t="s">
        <v>1172</v>
      </c>
      <c r="D3" s="184"/>
      <c r="E3" s="184"/>
      <c r="F3" s="66"/>
      <c r="G3" s="66"/>
      <c r="H3" s="128"/>
      <c r="I3" s="65"/>
      <c r="J3" s="44" t="s">
        <v>209</v>
      </c>
      <c r="K3" s="183" t="s">
        <v>1330</v>
      </c>
      <c r="L3" s="184"/>
      <c r="M3" s="184"/>
      <c r="N3" s="66"/>
      <c r="O3" s="66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</row>
    <row r="4" spans="1:34" ht="15.75" customHeight="1" x14ac:dyDescent="0.3">
      <c r="A4" s="124">
        <v>1</v>
      </c>
      <c r="B4" s="198" t="s">
        <v>1</v>
      </c>
      <c r="C4" s="198" t="s">
        <v>2</v>
      </c>
      <c r="D4" s="199" t="s">
        <v>3</v>
      </c>
      <c r="E4" s="199" t="s">
        <v>4</v>
      </c>
      <c r="F4" s="199" t="s">
        <v>5</v>
      </c>
      <c r="G4" s="200" t="s">
        <v>6</v>
      </c>
      <c r="H4" s="128"/>
      <c r="I4" s="124">
        <v>1</v>
      </c>
      <c r="J4" s="198" t="s">
        <v>1</v>
      </c>
      <c r="K4" s="198" t="s">
        <v>2</v>
      </c>
      <c r="L4" s="199" t="s">
        <v>3</v>
      </c>
      <c r="M4" s="199" t="s">
        <v>4</v>
      </c>
      <c r="N4" s="199" t="s">
        <v>5</v>
      </c>
      <c r="O4" s="200" t="s">
        <v>6</v>
      </c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95">
        <v>1</v>
      </c>
      <c r="B5" s="196" t="s">
        <v>1255</v>
      </c>
      <c r="C5" s="196" t="s">
        <v>102</v>
      </c>
      <c r="D5" s="197"/>
      <c r="E5" s="197"/>
      <c r="F5" s="46"/>
      <c r="G5" s="54"/>
      <c r="H5" s="128"/>
      <c r="I5" s="195">
        <v>1</v>
      </c>
      <c r="J5" s="196" t="s">
        <v>1328</v>
      </c>
      <c r="K5" s="196" t="s">
        <v>180</v>
      </c>
      <c r="L5" s="197"/>
      <c r="M5" s="197"/>
      <c r="N5" s="46"/>
      <c r="O5" s="54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">
        <v>1325</v>
      </c>
      <c r="C6" s="129" t="s">
        <v>180</v>
      </c>
      <c r="D6" s="130"/>
      <c r="E6" s="130"/>
      <c r="F6" s="130"/>
      <c r="G6" s="132"/>
      <c r="H6" s="128"/>
      <c r="I6" s="131">
        <v>2</v>
      </c>
      <c r="J6" s="129" t="s">
        <v>1329</v>
      </c>
      <c r="K6" s="129" t="s">
        <v>147</v>
      </c>
      <c r="L6" s="130"/>
      <c r="M6" s="130"/>
      <c r="N6" s="130"/>
      <c r="O6" s="132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D6" s="4"/>
      <c r="AE6" s="4"/>
    </row>
    <row r="7" spans="1:34" s="4" customFormat="1" ht="15.75" customHeight="1" x14ac:dyDescent="0.3">
      <c r="A7" s="188">
        <v>3</v>
      </c>
      <c r="B7" s="129" t="s">
        <v>839</v>
      </c>
      <c r="C7" s="129" t="s">
        <v>147</v>
      </c>
      <c r="D7" s="130"/>
      <c r="E7" s="130"/>
      <c r="F7" s="130"/>
      <c r="G7" s="132"/>
      <c r="H7" s="128"/>
      <c r="I7" s="188">
        <v>3</v>
      </c>
      <c r="J7" s="129" t="s">
        <v>1147</v>
      </c>
      <c r="K7" s="129" t="s">
        <v>1148</v>
      </c>
      <c r="L7" s="130"/>
      <c r="M7" s="130"/>
      <c r="N7" s="130"/>
      <c r="O7" s="132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D7" s="9"/>
      <c r="AE7" s="9"/>
    </row>
    <row r="8" spans="1:34" s="4" customFormat="1" ht="15.75" customHeight="1" x14ac:dyDescent="0.3">
      <c r="A8" s="131">
        <v>4</v>
      </c>
      <c r="B8" s="129" t="s">
        <v>264</v>
      </c>
      <c r="C8" s="129" t="s">
        <v>248</v>
      </c>
      <c r="D8" s="130"/>
      <c r="E8" s="130"/>
      <c r="F8" s="130"/>
      <c r="G8" s="132"/>
      <c r="H8" s="128"/>
      <c r="I8" s="131">
        <v>4</v>
      </c>
      <c r="J8" s="129" t="s">
        <v>1327</v>
      </c>
      <c r="K8" s="129" t="s">
        <v>180</v>
      </c>
      <c r="L8" s="130"/>
      <c r="M8" s="130"/>
      <c r="N8" s="130"/>
      <c r="O8" s="132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88">
        <v>5</v>
      </c>
      <c r="B9" s="129" t="s">
        <v>1323</v>
      </c>
      <c r="C9" s="129" t="s">
        <v>1319</v>
      </c>
      <c r="D9" s="130"/>
      <c r="E9" s="130"/>
      <c r="F9" s="130"/>
      <c r="G9" s="132"/>
      <c r="H9" s="128"/>
      <c r="I9" s="188">
        <v>5</v>
      </c>
      <c r="J9" s="129" t="s">
        <v>190</v>
      </c>
      <c r="K9" s="129" t="s">
        <v>191</v>
      </c>
      <c r="L9" s="130"/>
      <c r="M9" s="130"/>
      <c r="N9" s="130"/>
      <c r="O9" s="132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">
        <v>1095</v>
      </c>
      <c r="C10" s="129" t="s">
        <v>147</v>
      </c>
      <c r="D10" s="130"/>
      <c r="E10" s="130"/>
      <c r="F10" s="130"/>
      <c r="G10" s="132"/>
      <c r="H10" s="128"/>
      <c r="I10" s="131">
        <v>6</v>
      </c>
      <c r="J10" s="129" t="s">
        <v>436</v>
      </c>
      <c r="K10" s="129" t="s">
        <v>187</v>
      </c>
      <c r="L10" s="130"/>
      <c r="M10" s="130"/>
      <c r="N10" s="130"/>
      <c r="O10" s="132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88">
        <v>7</v>
      </c>
      <c r="B11" s="129" t="s">
        <v>501</v>
      </c>
      <c r="C11" s="129" t="s">
        <v>187</v>
      </c>
      <c r="D11" s="130"/>
      <c r="E11" s="130"/>
      <c r="F11" s="130"/>
      <c r="G11" s="132"/>
      <c r="H11" s="128"/>
      <c r="I11" s="188">
        <v>7</v>
      </c>
      <c r="J11" s="129" t="s">
        <v>1326</v>
      </c>
      <c r="K11" s="129" t="s">
        <v>174</v>
      </c>
      <c r="L11" s="130"/>
      <c r="M11" s="130"/>
      <c r="N11" s="130"/>
      <c r="O11" s="132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">
        <v>545</v>
      </c>
      <c r="C12" s="129" t="s">
        <v>187</v>
      </c>
      <c r="D12" s="130"/>
      <c r="E12" s="130"/>
      <c r="F12" s="130"/>
      <c r="G12" s="132"/>
      <c r="H12" s="128"/>
      <c r="I12" s="131">
        <v>8</v>
      </c>
      <c r="J12" s="129" t="s">
        <v>930</v>
      </c>
      <c r="K12" s="129" t="s">
        <v>174</v>
      </c>
      <c r="L12" s="130"/>
      <c r="M12" s="130"/>
      <c r="N12" s="130"/>
      <c r="O12" s="132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91">
        <v>9</v>
      </c>
      <c r="B13" s="133" t="s">
        <v>1324</v>
      </c>
      <c r="C13" s="133" t="s">
        <v>318</v>
      </c>
      <c r="D13" s="134"/>
      <c r="E13" s="134"/>
      <c r="F13" s="134"/>
      <c r="G13" s="135"/>
      <c r="H13" s="128"/>
      <c r="I13" s="191">
        <v>9</v>
      </c>
      <c r="J13" s="133" t="s">
        <v>1189</v>
      </c>
      <c r="K13" s="133" t="s">
        <v>486</v>
      </c>
      <c r="L13" s="134"/>
      <c r="M13" s="134"/>
      <c r="N13" s="134"/>
      <c r="O13" s="135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65"/>
      <c r="B15" s="44" t="s">
        <v>221</v>
      </c>
      <c r="C15" s="183" t="s">
        <v>1334</v>
      </c>
      <c r="D15" s="184"/>
      <c r="E15" s="184"/>
      <c r="F15" s="66"/>
      <c r="G15" s="66"/>
      <c r="H15" s="128"/>
      <c r="I15" s="65"/>
      <c r="J15" s="44" t="s">
        <v>232</v>
      </c>
      <c r="K15" s="183" t="s">
        <v>1340</v>
      </c>
      <c r="L15" s="184"/>
      <c r="M15" s="184"/>
      <c r="N15" s="66"/>
      <c r="O15" s="66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1</v>
      </c>
      <c r="B16" s="198" t="s">
        <v>1</v>
      </c>
      <c r="C16" s="198" t="s">
        <v>2</v>
      </c>
      <c r="D16" s="199" t="s">
        <v>3</v>
      </c>
      <c r="E16" s="199" t="s">
        <v>4</v>
      </c>
      <c r="F16" s="199" t="s">
        <v>5</v>
      </c>
      <c r="G16" s="200" t="s">
        <v>6</v>
      </c>
      <c r="H16" s="128"/>
      <c r="I16" s="124">
        <v>1</v>
      </c>
      <c r="J16" s="198" t="s">
        <v>1</v>
      </c>
      <c r="K16" s="198" t="s">
        <v>2</v>
      </c>
      <c r="L16" s="199" t="s">
        <v>3</v>
      </c>
      <c r="M16" s="199" t="s">
        <v>4</v>
      </c>
      <c r="N16" s="199" t="s">
        <v>5</v>
      </c>
      <c r="O16" s="200" t="s">
        <v>6</v>
      </c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95">
        <v>1</v>
      </c>
      <c r="B17" s="196" t="s">
        <v>1333</v>
      </c>
      <c r="C17" s="196" t="s">
        <v>486</v>
      </c>
      <c r="D17" s="197"/>
      <c r="E17" s="197"/>
      <c r="F17" s="46"/>
      <c r="G17" s="54"/>
      <c r="H17" s="128"/>
      <c r="I17" s="195">
        <v>1</v>
      </c>
      <c r="J17" s="196" t="s">
        <v>988</v>
      </c>
      <c r="K17" s="196" t="s">
        <v>248</v>
      </c>
      <c r="L17" s="197"/>
      <c r="M17" s="197"/>
      <c r="N17" s="46"/>
      <c r="O17" s="54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">
        <v>1216</v>
      </c>
      <c r="C18" s="129" t="s">
        <v>174</v>
      </c>
      <c r="D18" s="130"/>
      <c r="E18" s="130"/>
      <c r="F18" s="130"/>
      <c r="G18" s="132"/>
      <c r="H18" s="128"/>
      <c r="I18" s="131">
        <v>2</v>
      </c>
      <c r="J18" s="129" t="s">
        <v>1336</v>
      </c>
      <c r="K18" s="129" t="s">
        <v>187</v>
      </c>
      <c r="L18" s="130"/>
      <c r="M18" s="130"/>
      <c r="N18" s="130"/>
      <c r="O18" s="132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88">
        <v>3</v>
      </c>
      <c r="B19" s="129" t="s">
        <v>506</v>
      </c>
      <c r="C19" s="129" t="s">
        <v>134</v>
      </c>
      <c r="D19" s="130"/>
      <c r="E19" s="130"/>
      <c r="F19" s="130"/>
      <c r="G19" s="132"/>
      <c r="H19" s="128"/>
      <c r="I19" s="188">
        <v>3</v>
      </c>
      <c r="J19" s="129" t="s">
        <v>1337</v>
      </c>
      <c r="K19" s="129" t="s">
        <v>115</v>
      </c>
      <c r="L19" s="130"/>
      <c r="M19" s="130"/>
      <c r="N19" s="130"/>
      <c r="O19" s="132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">
        <v>1332</v>
      </c>
      <c r="C20" s="129" t="s">
        <v>335</v>
      </c>
      <c r="D20" s="130"/>
      <c r="E20" s="130"/>
      <c r="F20" s="130"/>
      <c r="G20" s="132"/>
      <c r="H20" s="128"/>
      <c r="I20" s="131">
        <v>4</v>
      </c>
      <c r="J20" s="129" t="s">
        <v>107</v>
      </c>
      <c r="K20" s="129" t="s">
        <v>102</v>
      </c>
      <c r="L20" s="130"/>
      <c r="M20" s="130"/>
      <c r="N20" s="130"/>
      <c r="O20" s="132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88">
        <v>5</v>
      </c>
      <c r="B21" s="129" t="s">
        <v>470</v>
      </c>
      <c r="C21" s="129" t="s">
        <v>462</v>
      </c>
      <c r="D21" s="130"/>
      <c r="E21" s="130"/>
      <c r="F21" s="130"/>
      <c r="G21" s="132"/>
      <c r="H21" s="128"/>
      <c r="I21" s="188">
        <v>5</v>
      </c>
      <c r="J21" s="129" t="s">
        <v>695</v>
      </c>
      <c r="K21" s="129" t="s">
        <v>89</v>
      </c>
      <c r="L21" s="130"/>
      <c r="M21" s="130"/>
      <c r="N21" s="130"/>
      <c r="O21" s="132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">
        <v>434</v>
      </c>
      <c r="C22" s="129" t="s">
        <v>89</v>
      </c>
      <c r="D22" s="130"/>
      <c r="E22" s="130"/>
      <c r="F22" s="130"/>
      <c r="G22" s="132"/>
      <c r="H22" s="128"/>
      <c r="I22" s="131">
        <v>6</v>
      </c>
      <c r="J22" s="129" t="s">
        <v>1338</v>
      </c>
      <c r="K22" s="129" t="s">
        <v>174</v>
      </c>
      <c r="L22" s="130"/>
      <c r="M22" s="130"/>
      <c r="N22" s="130"/>
      <c r="O22" s="132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88">
        <v>7</v>
      </c>
      <c r="B23" s="129" t="s">
        <v>1126</v>
      </c>
      <c r="C23" s="129" t="s">
        <v>187</v>
      </c>
      <c r="D23" s="130"/>
      <c r="E23" s="130"/>
      <c r="F23" s="130"/>
      <c r="G23" s="132"/>
      <c r="H23" s="128"/>
      <c r="I23" s="188">
        <v>7</v>
      </c>
      <c r="J23" s="129" t="s">
        <v>1335</v>
      </c>
      <c r="K23" s="129" t="s">
        <v>115</v>
      </c>
      <c r="L23" s="130"/>
      <c r="M23" s="130"/>
      <c r="N23" s="130"/>
      <c r="O23" s="132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">
        <v>1331</v>
      </c>
      <c r="C24" s="129" t="s">
        <v>174</v>
      </c>
      <c r="D24" s="130"/>
      <c r="E24" s="130"/>
      <c r="F24" s="130"/>
      <c r="G24" s="132"/>
      <c r="H24" s="128"/>
      <c r="I24" s="131">
        <v>8</v>
      </c>
      <c r="J24" s="129" t="s">
        <v>572</v>
      </c>
      <c r="K24" s="129" t="s">
        <v>187</v>
      </c>
      <c r="L24" s="130"/>
      <c r="M24" s="130"/>
      <c r="N24" s="130"/>
      <c r="O24" s="132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91">
        <v>9</v>
      </c>
      <c r="B25" s="133" t="s">
        <v>457</v>
      </c>
      <c r="C25" s="133" t="s">
        <v>462</v>
      </c>
      <c r="D25" s="134"/>
      <c r="E25" s="134"/>
      <c r="F25" s="134"/>
      <c r="G25" s="135"/>
      <c r="H25" s="128"/>
      <c r="I25" s="191">
        <v>9</v>
      </c>
      <c r="J25" s="133" t="s">
        <v>1339</v>
      </c>
      <c r="K25" s="133" t="s">
        <v>187</v>
      </c>
      <c r="L25" s="134"/>
      <c r="M25" s="134"/>
      <c r="N25" s="134"/>
      <c r="O25" s="135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65"/>
      <c r="B27" s="44" t="s">
        <v>244</v>
      </c>
      <c r="C27" s="183" t="s">
        <v>1348</v>
      </c>
      <c r="D27" s="184"/>
      <c r="E27" s="184"/>
      <c r="F27" s="66"/>
      <c r="G27" s="66"/>
      <c r="H27" s="128"/>
      <c r="I27" s="65"/>
      <c r="J27" s="44" t="s">
        <v>258</v>
      </c>
      <c r="K27" s="183" t="s">
        <v>1351</v>
      </c>
      <c r="L27" s="184"/>
      <c r="M27" s="184"/>
      <c r="N27" s="66"/>
      <c r="O27" s="66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1</v>
      </c>
      <c r="B28" s="198" t="s">
        <v>1</v>
      </c>
      <c r="C28" s="198" t="s">
        <v>2</v>
      </c>
      <c r="D28" s="199" t="s">
        <v>3</v>
      </c>
      <c r="E28" s="199" t="s">
        <v>4</v>
      </c>
      <c r="F28" s="199" t="s">
        <v>5</v>
      </c>
      <c r="G28" s="200" t="s">
        <v>6</v>
      </c>
      <c r="H28" s="128"/>
      <c r="I28" s="124">
        <v>1</v>
      </c>
      <c r="J28" s="198" t="s">
        <v>1</v>
      </c>
      <c r="K28" s="198" t="s">
        <v>2</v>
      </c>
      <c r="L28" s="199" t="s">
        <v>3</v>
      </c>
      <c r="M28" s="199" t="s">
        <v>4</v>
      </c>
      <c r="N28" s="199" t="s">
        <v>5</v>
      </c>
      <c r="O28" s="200" t="s">
        <v>6</v>
      </c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95">
        <v>1</v>
      </c>
      <c r="B29" s="196" t="s">
        <v>1347</v>
      </c>
      <c r="C29" s="196" t="s">
        <v>1319</v>
      </c>
      <c r="D29" s="197"/>
      <c r="E29" s="197"/>
      <c r="F29" s="46"/>
      <c r="G29" s="54"/>
      <c r="H29" s="128"/>
      <c r="I29" s="195">
        <v>1</v>
      </c>
      <c r="J29" s="196" t="s">
        <v>1267</v>
      </c>
      <c r="K29" s="196" t="s">
        <v>98</v>
      </c>
      <c r="L29" s="197"/>
      <c r="M29" s="197"/>
      <c r="N29" s="46"/>
      <c r="O29" s="54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">
        <v>886</v>
      </c>
      <c r="C30" s="129" t="s">
        <v>134</v>
      </c>
      <c r="D30" s="130"/>
      <c r="E30" s="130"/>
      <c r="F30" s="130"/>
      <c r="G30" s="132"/>
      <c r="H30" s="128"/>
      <c r="I30" s="131">
        <v>2</v>
      </c>
      <c r="J30" s="129" t="s">
        <v>1349</v>
      </c>
      <c r="K30" s="129" t="s">
        <v>134</v>
      </c>
      <c r="L30" s="130"/>
      <c r="M30" s="130"/>
      <c r="N30" s="130"/>
      <c r="O30" s="132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88">
        <v>3</v>
      </c>
      <c r="B31" s="129" t="s">
        <v>1342</v>
      </c>
      <c r="C31" s="129" t="s">
        <v>180</v>
      </c>
      <c r="D31" s="130"/>
      <c r="E31" s="130"/>
      <c r="F31" s="130"/>
      <c r="G31" s="132"/>
      <c r="H31" s="128"/>
      <c r="I31" s="188">
        <v>3</v>
      </c>
      <c r="J31" s="129" t="s">
        <v>582</v>
      </c>
      <c r="K31" s="129" t="s">
        <v>462</v>
      </c>
      <c r="L31" s="130"/>
      <c r="M31" s="130"/>
      <c r="N31" s="130"/>
      <c r="O31" s="132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">
        <v>1344</v>
      </c>
      <c r="C32" s="129" t="s">
        <v>187</v>
      </c>
      <c r="D32" s="130"/>
      <c r="E32" s="130"/>
      <c r="F32" s="130"/>
      <c r="G32" s="132"/>
      <c r="H32" s="128"/>
      <c r="I32" s="131">
        <v>4</v>
      </c>
      <c r="J32" s="129" t="s">
        <v>577</v>
      </c>
      <c r="K32" s="129" t="s">
        <v>626</v>
      </c>
      <c r="L32" s="130"/>
      <c r="M32" s="130"/>
      <c r="N32" s="130"/>
      <c r="O32" s="132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88">
        <v>5</v>
      </c>
      <c r="B33" s="129" t="s">
        <v>1346</v>
      </c>
      <c r="C33" s="129" t="s">
        <v>335</v>
      </c>
      <c r="D33" s="130"/>
      <c r="E33" s="130"/>
      <c r="F33" s="130"/>
      <c r="G33" s="132"/>
      <c r="H33" s="128"/>
      <c r="I33" s="188">
        <v>5</v>
      </c>
      <c r="J33" s="129" t="s">
        <v>233</v>
      </c>
      <c r="K33" s="129" t="s">
        <v>1319</v>
      </c>
      <c r="L33" s="130"/>
      <c r="M33" s="130"/>
      <c r="N33" s="130"/>
      <c r="O33" s="132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">
        <v>1345</v>
      </c>
      <c r="C34" s="129" t="s">
        <v>147</v>
      </c>
      <c r="D34" s="130"/>
      <c r="E34" s="130"/>
      <c r="F34" s="130"/>
      <c r="G34" s="132"/>
      <c r="H34" s="128"/>
      <c r="I34" s="131">
        <v>6</v>
      </c>
      <c r="J34" s="129" t="s">
        <v>1350</v>
      </c>
      <c r="K34" s="129" t="s">
        <v>174</v>
      </c>
      <c r="L34" s="130"/>
      <c r="M34" s="130"/>
      <c r="N34" s="130"/>
      <c r="O34" s="132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88">
        <v>7</v>
      </c>
      <c r="B35" s="129" t="s">
        <v>1343</v>
      </c>
      <c r="C35" s="129" t="s">
        <v>115</v>
      </c>
      <c r="D35" s="130"/>
      <c r="E35" s="130"/>
      <c r="F35" s="130"/>
      <c r="G35" s="132"/>
      <c r="H35" s="128"/>
      <c r="I35" s="188">
        <v>7</v>
      </c>
      <c r="J35" s="129" t="s">
        <v>245</v>
      </c>
      <c r="K35" s="129" t="s">
        <v>130</v>
      </c>
      <c r="L35" s="130"/>
      <c r="M35" s="130"/>
      <c r="N35" s="130"/>
      <c r="O35" s="132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">
        <v>1341</v>
      </c>
      <c r="C36" s="129" t="s">
        <v>115</v>
      </c>
      <c r="D36" s="130"/>
      <c r="E36" s="130"/>
      <c r="F36" s="130"/>
      <c r="G36" s="132"/>
      <c r="H36" s="128"/>
      <c r="I36" s="131">
        <v>8</v>
      </c>
      <c r="J36" s="129" t="s">
        <v>436</v>
      </c>
      <c r="K36" s="129" t="s">
        <v>102</v>
      </c>
      <c r="L36" s="130"/>
      <c r="M36" s="130"/>
      <c r="N36" s="130"/>
      <c r="O36" s="132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91">
        <v>9</v>
      </c>
      <c r="B37" s="133" t="s">
        <v>953</v>
      </c>
      <c r="C37" s="133" t="s">
        <v>134</v>
      </c>
      <c r="D37" s="134"/>
      <c r="E37" s="134"/>
      <c r="F37" s="134"/>
      <c r="G37" s="135"/>
      <c r="H37" s="128"/>
      <c r="I37" s="191">
        <v>9</v>
      </c>
      <c r="J37" s="133" t="s">
        <v>896</v>
      </c>
      <c r="K37" s="133" t="s">
        <v>462</v>
      </c>
      <c r="L37" s="134"/>
      <c r="M37" s="134"/>
      <c r="N37" s="134"/>
      <c r="O37" s="135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65"/>
      <c r="B39" s="44" t="s">
        <v>269</v>
      </c>
      <c r="C39" s="183" t="s">
        <v>1357</v>
      </c>
      <c r="D39" s="184"/>
      <c r="E39" s="184"/>
      <c r="F39" s="66"/>
      <c r="G39" s="66"/>
      <c r="H39" s="128"/>
      <c r="I39" s="65"/>
      <c r="J39" s="44" t="s">
        <v>934</v>
      </c>
      <c r="K39" s="183" t="s">
        <v>1363</v>
      </c>
      <c r="L39" s="184"/>
      <c r="M39" s="184"/>
      <c r="N39" s="66"/>
      <c r="O39" s="66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1</v>
      </c>
      <c r="B40" s="198" t="s">
        <v>1</v>
      </c>
      <c r="C40" s="198" t="s">
        <v>2</v>
      </c>
      <c r="D40" s="199" t="s">
        <v>3</v>
      </c>
      <c r="E40" s="199" t="s">
        <v>4</v>
      </c>
      <c r="F40" s="199" t="s">
        <v>5</v>
      </c>
      <c r="G40" s="200" t="s">
        <v>6</v>
      </c>
      <c r="H40" s="128"/>
      <c r="I40" s="124">
        <v>1</v>
      </c>
      <c r="J40" s="198" t="s">
        <v>1</v>
      </c>
      <c r="K40" s="198" t="s">
        <v>2</v>
      </c>
      <c r="L40" s="199" t="s">
        <v>3</v>
      </c>
      <c r="M40" s="199" t="s">
        <v>4</v>
      </c>
      <c r="N40" s="199" t="s">
        <v>5</v>
      </c>
      <c r="O40" s="200" t="s">
        <v>6</v>
      </c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95">
        <v>1</v>
      </c>
      <c r="B41" s="196" t="s">
        <v>1353</v>
      </c>
      <c r="C41" s="196" t="s">
        <v>98</v>
      </c>
      <c r="D41" s="197"/>
      <c r="E41" s="197"/>
      <c r="F41" s="46"/>
      <c r="G41" s="54"/>
      <c r="H41" s="128"/>
      <c r="I41" s="195">
        <v>1</v>
      </c>
      <c r="J41" s="196" t="s">
        <v>1359</v>
      </c>
      <c r="K41" s="196" t="s">
        <v>134</v>
      </c>
      <c r="L41" s="197"/>
      <c r="M41" s="197"/>
      <c r="N41" s="46"/>
      <c r="O41" s="54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">
        <v>226</v>
      </c>
      <c r="C42" s="129" t="s">
        <v>180</v>
      </c>
      <c r="D42" s="130"/>
      <c r="E42" s="130"/>
      <c r="F42" s="130"/>
      <c r="G42" s="132"/>
      <c r="H42" s="128"/>
      <c r="I42" s="131">
        <v>2</v>
      </c>
      <c r="J42" s="129" t="s">
        <v>1361</v>
      </c>
      <c r="K42" s="129" t="s">
        <v>1148</v>
      </c>
      <c r="L42" s="130"/>
      <c r="M42" s="130"/>
      <c r="N42" s="130"/>
      <c r="O42" s="132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88">
        <v>3</v>
      </c>
      <c r="B43" s="129" t="s">
        <v>1105</v>
      </c>
      <c r="C43" s="129" t="s">
        <v>462</v>
      </c>
      <c r="D43" s="130"/>
      <c r="E43" s="130"/>
      <c r="F43" s="130"/>
      <c r="G43" s="132"/>
      <c r="H43" s="128"/>
      <c r="I43" s="188">
        <v>3</v>
      </c>
      <c r="J43" s="129" t="s">
        <v>1358</v>
      </c>
      <c r="K43" s="129" t="s">
        <v>180</v>
      </c>
      <c r="L43" s="130"/>
      <c r="M43" s="130"/>
      <c r="N43" s="130"/>
      <c r="O43" s="132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">
        <v>1355</v>
      </c>
      <c r="C44" s="129" t="s">
        <v>134</v>
      </c>
      <c r="D44" s="130"/>
      <c r="E44" s="130"/>
      <c r="F44" s="130"/>
      <c r="G44" s="132"/>
      <c r="H44" s="128"/>
      <c r="I44" s="131">
        <v>4</v>
      </c>
      <c r="J44" s="129" t="s">
        <v>1166</v>
      </c>
      <c r="K44" s="129" t="s">
        <v>187</v>
      </c>
      <c r="L44" s="130"/>
      <c r="M44" s="130"/>
      <c r="N44" s="130"/>
      <c r="O44" s="132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88">
        <v>5</v>
      </c>
      <c r="B45" s="129" t="s">
        <v>1354</v>
      </c>
      <c r="C45" s="129" t="s">
        <v>1148</v>
      </c>
      <c r="D45" s="130"/>
      <c r="E45" s="130"/>
      <c r="F45" s="130"/>
      <c r="G45" s="132"/>
      <c r="H45" s="128"/>
      <c r="I45" s="188">
        <v>5</v>
      </c>
      <c r="J45" s="129" t="s">
        <v>1360</v>
      </c>
      <c r="K45" s="129" t="s">
        <v>122</v>
      </c>
      <c r="L45" s="130"/>
      <c r="M45" s="130"/>
      <c r="N45" s="130"/>
      <c r="O45" s="132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">
        <v>1352</v>
      </c>
      <c r="C46" s="129" t="s">
        <v>180</v>
      </c>
      <c r="D46" s="130"/>
      <c r="E46" s="130"/>
      <c r="F46" s="130"/>
      <c r="G46" s="132"/>
      <c r="H46" s="128"/>
      <c r="I46" s="131">
        <v>6</v>
      </c>
      <c r="J46" s="129" t="s">
        <v>1362</v>
      </c>
      <c r="K46" s="129" t="s">
        <v>462</v>
      </c>
      <c r="L46" s="130"/>
      <c r="M46" s="130"/>
      <c r="N46" s="130"/>
      <c r="O46" s="132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88">
        <v>7</v>
      </c>
      <c r="B47" s="129" t="s">
        <v>1356</v>
      </c>
      <c r="C47" s="129" t="s">
        <v>462</v>
      </c>
      <c r="D47" s="130"/>
      <c r="E47" s="130"/>
      <c r="F47" s="130"/>
      <c r="G47" s="132"/>
      <c r="H47" s="128"/>
      <c r="I47" s="188">
        <v>7</v>
      </c>
      <c r="J47" s="129" t="s">
        <v>1128</v>
      </c>
      <c r="K47" s="129" t="s">
        <v>174</v>
      </c>
      <c r="L47" s="130"/>
      <c r="M47" s="130"/>
      <c r="N47" s="130"/>
      <c r="O47" s="132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6">
        <v>8</v>
      </c>
      <c r="B48" s="133" t="s">
        <v>864</v>
      </c>
      <c r="C48" s="133" t="s">
        <v>248</v>
      </c>
      <c r="D48" s="134"/>
      <c r="E48" s="134"/>
      <c r="F48" s="134"/>
      <c r="G48" s="135"/>
      <c r="H48" s="128"/>
      <c r="I48" s="136">
        <v>8</v>
      </c>
      <c r="J48" s="133" t="s">
        <v>864</v>
      </c>
      <c r="K48" s="133" t="s">
        <v>166</v>
      </c>
      <c r="L48" s="134"/>
      <c r="M48" s="134"/>
      <c r="N48" s="134"/>
      <c r="O48" s="135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65"/>
      <c r="B50" s="44" t="s">
        <v>942</v>
      </c>
      <c r="C50" s="183" t="s">
        <v>1370</v>
      </c>
      <c r="D50" s="184"/>
      <c r="E50" s="184"/>
      <c r="F50" s="66"/>
      <c r="G50" s="66"/>
      <c r="H50" s="128"/>
      <c r="I50" s="65"/>
      <c r="J50" s="44" t="s">
        <v>952</v>
      </c>
      <c r="K50" s="183" t="s">
        <v>1376</v>
      </c>
      <c r="L50" s="184"/>
      <c r="M50" s="184"/>
      <c r="N50" s="66"/>
      <c r="O50" s="66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4">
        <v>1</v>
      </c>
      <c r="B51" s="198" t="s">
        <v>1</v>
      </c>
      <c r="C51" s="198" t="s">
        <v>2</v>
      </c>
      <c r="D51" s="199" t="s">
        <v>3</v>
      </c>
      <c r="E51" s="199" t="s">
        <v>4</v>
      </c>
      <c r="F51" s="199" t="s">
        <v>5</v>
      </c>
      <c r="G51" s="200" t="s">
        <v>6</v>
      </c>
      <c r="H51" s="128"/>
      <c r="I51" s="124">
        <v>1</v>
      </c>
      <c r="J51" s="198" t="s">
        <v>1</v>
      </c>
      <c r="K51" s="198" t="s">
        <v>2</v>
      </c>
      <c r="L51" s="199" t="s">
        <v>3</v>
      </c>
      <c r="M51" s="199" t="s">
        <v>4</v>
      </c>
      <c r="N51" s="199" t="s">
        <v>5</v>
      </c>
      <c r="O51" s="200" t="s">
        <v>6</v>
      </c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95">
        <v>1</v>
      </c>
      <c r="B52" s="196" t="s">
        <v>1369</v>
      </c>
      <c r="C52" s="196" t="s">
        <v>180</v>
      </c>
      <c r="D52" s="197"/>
      <c r="E52" s="197"/>
      <c r="F52" s="46"/>
      <c r="G52" s="54"/>
      <c r="H52" s="128"/>
      <c r="I52" s="195">
        <v>1</v>
      </c>
      <c r="J52" s="196" t="s">
        <v>1373</v>
      </c>
      <c r="K52" s="196" t="s">
        <v>174</v>
      </c>
      <c r="L52" s="197"/>
      <c r="M52" s="197"/>
      <c r="N52" s="46"/>
      <c r="O52" s="54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31">
        <v>2</v>
      </c>
      <c r="B53" s="129" t="s">
        <v>1102</v>
      </c>
      <c r="C53" s="129" t="s">
        <v>1103</v>
      </c>
      <c r="D53" s="130"/>
      <c r="E53" s="130"/>
      <c r="F53" s="130"/>
      <c r="G53" s="132"/>
      <c r="H53" s="128"/>
      <c r="I53" s="131">
        <v>2</v>
      </c>
      <c r="J53" s="129" t="s">
        <v>1371</v>
      </c>
      <c r="K53" s="129" t="s">
        <v>1319</v>
      </c>
      <c r="L53" s="130"/>
      <c r="M53" s="130"/>
      <c r="N53" s="130"/>
      <c r="O53" s="132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88">
        <v>3</v>
      </c>
      <c r="B54" s="129" t="s">
        <v>1367</v>
      </c>
      <c r="C54" s="129" t="s">
        <v>134</v>
      </c>
      <c r="D54" s="130"/>
      <c r="E54" s="130"/>
      <c r="F54" s="130"/>
      <c r="G54" s="132"/>
      <c r="H54" s="128"/>
      <c r="I54" s="188">
        <v>3</v>
      </c>
      <c r="J54" s="129" t="s">
        <v>1375</v>
      </c>
      <c r="K54" s="129" t="s">
        <v>335</v>
      </c>
      <c r="L54" s="130"/>
      <c r="M54" s="130"/>
      <c r="N54" s="130"/>
      <c r="O54" s="132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31">
        <v>4</v>
      </c>
      <c r="B55" s="129" t="s">
        <v>1364</v>
      </c>
      <c r="C55" s="129" t="s">
        <v>1319</v>
      </c>
      <c r="D55" s="130"/>
      <c r="E55" s="130"/>
      <c r="F55" s="130"/>
      <c r="G55" s="132"/>
      <c r="H55" s="128"/>
      <c r="I55" s="131">
        <v>4</v>
      </c>
      <c r="J55" s="129" t="s">
        <v>1372</v>
      </c>
      <c r="K55" s="129" t="s">
        <v>1148</v>
      </c>
      <c r="L55" s="130"/>
      <c r="M55" s="130"/>
      <c r="N55" s="130"/>
      <c r="O55" s="132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88">
        <v>5</v>
      </c>
      <c r="B56" s="129" t="s">
        <v>1368</v>
      </c>
      <c r="C56" s="129" t="s">
        <v>1148</v>
      </c>
      <c r="D56" s="130"/>
      <c r="E56" s="130"/>
      <c r="F56" s="130"/>
      <c r="G56" s="132"/>
      <c r="H56" s="128"/>
      <c r="I56" s="188">
        <v>5</v>
      </c>
      <c r="J56" s="129" t="s">
        <v>1266</v>
      </c>
      <c r="K56" s="129" t="s">
        <v>335</v>
      </c>
      <c r="L56" s="130"/>
      <c r="M56" s="130"/>
      <c r="N56" s="130"/>
      <c r="O56" s="132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31">
        <v>6</v>
      </c>
      <c r="B57" s="129" t="s">
        <v>1365</v>
      </c>
      <c r="C57" s="129" t="s">
        <v>1319</v>
      </c>
      <c r="D57" s="130"/>
      <c r="E57" s="130"/>
      <c r="F57" s="130"/>
      <c r="G57" s="132"/>
      <c r="H57" s="128"/>
      <c r="I57" s="131">
        <v>6</v>
      </c>
      <c r="J57" s="129" t="s">
        <v>1019</v>
      </c>
      <c r="K57" s="129" t="s">
        <v>166</v>
      </c>
      <c r="L57" s="130"/>
      <c r="M57" s="130"/>
      <c r="N57" s="130"/>
      <c r="O57" s="132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88">
        <v>7</v>
      </c>
      <c r="B58" s="129" t="s">
        <v>1163</v>
      </c>
      <c r="C58" s="129" t="s">
        <v>279</v>
      </c>
      <c r="D58" s="130"/>
      <c r="E58" s="130"/>
      <c r="F58" s="130"/>
      <c r="G58" s="132"/>
      <c r="H58" s="128"/>
      <c r="I58" s="188">
        <v>7</v>
      </c>
      <c r="J58" s="129" t="s">
        <v>971</v>
      </c>
      <c r="K58" s="129" t="s">
        <v>462</v>
      </c>
      <c r="L58" s="130"/>
      <c r="M58" s="130"/>
      <c r="N58" s="130"/>
      <c r="O58" s="132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36">
        <v>8</v>
      </c>
      <c r="B59" s="133" t="s">
        <v>1366</v>
      </c>
      <c r="C59" s="133" t="s">
        <v>174</v>
      </c>
      <c r="D59" s="134"/>
      <c r="E59" s="134"/>
      <c r="F59" s="134"/>
      <c r="G59" s="135"/>
      <c r="H59" s="128"/>
      <c r="I59" s="136">
        <v>8</v>
      </c>
      <c r="J59" s="133" t="s">
        <v>1374</v>
      </c>
      <c r="K59" s="133" t="s">
        <v>180</v>
      </c>
      <c r="L59" s="134"/>
      <c r="M59" s="134"/>
      <c r="N59" s="134"/>
      <c r="O59" s="135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28"/>
      <c r="B61" s="4" t="s">
        <v>37</v>
      </c>
      <c r="C61" s="4"/>
      <c r="D61" s="4"/>
      <c r="E61" s="4"/>
      <c r="F61" s="101" t="s">
        <v>25</v>
      </c>
      <c r="G61" s="4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28"/>
      <c r="B62" s="4" t="s">
        <v>38</v>
      </c>
      <c r="C62" s="4"/>
      <c r="D62" s="4"/>
      <c r="E62" s="4"/>
      <c r="F62" s="4"/>
      <c r="G62" s="4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</sheetData>
  <sortState xmlns:xlrd2="http://schemas.microsoft.com/office/spreadsheetml/2017/richdata2" ref="AD52:AE59">
    <sortCondition ref="AD52"/>
  </sortState>
  <mergeCells count="1">
    <mergeCell ref="J2:O2"/>
  </mergeCells>
  <hyperlinks>
    <hyperlink ref="B2" location="'Index'!A3" tooltip="Go to the Index sheet" display="á" xr:uid="{18141902-CB15-46C3-BF67-6D9B7A06DE93}"/>
  </hyperlinks>
  <printOptions horizontalCentered="1"/>
  <pageMargins left="0.31496062992126" right="0.31496062992126" top="1.1023622047244099" bottom="0.59055118110236204" header="0.39370078740157499" footer="0.39370078740157499"/>
  <pageSetup paperSize="9" scale="74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tabColor theme="9" tint="0.39997558519241921"/>
    <pageSetUpPr fitToPage="1"/>
  </sheetPr>
  <dimension ref="A1:AH192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11" width="5" style="4" customWidth="1"/>
    <col min="12" max="12" width="1.7109375" style="4" customWidth="1"/>
    <col min="13" max="13" width="2.7109375" style="4" customWidth="1"/>
    <col min="14" max="15" width="20.7109375" style="4" customWidth="1"/>
    <col min="16" max="22" width="5" style="4" customWidth="1"/>
    <col min="23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53</v>
      </c>
      <c r="D1" s="90"/>
      <c r="E1" s="90"/>
      <c r="F1" s="90"/>
      <c r="G1" s="90"/>
      <c r="H1" s="90"/>
      <c r="I1" s="90"/>
      <c r="J1" s="90"/>
      <c r="K1" s="90"/>
      <c r="L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4"/>
      <c r="AH1" s="3"/>
    </row>
    <row r="2" spans="1:34" s="93" customFormat="1" ht="20.100000000000001" customHeight="1" x14ac:dyDescent="0.35">
      <c r="A2" s="98"/>
      <c r="B2" s="204" t="s">
        <v>1518</v>
      </c>
      <c r="C2" s="111"/>
      <c r="D2" s="90"/>
      <c r="E2" s="90"/>
      <c r="F2" s="213" t="s">
        <v>196</v>
      </c>
      <c r="G2" s="213"/>
      <c r="H2" s="213"/>
      <c r="I2" s="213"/>
      <c r="J2" s="213"/>
      <c r="K2" s="213"/>
      <c r="L2" s="90"/>
      <c r="N2" s="90"/>
      <c r="O2" s="90"/>
      <c r="P2" s="90"/>
      <c r="Q2" s="90"/>
      <c r="R2" s="90"/>
      <c r="S2" s="90"/>
      <c r="T2" s="90"/>
      <c r="U2" s="90"/>
      <c r="V2" s="90"/>
      <c r="W2" s="90"/>
      <c r="AG2" s="4"/>
      <c r="AH2" s="25"/>
    </row>
    <row r="3" spans="1:34" s="2" customFormat="1" ht="15.75" customHeight="1" x14ac:dyDescent="0.3">
      <c r="A3" s="1"/>
      <c r="B3" s="2" t="s">
        <v>0</v>
      </c>
      <c r="C3" s="115" t="s">
        <v>325</v>
      </c>
      <c r="D3" s="115"/>
      <c r="E3" s="115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4</v>
      </c>
      <c r="B4" s="125" t="s">
        <v>1</v>
      </c>
      <c r="C4" s="149" t="s">
        <v>2</v>
      </c>
      <c r="D4" s="71"/>
      <c r="E4" s="71"/>
      <c r="F4" s="71"/>
      <c r="G4" s="72"/>
      <c r="H4" s="48" t="s">
        <v>3</v>
      </c>
      <c r="I4" s="48" t="s">
        <v>4</v>
      </c>
      <c r="J4" s="48" t="s">
        <v>5</v>
      </c>
      <c r="K4" s="49" t="s">
        <v>6</v>
      </c>
    </row>
    <row r="5" spans="1:34" ht="15.75" customHeight="1" x14ac:dyDescent="0.3">
      <c r="A5" s="122">
        <v>1</v>
      </c>
      <c r="B5" s="106" t="s">
        <v>321</v>
      </c>
      <c r="C5" s="106" t="s">
        <v>322</v>
      </c>
      <c r="D5" s="16"/>
      <c r="E5" s="16"/>
      <c r="F5" s="16"/>
      <c r="G5" s="16"/>
      <c r="H5" s="16">
        <f>SUM(D5:G5)</f>
        <v>0</v>
      </c>
      <c r="I5" s="16"/>
      <c r="J5" s="46"/>
      <c r="K5" s="54"/>
    </row>
    <row r="6" spans="1:34" ht="15.75" customHeight="1" x14ac:dyDescent="0.3">
      <c r="A6" s="118">
        <v>2</v>
      </c>
      <c r="B6" s="117" t="s">
        <v>314</v>
      </c>
      <c r="C6" s="117" t="s">
        <v>66</v>
      </c>
      <c r="D6" s="7"/>
      <c r="E6" s="7"/>
      <c r="F6" s="7"/>
      <c r="G6" s="7"/>
      <c r="H6" s="7">
        <f t="shared" ref="H6:H13" si="0">SUM(D6:G6)</f>
        <v>0</v>
      </c>
      <c r="I6" s="7"/>
      <c r="J6" s="7"/>
      <c r="K6" s="19"/>
    </row>
    <row r="7" spans="1:34" ht="15.75" customHeight="1" x14ac:dyDescent="0.3">
      <c r="A7" s="118">
        <v>3</v>
      </c>
      <c r="B7" s="117" t="s">
        <v>311</v>
      </c>
      <c r="C7" s="117" t="s">
        <v>312</v>
      </c>
      <c r="D7" s="7"/>
      <c r="E7" s="7"/>
      <c r="F7" s="7"/>
      <c r="G7" s="7"/>
      <c r="H7" s="7">
        <f t="shared" si="0"/>
        <v>0</v>
      </c>
      <c r="I7" s="7"/>
      <c r="J7" s="7"/>
      <c r="K7" s="19"/>
    </row>
    <row r="8" spans="1:34" ht="15.75" customHeight="1" x14ac:dyDescent="0.3">
      <c r="A8" s="118">
        <v>4</v>
      </c>
      <c r="B8" s="117" t="s">
        <v>319</v>
      </c>
      <c r="C8" s="117" t="s">
        <v>320</v>
      </c>
      <c r="D8" s="7"/>
      <c r="E8" s="7"/>
      <c r="F8" s="7"/>
      <c r="G8" s="7"/>
      <c r="H8" s="7">
        <f t="shared" si="0"/>
        <v>0</v>
      </c>
      <c r="I8" s="7"/>
      <c r="J8" s="7"/>
      <c r="K8" s="19"/>
    </row>
    <row r="9" spans="1:34" ht="15.75" customHeight="1" x14ac:dyDescent="0.3">
      <c r="A9" s="118">
        <v>5</v>
      </c>
      <c r="B9" s="117" t="s">
        <v>323</v>
      </c>
      <c r="C9" s="117" t="s">
        <v>316</v>
      </c>
      <c r="D9" s="7"/>
      <c r="E9" s="7"/>
      <c r="F9" s="7"/>
      <c r="G9" s="7"/>
      <c r="H9" s="7">
        <f t="shared" si="0"/>
        <v>0</v>
      </c>
      <c r="I9" s="7"/>
      <c r="J9" s="7"/>
      <c r="K9" s="19"/>
    </row>
    <row r="10" spans="1:34" ht="15.75" customHeight="1" x14ac:dyDescent="0.3">
      <c r="A10" s="118">
        <v>6</v>
      </c>
      <c r="B10" s="117" t="s">
        <v>324</v>
      </c>
      <c r="C10" s="117" t="s">
        <v>316</v>
      </c>
      <c r="D10" s="7"/>
      <c r="E10" s="7"/>
      <c r="F10" s="7"/>
      <c r="G10" s="7"/>
      <c r="H10" s="7">
        <f t="shared" si="0"/>
        <v>0</v>
      </c>
      <c r="I10" s="7"/>
      <c r="J10" s="7"/>
      <c r="K10" s="19"/>
    </row>
    <row r="11" spans="1:34" ht="15.75" customHeight="1" x14ac:dyDescent="0.3">
      <c r="A11" s="118">
        <v>7</v>
      </c>
      <c r="B11" s="117" t="s">
        <v>317</v>
      </c>
      <c r="C11" s="117" t="s">
        <v>318</v>
      </c>
      <c r="D11" s="7"/>
      <c r="E11" s="7"/>
      <c r="F11" s="7"/>
      <c r="G11" s="7"/>
      <c r="H11" s="7">
        <f t="shared" si="0"/>
        <v>0</v>
      </c>
      <c r="I11" s="7"/>
      <c r="J11" s="7"/>
      <c r="K11" s="19"/>
    </row>
    <row r="12" spans="1:34" ht="15.75" customHeight="1" x14ac:dyDescent="0.3">
      <c r="A12" s="118">
        <v>8</v>
      </c>
      <c r="B12" s="117" t="s">
        <v>315</v>
      </c>
      <c r="C12" s="117" t="s">
        <v>316</v>
      </c>
      <c r="D12" s="7"/>
      <c r="E12" s="7"/>
      <c r="F12" s="7"/>
      <c r="G12" s="7"/>
      <c r="H12" s="7">
        <f t="shared" si="0"/>
        <v>0</v>
      </c>
      <c r="I12" s="7"/>
      <c r="J12" s="7"/>
      <c r="K12" s="19"/>
    </row>
    <row r="13" spans="1:34" ht="15.75" customHeight="1" x14ac:dyDescent="0.3">
      <c r="A13" s="120">
        <v>9</v>
      </c>
      <c r="B13" s="121" t="s">
        <v>313</v>
      </c>
      <c r="C13" s="121" t="s">
        <v>312</v>
      </c>
      <c r="D13" s="21"/>
      <c r="E13" s="21"/>
      <c r="F13" s="21"/>
      <c r="G13" s="21"/>
      <c r="H13" s="21">
        <f t="shared" si="0"/>
        <v>0</v>
      </c>
      <c r="I13" s="21"/>
      <c r="J13" s="21"/>
      <c r="K13" s="22"/>
    </row>
    <row r="14" spans="1:34" ht="15.75" customHeight="1" x14ac:dyDescent="0.3">
      <c r="A14" s="4"/>
    </row>
    <row r="15" spans="1:34" ht="15.75" customHeight="1" x14ac:dyDescent="0.3">
      <c r="A15" s="1"/>
      <c r="B15" s="2" t="s">
        <v>74</v>
      </c>
      <c r="C15" s="115" t="s">
        <v>333</v>
      </c>
      <c r="D15" s="115"/>
      <c r="E15" s="115"/>
      <c r="F15" s="2"/>
      <c r="G15" s="2"/>
      <c r="H15" s="2"/>
      <c r="I15" s="2"/>
      <c r="J15" s="2"/>
      <c r="K15" s="2"/>
    </row>
    <row r="16" spans="1:34" ht="15.75" customHeight="1" x14ac:dyDescent="0.3">
      <c r="A16" s="124">
        <v>4</v>
      </c>
      <c r="B16" s="125" t="s">
        <v>1</v>
      </c>
      <c r="C16" s="149" t="s">
        <v>2</v>
      </c>
      <c r="D16" s="71"/>
      <c r="E16" s="71"/>
      <c r="F16" s="71"/>
      <c r="G16" s="72"/>
      <c r="H16" s="48" t="s">
        <v>3</v>
      </c>
      <c r="I16" s="48" t="s">
        <v>4</v>
      </c>
      <c r="J16" s="48" t="s">
        <v>5</v>
      </c>
      <c r="K16" s="49" t="s">
        <v>6</v>
      </c>
    </row>
    <row r="17" spans="1:11" ht="15.75" customHeight="1" x14ac:dyDescent="0.3">
      <c r="A17" s="122">
        <v>1</v>
      </c>
      <c r="B17" s="106" t="s">
        <v>331</v>
      </c>
      <c r="C17" s="106" t="s">
        <v>66</v>
      </c>
      <c r="D17" s="16"/>
      <c r="E17" s="16"/>
      <c r="F17" s="16"/>
      <c r="G17" s="16"/>
      <c r="H17" s="16">
        <f>SUM(D17:G17)</f>
        <v>0</v>
      </c>
      <c r="I17" s="16"/>
      <c r="J17" s="46"/>
      <c r="K17" s="54"/>
    </row>
    <row r="18" spans="1:11" ht="15.75" customHeight="1" x14ac:dyDescent="0.3">
      <c r="A18" s="118">
        <v>2</v>
      </c>
      <c r="B18" s="117" t="s">
        <v>332</v>
      </c>
      <c r="C18" s="117" t="s">
        <v>322</v>
      </c>
      <c r="D18" s="7"/>
      <c r="E18" s="7"/>
      <c r="F18" s="7"/>
      <c r="G18" s="7"/>
      <c r="H18" s="7">
        <f t="shared" ref="H18:H25" si="1">SUM(D18:G18)</f>
        <v>0</v>
      </c>
      <c r="I18" s="7"/>
      <c r="J18" s="7"/>
      <c r="K18" s="19"/>
    </row>
    <row r="19" spans="1:11" ht="15.75" customHeight="1" x14ac:dyDescent="0.3">
      <c r="A19" s="118">
        <v>3</v>
      </c>
      <c r="B19" s="117" t="s">
        <v>272</v>
      </c>
      <c r="C19" s="117" t="s">
        <v>150</v>
      </c>
      <c r="D19" s="7"/>
      <c r="E19" s="7"/>
      <c r="F19" s="7"/>
      <c r="G19" s="7"/>
      <c r="H19" s="7">
        <f t="shared" si="1"/>
        <v>0</v>
      </c>
      <c r="I19" s="7"/>
      <c r="J19" s="7"/>
      <c r="K19" s="19"/>
    </row>
    <row r="20" spans="1:11" ht="15.75" customHeight="1" x14ac:dyDescent="0.3">
      <c r="A20" s="118">
        <v>4</v>
      </c>
      <c r="B20" s="117" t="s">
        <v>328</v>
      </c>
      <c r="C20" s="117" t="s">
        <v>150</v>
      </c>
      <c r="D20" s="7"/>
      <c r="E20" s="7"/>
      <c r="F20" s="7"/>
      <c r="G20" s="7"/>
      <c r="H20" s="7">
        <f t="shared" si="1"/>
        <v>0</v>
      </c>
      <c r="I20" s="7"/>
      <c r="J20" s="7"/>
      <c r="K20" s="19"/>
    </row>
    <row r="21" spans="1:11" ht="15.75" customHeight="1" x14ac:dyDescent="0.3">
      <c r="A21" s="118">
        <v>5</v>
      </c>
      <c r="B21" s="117" t="s">
        <v>327</v>
      </c>
      <c r="C21" s="117" t="s">
        <v>316</v>
      </c>
      <c r="D21" s="7"/>
      <c r="E21" s="7"/>
      <c r="F21" s="7"/>
      <c r="G21" s="7"/>
      <c r="H21" s="7">
        <f t="shared" si="1"/>
        <v>0</v>
      </c>
      <c r="I21" s="7"/>
      <c r="J21" s="7"/>
      <c r="K21" s="19"/>
    </row>
    <row r="22" spans="1:11" ht="15.75" customHeight="1" x14ac:dyDescent="0.3">
      <c r="A22" s="118">
        <v>6</v>
      </c>
      <c r="B22" s="117" t="s">
        <v>329</v>
      </c>
      <c r="C22" s="117" t="s">
        <v>316</v>
      </c>
      <c r="D22" s="7"/>
      <c r="E22" s="7"/>
      <c r="F22" s="7"/>
      <c r="G22" s="7"/>
      <c r="H22" s="7">
        <f t="shared" si="1"/>
        <v>0</v>
      </c>
      <c r="I22" s="7"/>
      <c r="J22" s="7"/>
      <c r="K22" s="19"/>
    </row>
    <row r="23" spans="1:11" ht="15.75" customHeight="1" x14ac:dyDescent="0.3">
      <c r="A23" s="118">
        <v>7</v>
      </c>
      <c r="B23" s="117" t="s">
        <v>326</v>
      </c>
      <c r="C23" s="117" t="s">
        <v>70</v>
      </c>
      <c r="D23" s="7"/>
      <c r="E23" s="7"/>
      <c r="F23" s="7"/>
      <c r="G23" s="7"/>
      <c r="H23" s="7">
        <f t="shared" si="1"/>
        <v>0</v>
      </c>
      <c r="I23" s="7"/>
      <c r="J23" s="7"/>
      <c r="K23" s="19"/>
    </row>
    <row r="24" spans="1:11" ht="15.75" customHeight="1" x14ac:dyDescent="0.3">
      <c r="A24" s="118">
        <v>8</v>
      </c>
      <c r="B24" s="117" t="s">
        <v>190</v>
      </c>
      <c r="C24" s="117" t="s">
        <v>191</v>
      </c>
      <c r="D24" s="7"/>
      <c r="E24" s="7"/>
      <c r="F24" s="7"/>
      <c r="G24" s="7"/>
      <c r="H24" s="7">
        <f t="shared" si="1"/>
        <v>0</v>
      </c>
      <c r="I24" s="7"/>
      <c r="J24" s="7"/>
      <c r="K24" s="19"/>
    </row>
    <row r="25" spans="1:11" ht="15.75" customHeight="1" x14ac:dyDescent="0.3">
      <c r="A25" s="120">
        <v>9</v>
      </c>
      <c r="B25" s="121" t="s">
        <v>330</v>
      </c>
      <c r="C25" s="121" t="s">
        <v>316</v>
      </c>
      <c r="D25" s="21"/>
      <c r="E25" s="21"/>
      <c r="F25" s="21"/>
      <c r="G25" s="21"/>
      <c r="H25" s="21">
        <f t="shared" si="1"/>
        <v>0</v>
      </c>
      <c r="I25" s="21"/>
      <c r="J25" s="21"/>
      <c r="K25" s="22"/>
    </row>
    <row r="26" spans="1:11" ht="15.75" customHeight="1" x14ac:dyDescent="0.3">
      <c r="A26" s="4"/>
    </row>
    <row r="27" spans="1:11" ht="15.75" customHeight="1" x14ac:dyDescent="0.3">
      <c r="A27" s="1"/>
      <c r="B27" s="2" t="s">
        <v>91</v>
      </c>
      <c r="C27" s="115" t="s">
        <v>343</v>
      </c>
      <c r="D27" s="115"/>
      <c r="E27" s="115"/>
      <c r="F27" s="2"/>
      <c r="G27" s="2"/>
      <c r="H27" s="2"/>
      <c r="I27" s="2"/>
      <c r="J27" s="2"/>
      <c r="K27" s="2"/>
    </row>
    <row r="28" spans="1:11" ht="15.75" customHeight="1" x14ac:dyDescent="0.3">
      <c r="A28" s="124">
        <v>4</v>
      </c>
      <c r="B28" s="125" t="s">
        <v>1</v>
      </c>
      <c r="C28" s="149" t="s">
        <v>2</v>
      </c>
      <c r="D28" s="71"/>
      <c r="E28" s="71"/>
      <c r="F28" s="71"/>
      <c r="G28" s="72"/>
      <c r="H28" s="48" t="s">
        <v>3</v>
      </c>
      <c r="I28" s="48" t="s">
        <v>4</v>
      </c>
      <c r="J28" s="48" t="s">
        <v>5</v>
      </c>
      <c r="K28" s="49" t="s">
        <v>6</v>
      </c>
    </row>
    <row r="29" spans="1:11" ht="15.75" customHeight="1" x14ac:dyDescent="0.3">
      <c r="A29" s="122">
        <v>1</v>
      </c>
      <c r="B29" s="106" t="s">
        <v>341</v>
      </c>
      <c r="C29" s="106" t="s">
        <v>316</v>
      </c>
      <c r="D29" s="16"/>
      <c r="E29" s="16"/>
      <c r="F29" s="16"/>
      <c r="G29" s="16"/>
      <c r="H29" s="16">
        <f>SUM(D29:G29)</f>
        <v>0</v>
      </c>
      <c r="I29" s="16"/>
      <c r="J29" s="46"/>
      <c r="K29" s="54"/>
    </row>
    <row r="30" spans="1:11" ht="15.75" customHeight="1" x14ac:dyDescent="0.3">
      <c r="A30" s="118">
        <v>2</v>
      </c>
      <c r="B30" s="117" t="s">
        <v>334</v>
      </c>
      <c r="C30" s="117" t="s">
        <v>335</v>
      </c>
      <c r="D30" s="7"/>
      <c r="E30" s="7"/>
      <c r="F30" s="7"/>
      <c r="G30" s="7"/>
      <c r="H30" s="7">
        <f t="shared" ref="H30:H36" si="2">SUM(D30:G30)</f>
        <v>0</v>
      </c>
      <c r="I30" s="7"/>
      <c r="J30" s="7"/>
      <c r="K30" s="19"/>
    </row>
    <row r="31" spans="1:11" ht="15.75" customHeight="1" x14ac:dyDescent="0.3">
      <c r="A31" s="118">
        <v>3</v>
      </c>
      <c r="B31" s="117" t="s">
        <v>340</v>
      </c>
      <c r="C31" s="117" t="s">
        <v>59</v>
      </c>
      <c r="D31" s="7"/>
      <c r="E31" s="7"/>
      <c r="F31" s="7"/>
      <c r="G31" s="7"/>
      <c r="H31" s="7">
        <f t="shared" si="2"/>
        <v>0</v>
      </c>
      <c r="I31" s="7"/>
      <c r="J31" s="7"/>
      <c r="K31" s="19"/>
    </row>
    <row r="32" spans="1:11" ht="15.75" customHeight="1" x14ac:dyDescent="0.3">
      <c r="A32" s="118">
        <v>4</v>
      </c>
      <c r="B32" s="117" t="s">
        <v>336</v>
      </c>
      <c r="C32" s="117" t="s">
        <v>316</v>
      </c>
      <c r="D32" s="7"/>
      <c r="E32" s="7"/>
      <c r="F32" s="7"/>
      <c r="G32" s="7"/>
      <c r="H32" s="7">
        <f t="shared" si="2"/>
        <v>0</v>
      </c>
      <c r="I32" s="7"/>
      <c r="J32" s="7"/>
      <c r="K32" s="19"/>
    </row>
    <row r="33" spans="1:11" ht="15.75" customHeight="1" x14ac:dyDescent="0.3">
      <c r="A33" s="118">
        <v>5</v>
      </c>
      <c r="B33" s="117" t="s">
        <v>342</v>
      </c>
      <c r="C33" s="117" t="s">
        <v>316</v>
      </c>
      <c r="D33" s="7"/>
      <c r="E33" s="7"/>
      <c r="F33" s="7"/>
      <c r="G33" s="7"/>
      <c r="H33" s="7">
        <f t="shared" si="2"/>
        <v>0</v>
      </c>
      <c r="I33" s="7"/>
      <c r="J33" s="7"/>
      <c r="K33" s="19"/>
    </row>
    <row r="34" spans="1:11" ht="15.75" customHeight="1" x14ac:dyDescent="0.3">
      <c r="A34" s="118">
        <v>6</v>
      </c>
      <c r="B34" s="117" t="s">
        <v>337</v>
      </c>
      <c r="C34" s="117" t="s">
        <v>316</v>
      </c>
      <c r="D34" s="7"/>
      <c r="E34" s="7"/>
      <c r="F34" s="7"/>
      <c r="G34" s="7"/>
      <c r="H34" s="7">
        <f t="shared" si="2"/>
        <v>0</v>
      </c>
      <c r="I34" s="7"/>
      <c r="J34" s="7"/>
      <c r="K34" s="19"/>
    </row>
    <row r="35" spans="1:11" ht="15.75" customHeight="1" x14ac:dyDescent="0.3">
      <c r="A35" s="118">
        <v>7</v>
      </c>
      <c r="B35" s="117" t="s">
        <v>339</v>
      </c>
      <c r="C35" s="117" t="s">
        <v>335</v>
      </c>
      <c r="D35" s="7"/>
      <c r="E35" s="7"/>
      <c r="F35" s="7"/>
      <c r="G35" s="7"/>
      <c r="H35" s="7">
        <f t="shared" si="2"/>
        <v>0</v>
      </c>
      <c r="I35" s="7"/>
      <c r="J35" s="7"/>
      <c r="K35" s="19"/>
    </row>
    <row r="36" spans="1:11" ht="15.75" customHeight="1" x14ac:dyDescent="0.3">
      <c r="A36" s="120">
        <v>8</v>
      </c>
      <c r="B36" s="121" t="s">
        <v>338</v>
      </c>
      <c r="C36" s="121" t="s">
        <v>316</v>
      </c>
      <c r="D36" s="21"/>
      <c r="E36" s="21"/>
      <c r="F36" s="21"/>
      <c r="G36" s="21"/>
      <c r="H36" s="21">
        <f t="shared" si="2"/>
        <v>0</v>
      </c>
      <c r="I36" s="21"/>
      <c r="J36" s="21"/>
      <c r="K36" s="22"/>
    </row>
    <row r="37" spans="1:11" ht="15.75" customHeight="1" x14ac:dyDescent="0.3">
      <c r="A37" s="4"/>
    </row>
    <row r="38" spans="1:11" ht="15.75" customHeight="1" x14ac:dyDescent="0.3">
      <c r="A38" s="1"/>
      <c r="B38" s="2" t="s">
        <v>106</v>
      </c>
      <c r="C38" s="115" t="s">
        <v>352</v>
      </c>
      <c r="D38" s="115"/>
      <c r="E38" s="115"/>
      <c r="F38" s="2"/>
      <c r="G38" s="2"/>
      <c r="H38" s="2"/>
      <c r="I38" s="2"/>
      <c r="J38" s="2"/>
      <c r="K38" s="2"/>
    </row>
    <row r="39" spans="1:11" ht="15.75" customHeight="1" x14ac:dyDescent="0.3">
      <c r="A39" s="124">
        <v>4</v>
      </c>
      <c r="B39" s="125" t="s">
        <v>1</v>
      </c>
      <c r="C39" s="149" t="s">
        <v>2</v>
      </c>
      <c r="D39" s="71"/>
      <c r="E39" s="71"/>
      <c r="F39" s="71"/>
      <c r="G39" s="72"/>
      <c r="H39" s="48" t="s">
        <v>3</v>
      </c>
      <c r="I39" s="48" t="s">
        <v>4</v>
      </c>
      <c r="J39" s="48" t="s">
        <v>5</v>
      </c>
      <c r="K39" s="49" t="s">
        <v>6</v>
      </c>
    </row>
    <row r="40" spans="1:11" ht="15.75" customHeight="1" x14ac:dyDescent="0.3">
      <c r="A40" s="122">
        <v>1</v>
      </c>
      <c r="B40" s="106" t="s">
        <v>350</v>
      </c>
      <c r="C40" s="106" t="s">
        <v>322</v>
      </c>
      <c r="D40" s="16"/>
      <c r="E40" s="16"/>
      <c r="F40" s="16"/>
      <c r="G40" s="16"/>
      <c r="H40" s="16">
        <f>SUM(D40:G40)</f>
        <v>0</v>
      </c>
      <c r="I40" s="16"/>
      <c r="J40" s="46"/>
      <c r="K40" s="54"/>
    </row>
    <row r="41" spans="1:11" ht="15.75" customHeight="1" x14ac:dyDescent="0.3">
      <c r="A41" s="118">
        <v>2</v>
      </c>
      <c r="B41" s="117" t="s">
        <v>351</v>
      </c>
      <c r="C41" s="117" t="s">
        <v>122</v>
      </c>
      <c r="D41" s="7"/>
      <c r="E41" s="7"/>
      <c r="F41" s="7"/>
      <c r="G41" s="7"/>
      <c r="H41" s="7">
        <f t="shared" ref="H41:H47" si="3">SUM(D41:G41)</f>
        <v>0</v>
      </c>
      <c r="I41" s="7"/>
      <c r="J41" s="7"/>
      <c r="K41" s="19"/>
    </row>
    <row r="42" spans="1:11" ht="15.75" customHeight="1" x14ac:dyDescent="0.3">
      <c r="A42" s="118">
        <v>3</v>
      </c>
      <c r="B42" s="117" t="s">
        <v>345</v>
      </c>
      <c r="C42" s="117" t="s">
        <v>320</v>
      </c>
      <c r="D42" s="7"/>
      <c r="E42" s="7"/>
      <c r="F42" s="7"/>
      <c r="G42" s="7"/>
      <c r="H42" s="7">
        <f t="shared" si="3"/>
        <v>0</v>
      </c>
      <c r="I42" s="7"/>
      <c r="J42" s="7"/>
      <c r="K42" s="19"/>
    </row>
    <row r="43" spans="1:11" ht="15.75" customHeight="1" x14ac:dyDescent="0.3">
      <c r="A43" s="118">
        <v>4</v>
      </c>
      <c r="B43" s="117" t="s">
        <v>344</v>
      </c>
      <c r="C43" s="117" t="s">
        <v>152</v>
      </c>
      <c r="D43" s="7"/>
      <c r="E43" s="7"/>
      <c r="F43" s="7"/>
      <c r="G43" s="7"/>
      <c r="H43" s="7">
        <f t="shared" si="3"/>
        <v>0</v>
      </c>
      <c r="I43" s="7"/>
      <c r="J43" s="7"/>
      <c r="K43" s="19"/>
    </row>
    <row r="44" spans="1:11" ht="15.75" customHeight="1" x14ac:dyDescent="0.3">
      <c r="A44" s="118">
        <v>5</v>
      </c>
      <c r="B44" s="117" t="s">
        <v>348</v>
      </c>
      <c r="C44" s="117" t="s">
        <v>316</v>
      </c>
      <c r="D44" s="7"/>
      <c r="E44" s="7"/>
      <c r="F44" s="7"/>
      <c r="G44" s="7"/>
      <c r="H44" s="7">
        <f t="shared" si="3"/>
        <v>0</v>
      </c>
      <c r="I44" s="7"/>
      <c r="J44" s="7"/>
      <c r="K44" s="19"/>
    </row>
    <row r="45" spans="1:11" ht="15.75" customHeight="1" x14ac:dyDescent="0.3">
      <c r="A45" s="118">
        <v>6</v>
      </c>
      <c r="B45" s="117" t="s">
        <v>349</v>
      </c>
      <c r="C45" s="117" t="s">
        <v>316</v>
      </c>
      <c r="D45" s="7"/>
      <c r="E45" s="7"/>
      <c r="F45" s="7"/>
      <c r="G45" s="7"/>
      <c r="H45" s="7">
        <f t="shared" si="3"/>
        <v>0</v>
      </c>
      <c r="I45" s="7"/>
      <c r="J45" s="7"/>
      <c r="K45" s="19"/>
    </row>
    <row r="46" spans="1:11" ht="15.75" customHeight="1" x14ac:dyDescent="0.3">
      <c r="A46" s="118">
        <v>7</v>
      </c>
      <c r="B46" s="117" t="s">
        <v>346</v>
      </c>
      <c r="C46" s="117" t="s">
        <v>322</v>
      </c>
      <c r="D46" s="7"/>
      <c r="E46" s="7"/>
      <c r="F46" s="7"/>
      <c r="G46" s="7"/>
      <c r="H46" s="7">
        <f t="shared" si="3"/>
        <v>0</v>
      </c>
      <c r="I46" s="7"/>
      <c r="J46" s="7"/>
      <c r="K46" s="19"/>
    </row>
    <row r="47" spans="1:11" ht="15.75" customHeight="1" x14ac:dyDescent="0.3">
      <c r="A47" s="120">
        <v>8</v>
      </c>
      <c r="B47" s="121" t="s">
        <v>347</v>
      </c>
      <c r="C47" s="121" t="s">
        <v>152</v>
      </c>
      <c r="D47" s="21"/>
      <c r="E47" s="21"/>
      <c r="F47" s="21"/>
      <c r="G47" s="21"/>
      <c r="H47" s="21">
        <f t="shared" si="3"/>
        <v>0</v>
      </c>
      <c r="I47" s="21"/>
      <c r="J47" s="21"/>
      <c r="K47" s="22"/>
    </row>
    <row r="48" spans="1:11" ht="15.75" customHeight="1" x14ac:dyDescent="0.3">
      <c r="A48" s="4"/>
    </row>
    <row r="49" spans="1:6" ht="15.75" customHeight="1" x14ac:dyDescent="0.3">
      <c r="A49" s="4"/>
      <c r="B49" s="4" t="s">
        <v>37</v>
      </c>
      <c r="F49" s="101" t="s">
        <v>25</v>
      </c>
    </row>
    <row r="50" spans="1:6" ht="15.75" customHeight="1" x14ac:dyDescent="0.3">
      <c r="A50" s="4"/>
      <c r="B50" s="4" t="s">
        <v>38</v>
      </c>
    </row>
    <row r="51" spans="1:6" ht="15.75" customHeight="1" x14ac:dyDescent="0.3">
      <c r="A51" s="4"/>
    </row>
    <row r="52" spans="1:6" ht="15.75" customHeight="1" x14ac:dyDescent="0.3">
      <c r="A52" s="4"/>
    </row>
    <row r="53" spans="1:6" ht="15.75" customHeight="1" x14ac:dyDescent="0.3">
      <c r="A53" s="4"/>
    </row>
    <row r="54" spans="1:6" ht="15.75" customHeight="1" x14ac:dyDescent="0.3">
      <c r="A54" s="4"/>
    </row>
    <row r="55" spans="1:6" ht="15.75" customHeight="1" x14ac:dyDescent="0.3">
      <c r="A55" s="4"/>
    </row>
    <row r="56" spans="1:6" ht="15.75" customHeight="1" x14ac:dyDescent="0.3">
      <c r="A56" s="4"/>
    </row>
    <row r="57" spans="1:6" ht="15.75" customHeight="1" x14ac:dyDescent="0.3">
      <c r="A57" s="4"/>
    </row>
    <row r="58" spans="1:6" ht="15.75" customHeight="1" x14ac:dyDescent="0.3">
      <c r="A58" s="4"/>
    </row>
    <row r="59" spans="1:6" ht="15.75" customHeight="1" x14ac:dyDescent="0.3">
      <c r="A59" s="4"/>
    </row>
    <row r="60" spans="1:6" ht="15.75" customHeight="1" x14ac:dyDescent="0.3">
      <c r="A60" s="4"/>
    </row>
    <row r="61" spans="1:6" ht="15.75" customHeight="1" x14ac:dyDescent="0.3">
      <c r="A61" s="4"/>
    </row>
    <row r="62" spans="1:6" ht="15.75" customHeight="1" x14ac:dyDescent="0.3">
      <c r="A62" s="4"/>
    </row>
    <row r="63" spans="1:6" ht="15.75" customHeight="1" x14ac:dyDescent="0.3">
      <c r="A63" s="4"/>
    </row>
    <row r="64" spans="1:6" ht="15.75" customHeight="1" x14ac:dyDescent="0.3">
      <c r="A64" s="4"/>
    </row>
    <row r="65" spans="1:1" ht="15.75" customHeight="1" x14ac:dyDescent="0.3">
      <c r="A65" s="4"/>
    </row>
    <row r="66" spans="1:1" ht="15.75" customHeight="1" x14ac:dyDescent="0.3">
      <c r="A66" s="4"/>
    </row>
    <row r="67" spans="1:1" ht="15.75" customHeight="1" x14ac:dyDescent="0.3">
      <c r="A67" s="4"/>
    </row>
    <row r="68" spans="1:1" ht="15.75" customHeight="1" x14ac:dyDescent="0.3">
      <c r="A68" s="4"/>
    </row>
    <row r="69" spans="1:1" ht="15.75" customHeight="1" x14ac:dyDescent="0.3">
      <c r="A69" s="4"/>
    </row>
    <row r="70" spans="1:1" ht="15.75" customHeight="1" x14ac:dyDescent="0.3">
      <c r="A70" s="4"/>
    </row>
    <row r="71" spans="1:1" ht="15.75" customHeight="1" x14ac:dyDescent="0.3">
      <c r="A71" s="4"/>
    </row>
    <row r="72" spans="1:1" ht="15.75" customHeight="1" x14ac:dyDescent="0.3">
      <c r="A72" s="4"/>
    </row>
    <row r="73" spans="1:1" ht="15.75" customHeight="1" x14ac:dyDescent="0.3">
      <c r="A73" s="4"/>
    </row>
    <row r="74" spans="1:1" ht="15.75" customHeight="1" x14ac:dyDescent="0.3">
      <c r="A74" s="4"/>
    </row>
    <row r="75" spans="1:1" ht="15.75" customHeight="1" x14ac:dyDescent="0.3">
      <c r="A75" s="4"/>
    </row>
    <row r="76" spans="1:1" ht="15.75" customHeight="1" x14ac:dyDescent="0.3">
      <c r="A76" s="4"/>
    </row>
    <row r="77" spans="1:1" ht="15.75" customHeight="1" x14ac:dyDescent="0.3">
      <c r="A77" s="4"/>
    </row>
    <row r="78" spans="1:1" ht="15.75" customHeight="1" x14ac:dyDescent="0.3">
      <c r="A78" s="4"/>
    </row>
    <row r="79" spans="1:1" ht="15.75" customHeight="1" x14ac:dyDescent="0.3">
      <c r="A79" s="4"/>
    </row>
    <row r="80" spans="1:1" ht="15.75" customHeight="1" x14ac:dyDescent="0.3">
      <c r="A80" s="4"/>
    </row>
    <row r="81" spans="1:1" ht="15.75" customHeight="1" x14ac:dyDescent="0.3">
      <c r="A81" s="4"/>
    </row>
    <row r="82" spans="1:1" ht="15.75" customHeight="1" x14ac:dyDescent="0.3">
      <c r="A82" s="4"/>
    </row>
    <row r="83" spans="1:1" ht="15.75" customHeight="1" x14ac:dyDescent="0.3">
      <c r="A83" s="4"/>
    </row>
    <row r="84" spans="1:1" ht="15.75" customHeight="1" x14ac:dyDescent="0.3">
      <c r="A84" s="4"/>
    </row>
    <row r="85" spans="1:1" ht="15.75" customHeight="1" x14ac:dyDescent="0.3">
      <c r="A85" s="4"/>
    </row>
    <row r="86" spans="1:1" ht="15.75" customHeight="1" x14ac:dyDescent="0.3">
      <c r="A86" s="4"/>
    </row>
    <row r="87" spans="1:1" ht="15.75" customHeight="1" x14ac:dyDescent="0.3">
      <c r="A87" s="4"/>
    </row>
    <row r="88" spans="1:1" ht="15.75" customHeight="1" x14ac:dyDescent="0.3">
      <c r="A88" s="4"/>
    </row>
    <row r="89" spans="1:1" ht="15.75" customHeight="1" x14ac:dyDescent="0.3">
      <c r="A89" s="4"/>
    </row>
    <row r="90" spans="1:1" ht="15.75" customHeight="1" x14ac:dyDescent="0.3">
      <c r="A90" s="4"/>
    </row>
    <row r="91" spans="1:1" ht="15.75" customHeight="1" x14ac:dyDescent="0.3">
      <c r="A91" s="4"/>
    </row>
    <row r="92" spans="1:1" ht="15.75" customHeight="1" x14ac:dyDescent="0.3">
      <c r="A92" s="4"/>
    </row>
    <row r="93" spans="1:1" ht="15.75" customHeight="1" x14ac:dyDescent="0.3">
      <c r="A93" s="4"/>
    </row>
    <row r="94" spans="1:1" ht="15.75" customHeight="1" x14ac:dyDescent="0.3">
      <c r="A94" s="4"/>
    </row>
    <row r="95" spans="1:1" ht="15.75" customHeight="1" x14ac:dyDescent="0.3">
      <c r="A95" s="4"/>
    </row>
    <row r="96" spans="1:1" ht="15.75" customHeight="1" x14ac:dyDescent="0.3">
      <c r="A96" s="4"/>
    </row>
    <row r="97" spans="1:1" ht="15.75" customHeight="1" x14ac:dyDescent="0.3">
      <c r="A97" s="4"/>
    </row>
    <row r="98" spans="1:1" ht="15.75" customHeight="1" x14ac:dyDescent="0.3">
      <c r="A98" s="4"/>
    </row>
    <row r="99" spans="1:1" ht="15.75" customHeight="1" x14ac:dyDescent="0.3">
      <c r="A99" s="4"/>
    </row>
    <row r="100" spans="1:1" ht="15.75" customHeight="1" x14ac:dyDescent="0.3">
      <c r="A100" s="4"/>
    </row>
    <row r="101" spans="1:1" ht="15.75" customHeight="1" x14ac:dyDescent="0.3">
      <c r="A101" s="4"/>
    </row>
    <row r="102" spans="1:1" ht="15.75" customHeight="1" x14ac:dyDescent="0.3">
      <c r="A102" s="4"/>
    </row>
    <row r="103" spans="1:1" ht="15.75" customHeight="1" x14ac:dyDescent="0.3">
      <c r="A103" s="4"/>
    </row>
    <row r="104" spans="1:1" ht="15.75" customHeight="1" x14ac:dyDescent="0.3">
      <c r="A104" s="4"/>
    </row>
    <row r="105" spans="1:1" ht="15.75" customHeight="1" x14ac:dyDescent="0.3">
      <c r="A105" s="4"/>
    </row>
    <row r="106" spans="1:1" ht="15.75" customHeight="1" x14ac:dyDescent="0.3">
      <c r="A106" s="4"/>
    </row>
    <row r="107" spans="1:1" ht="15.75" customHeight="1" x14ac:dyDescent="0.3">
      <c r="A107" s="4"/>
    </row>
    <row r="108" spans="1:1" ht="15.75" customHeight="1" x14ac:dyDescent="0.3">
      <c r="A108" s="4"/>
    </row>
    <row r="109" spans="1:1" ht="15.75" customHeight="1" x14ac:dyDescent="0.3">
      <c r="A109" s="4"/>
    </row>
    <row r="110" spans="1:1" ht="15.75" customHeight="1" x14ac:dyDescent="0.3">
      <c r="A110" s="4"/>
    </row>
    <row r="111" spans="1:1" ht="15.75" customHeight="1" x14ac:dyDescent="0.3">
      <c r="A111" s="4"/>
    </row>
    <row r="112" spans="1:1" ht="15.75" customHeight="1" x14ac:dyDescent="0.3">
      <c r="A112" s="4"/>
    </row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  <row r="143" s="4" customFormat="1" ht="15.75" customHeight="1" x14ac:dyDescent="0.3"/>
    <row r="144" s="4" customFormat="1" ht="15.75" customHeight="1" x14ac:dyDescent="0.3"/>
    <row r="145" s="4" customFormat="1" ht="15.75" customHeight="1" x14ac:dyDescent="0.3"/>
    <row r="146" s="4" customFormat="1" ht="15.75" customHeight="1" x14ac:dyDescent="0.3"/>
    <row r="147" s="4" customFormat="1" ht="15.75" customHeight="1" x14ac:dyDescent="0.3"/>
    <row r="148" s="4" customFormat="1" ht="15.75" customHeight="1" x14ac:dyDescent="0.3"/>
    <row r="149" s="4" customFormat="1" ht="15.75" customHeight="1" x14ac:dyDescent="0.3"/>
    <row r="150" s="4" customFormat="1" ht="15.75" customHeight="1" x14ac:dyDescent="0.3"/>
    <row r="151" s="4" customFormat="1" ht="15.75" customHeight="1" x14ac:dyDescent="0.3"/>
    <row r="152" s="4" customFormat="1" ht="15.75" customHeight="1" x14ac:dyDescent="0.3"/>
    <row r="153" s="4" customFormat="1" ht="15.75" customHeight="1" x14ac:dyDescent="0.3"/>
    <row r="154" s="4" customFormat="1" ht="15.75" customHeight="1" x14ac:dyDescent="0.3"/>
    <row r="155" s="4" customFormat="1" ht="15.75" customHeight="1" x14ac:dyDescent="0.3"/>
    <row r="156" s="4" customFormat="1" ht="15.75" customHeight="1" x14ac:dyDescent="0.3"/>
    <row r="157" s="4" customFormat="1" ht="15.75" customHeight="1" x14ac:dyDescent="0.3"/>
    <row r="158" s="4" customFormat="1" ht="15.75" customHeight="1" x14ac:dyDescent="0.3"/>
    <row r="159" s="4" customFormat="1" ht="15.75" customHeight="1" x14ac:dyDescent="0.3"/>
    <row r="160" s="4" customFormat="1" ht="15.75" customHeight="1" x14ac:dyDescent="0.3"/>
    <row r="161" s="4" customFormat="1" ht="15.75" customHeight="1" x14ac:dyDescent="0.3"/>
    <row r="162" s="4" customFormat="1" ht="15.75" customHeight="1" x14ac:dyDescent="0.3"/>
    <row r="163" s="4" customFormat="1" ht="15.75" customHeight="1" x14ac:dyDescent="0.3"/>
    <row r="164" s="4" customFormat="1" ht="15.75" customHeight="1" x14ac:dyDescent="0.3"/>
    <row r="165" s="4" customFormat="1" ht="15.75" customHeight="1" x14ac:dyDescent="0.3"/>
    <row r="166" s="4" customFormat="1" ht="15.75" customHeight="1" x14ac:dyDescent="0.3"/>
    <row r="167" s="4" customFormat="1" ht="15.75" customHeight="1" x14ac:dyDescent="0.3"/>
    <row r="168" s="4" customFormat="1" ht="15.75" customHeight="1" x14ac:dyDescent="0.3"/>
    <row r="169" s="4" customFormat="1" ht="15.75" customHeight="1" x14ac:dyDescent="0.3"/>
    <row r="170" s="4" customFormat="1" ht="15.75" customHeight="1" x14ac:dyDescent="0.3"/>
    <row r="171" s="4" customFormat="1" ht="15.75" customHeight="1" x14ac:dyDescent="0.3"/>
    <row r="172" s="4" customFormat="1" ht="15.75" customHeight="1" x14ac:dyDescent="0.3"/>
    <row r="173" s="4" customFormat="1" ht="15.75" customHeight="1" x14ac:dyDescent="0.3"/>
    <row r="174" s="4" customFormat="1" ht="15.75" customHeight="1" x14ac:dyDescent="0.3"/>
    <row r="175" s="4" customFormat="1" ht="15.75" customHeight="1" x14ac:dyDescent="0.3"/>
    <row r="176" s="4" customFormat="1" ht="15.75" customHeight="1" x14ac:dyDescent="0.3"/>
    <row r="177" s="4" customFormat="1" ht="15.75" customHeight="1" x14ac:dyDescent="0.3"/>
    <row r="178" s="4" customFormat="1" ht="15.75" customHeight="1" x14ac:dyDescent="0.3"/>
    <row r="179" s="4" customFormat="1" ht="15.75" customHeight="1" x14ac:dyDescent="0.3"/>
    <row r="180" s="4" customFormat="1" ht="15.75" customHeight="1" x14ac:dyDescent="0.3"/>
    <row r="181" s="4" customFormat="1" ht="15.75" customHeight="1" x14ac:dyDescent="0.3"/>
    <row r="182" s="4" customFormat="1" ht="15.75" customHeight="1" x14ac:dyDescent="0.3"/>
    <row r="183" s="4" customFormat="1" ht="15.75" customHeight="1" x14ac:dyDescent="0.3"/>
    <row r="184" s="4" customFormat="1" ht="15.75" customHeight="1" x14ac:dyDescent="0.3"/>
    <row r="185" s="4" customFormat="1" ht="15.75" customHeight="1" x14ac:dyDescent="0.3"/>
    <row r="186" s="4" customFormat="1" ht="15.75" customHeight="1" x14ac:dyDescent="0.3"/>
    <row r="187" s="4" customFormat="1" ht="15.75" customHeight="1" x14ac:dyDescent="0.3"/>
    <row r="188" s="4" customFormat="1" ht="15.75" customHeight="1" x14ac:dyDescent="0.3"/>
    <row r="189" s="4" customFormat="1" ht="15.75" customHeight="1" x14ac:dyDescent="0.3"/>
    <row r="190" s="4" customFormat="1" ht="15.75" customHeight="1" x14ac:dyDescent="0.3"/>
    <row r="191" s="4" customFormat="1" ht="15.75" customHeight="1" x14ac:dyDescent="0.3"/>
    <row r="192" s="4" customFormat="1" ht="15.75" customHeight="1" x14ac:dyDescent="0.3"/>
  </sheetData>
  <sortState xmlns:xlrd2="http://schemas.microsoft.com/office/spreadsheetml/2017/richdata2" ref="V40:W47">
    <sortCondition ref="V40"/>
  </sortState>
  <mergeCells count="1">
    <mergeCell ref="F2:K2"/>
  </mergeCells>
  <hyperlinks>
    <hyperlink ref="B2" location="'Index'!A3" tooltip="Go to the Index sheet" display="á" xr:uid="{6CD22668-D1DE-4711-9F71-8BC756AF71D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AAB11-0634-4225-92EC-54FF243AD774}">
  <sheetPr>
    <tabColor rgb="FF0070C0"/>
    <pageSetUpPr fitToPage="1"/>
  </sheetPr>
  <dimension ref="A1:AH73"/>
  <sheetViews>
    <sheetView showGridLines="0" workbookViewId="0">
      <selection activeCell="B2" sqref="B2"/>
    </sheetView>
  </sheetViews>
  <sheetFormatPr defaultColWidth="12.85546875" defaultRowHeight="15" x14ac:dyDescent="0.3"/>
  <cols>
    <col min="1" max="1" width="2.7109375" style="9" customWidth="1"/>
    <col min="2" max="3" width="20.7109375" style="9" customWidth="1"/>
    <col min="4" max="7" width="5" style="9" customWidth="1"/>
    <col min="8" max="8" width="1.7109375" style="9" customWidth="1"/>
    <col min="9" max="9" width="2.7109375" style="9" customWidth="1"/>
    <col min="10" max="11" width="20.7109375" style="9" customWidth="1"/>
    <col min="12" max="15" width="5" style="9" customWidth="1"/>
    <col min="16" max="16" width="5.140625" style="9" customWidth="1"/>
    <col min="17" max="16384" width="12.85546875" style="9"/>
  </cols>
  <sheetData>
    <row r="1" spans="1:34" s="97" customFormat="1" ht="18" x14ac:dyDescent="0.35">
      <c r="A1" s="94"/>
      <c r="B1" s="95" t="s">
        <v>20</v>
      </c>
      <c r="C1" s="96"/>
      <c r="D1" s="90"/>
      <c r="E1" s="90"/>
      <c r="F1" s="90" t="s">
        <v>283</v>
      </c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128"/>
      <c r="AH1" s="128"/>
    </row>
    <row r="2" spans="1:34" ht="20.100000000000001" customHeight="1" x14ac:dyDescent="0.35">
      <c r="A2" s="39"/>
      <c r="B2" s="204" t="s">
        <v>1518</v>
      </c>
      <c r="C2" s="213" t="s">
        <v>196</v>
      </c>
      <c r="D2" s="213"/>
      <c r="E2" s="213"/>
      <c r="F2" s="213"/>
      <c r="G2" s="213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AG2" s="128"/>
      <c r="AH2" s="128"/>
    </row>
    <row r="3" spans="1:34" ht="15.75" customHeight="1" x14ac:dyDescent="0.3">
      <c r="A3" s="65"/>
      <c r="B3" s="44" t="s">
        <v>0</v>
      </c>
      <c r="C3" s="183" t="s">
        <v>1377</v>
      </c>
      <c r="D3" s="184"/>
      <c r="E3" s="184"/>
      <c r="F3" s="66"/>
      <c r="G3" s="66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</row>
    <row r="4" spans="1:34" ht="15.75" customHeight="1" x14ac:dyDescent="0.3">
      <c r="A4" s="124">
        <v>1</v>
      </c>
      <c r="B4" s="198" t="s">
        <v>1</v>
      </c>
      <c r="C4" s="198" t="s">
        <v>2</v>
      </c>
      <c r="D4" s="199" t="s">
        <v>3</v>
      </c>
      <c r="E4" s="199" t="s">
        <v>4</v>
      </c>
      <c r="F4" s="199" t="s">
        <v>5</v>
      </c>
      <c r="G4" s="200" t="s">
        <v>6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95">
        <v>1</v>
      </c>
      <c r="B5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"!$B$17")&lt;&gt;"",INDIRECT("'"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"!$B$17"),"")</f>
        <v>S. Anderson</v>
      </c>
      <c r="C5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"!$C$17")&lt;&gt;"",INDIRECT("'"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"!$C$17"),"")</f>
        <v>Sunderland</v>
      </c>
      <c r="D5" s="197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"!$D$17")&lt;&gt;"",INDIRECT("'"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"!$D$17"),"")</f>
        <v/>
      </c>
      <c r="E5" s="197"/>
      <c r="F5" s="46"/>
      <c r="G5" s="54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"!$B$5"),"")</f>
        <v>P. Barker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"!$C$5"),"")</f>
        <v>Leek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"!$D$5"),"")</f>
        <v/>
      </c>
      <c r="E6" s="130"/>
      <c r="F6" s="130"/>
      <c r="G6" s="132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D6" s="4"/>
      <c r="AE6" s="4"/>
    </row>
    <row r="7" spans="1:34" s="4" customFormat="1" ht="15.75" customHeight="1" x14ac:dyDescent="0.3">
      <c r="A7" s="18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"!$J$20")&lt;&gt;"",INDIRECT("'"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"!$J$20"),"")</f>
        <v>N. Gray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"!$K$20")&lt;&gt;"",INDIRECT("'"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"!$K$20"),"")</f>
        <v>Deddington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"!$L$20")&lt;&gt;"",INDIRECT("'"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"!$L$20"),"")</f>
        <v/>
      </c>
      <c r="E7" s="130"/>
      <c r="F7" s="130"/>
      <c r="G7" s="132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D7" s="9"/>
      <c r="AE7" s="9"/>
    </row>
    <row r="8" spans="1:34" s="4" customFormat="1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"!$B$21"),"")</f>
        <v>J. Jarvis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"!$C$21"),"")</f>
        <v>Derby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"!$D$21"),"")</f>
        <v/>
      </c>
      <c r="E8" s="130"/>
      <c r="F8" s="130"/>
      <c r="G8" s="132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8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"!$B$35")&lt;&gt;"",INDIRECT("'"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"!$B$35"),"")</f>
        <v>D. McErlain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"!$C$35")&lt;&gt;"",INDIRECT("'"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"!$C$35"),"")</f>
        <v>Deddington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"!$D$35")&lt;&gt;"",INDIRECT("'"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"!$D$35"),"")</f>
        <v/>
      </c>
      <c r="E9" s="130"/>
      <c r="F9" s="130"/>
      <c r="G9" s="132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"!$B$22"),"")</f>
        <v>W. Pow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"!$C$22"),"")</f>
        <v>Sunderland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"!$D$22"),"")</f>
        <v/>
      </c>
      <c r="E10" s="130"/>
      <c r="F10" s="130"/>
      <c r="G10" s="132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8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"!$B$25")&lt;&gt;"",INDIRECT("'"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"!$B$25"),"")</f>
        <v>J. Shine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"!$C$25")&lt;&gt;"",INDIRECT("'"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"!$C$25"),"")</f>
        <v>Derby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"!$D$25")&lt;&gt;"",INDIRECT("'"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"!$D$25"),"")</f>
        <v/>
      </c>
      <c r="E11" s="130"/>
      <c r="F11" s="130"/>
      <c r="G11" s="132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"!$J$22")&lt;&gt;"",INDIRECT("'"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"!$J$22"),"")</f>
        <v>O. J. Spence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"!$K$22")&lt;&gt;"",INDIRECT("'"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"!$K$22"),"")</f>
        <v>Leek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"!$L$22")&lt;&gt;"",INDIRECT("'"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"!$L$22"),"")</f>
        <v/>
      </c>
      <c r="E12" s="130"/>
      <c r="F12" s="130"/>
      <c r="G12" s="132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91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"!$J$10")&lt;&gt;"",INDIRECT("'"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"!$J$10"),"")</f>
        <v>D. Stocks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"!$K$10")&lt;&gt;"",INDIRECT("'"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"!$K$10"),"")</f>
        <v>Sutton Coldfield</v>
      </c>
      <c r="D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"!$L$10")&lt;&gt;"",INDIRECT("'"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"!$L$10"),"")</f>
        <v/>
      </c>
      <c r="E13" s="134"/>
      <c r="F13" s="134"/>
      <c r="G13" s="135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65"/>
      <c r="B15" s="44" t="s">
        <v>74</v>
      </c>
      <c r="C15" s="183" t="s">
        <v>1378</v>
      </c>
      <c r="D15" s="184"/>
      <c r="E15" s="184"/>
      <c r="F15" s="66"/>
      <c r="G15" s="66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4">
        <v>1</v>
      </c>
      <c r="B16" s="198" t="s">
        <v>1</v>
      </c>
      <c r="C16" s="198" t="s">
        <v>2</v>
      </c>
      <c r="D16" s="199" t="s">
        <v>3</v>
      </c>
      <c r="E16" s="199" t="s">
        <v>4</v>
      </c>
      <c r="F16" s="199" t="s">
        <v>5</v>
      </c>
      <c r="G16" s="200" t="s">
        <v>6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95">
        <v>1</v>
      </c>
      <c r="B17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"!$B$41")&lt;&gt;"",INDIRECT("'"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"!$B$41"),"")</f>
        <v>J. Bray</v>
      </c>
      <c r="C17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"!$C$41")&lt;&gt;"",INDIRECT("'"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"!$C$41"),"")</f>
        <v>Felton</v>
      </c>
      <c r="D17" s="197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"!$D$41")&lt;&gt;"",INDIRECT("'"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"!$D$41"),"")</f>
        <v/>
      </c>
      <c r="E17" s="197"/>
      <c r="F17" s="46"/>
      <c r="G17" s="54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31">
        <v>2</v>
      </c>
      <c r="B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"!$B$54"),"")</f>
        <v>C. R. Bullock</v>
      </c>
      <c r="C1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"!$C$54"),"")</f>
        <v>Wellington</v>
      </c>
      <c r="D1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"!$D$54"),"")</f>
        <v/>
      </c>
      <c r="E18" s="130"/>
      <c r="F18" s="130"/>
      <c r="G18" s="132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88">
        <v>3</v>
      </c>
      <c r="B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"!$B$57")&lt;&gt;"",INDIRECT("'"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"!$B$57"),"")</f>
        <v>S. Dodds</v>
      </c>
      <c r="C1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"!$C$57")&lt;&gt;"",INDIRECT("'"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"!$C$57"),"")</f>
        <v>Scotton &amp; Farnham</v>
      </c>
      <c r="D1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"!$D$57")&lt;&gt;"",INDIRECT("'"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"!$D$57"),"")</f>
        <v/>
      </c>
      <c r="E19" s="130"/>
      <c r="F19" s="130"/>
      <c r="G19" s="132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31">
        <v>4</v>
      </c>
      <c r="B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"!$J$42")&lt;&gt;"",INDIRECT("'"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"!$J$42"),"")</f>
        <v>A. Fellerman</v>
      </c>
      <c r="C2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"!$K$42")&lt;&gt;"",INDIRECT("'"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"!$K$42"),"")</f>
        <v>Cumb News</v>
      </c>
      <c r="D2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"!$L$42")&lt;&gt;"",INDIRECT("'"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"!$L$42"),"")</f>
        <v/>
      </c>
      <c r="E20" s="130"/>
      <c r="F20" s="130"/>
      <c r="G20" s="132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88">
        <v>5</v>
      </c>
      <c r="B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"!$B$60")&lt;&gt;"",INDIRECT("'"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"!$B$60"),"")</f>
        <v>R. Ker</v>
      </c>
      <c r="C2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"!$C$60")&lt;&gt;"",INDIRECT("'"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"!$C$60"),"")</f>
        <v>Derby</v>
      </c>
      <c r="D2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"!$D$60")&lt;&gt;"",INDIRECT("'"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"!$D$60"),"")</f>
        <v/>
      </c>
      <c r="E21" s="130"/>
      <c r="F21" s="130"/>
      <c r="G21" s="132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31">
        <v>6</v>
      </c>
      <c r="B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"!$J$33")&lt;&gt;"",INDIRECT("'"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"!$J$33"),"")</f>
        <v>M. Longbottom</v>
      </c>
      <c r="C2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"!$K$33")&lt;&gt;"",INDIRECT("'"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"!$K$33"),"")</f>
        <v>Blackburn</v>
      </c>
      <c r="D2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"!$L$33")&lt;&gt;"",INDIRECT("'"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"!$L$33"),"")</f>
        <v/>
      </c>
      <c r="E22" s="130"/>
      <c r="F22" s="130"/>
      <c r="G22" s="132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88">
        <v>7</v>
      </c>
      <c r="B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"!$B$46")&lt;&gt;"",INDIRECT("'"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"!$B$46"),"")</f>
        <v>M. Peacock</v>
      </c>
      <c r="C2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"!$C$46")&lt;&gt;"",INDIRECT("'"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"!$C$46"),"")</f>
        <v>Leek</v>
      </c>
      <c r="D2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"!$D$46")&lt;&gt;"",INDIRECT("'"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"!$D$46"),"")</f>
        <v/>
      </c>
      <c r="E23" s="130"/>
      <c r="F23" s="130"/>
      <c r="G23" s="132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31">
        <v>8</v>
      </c>
      <c r="B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"!$B$48")&lt;&gt;"",INDIRECT("'"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"!$B$48"),"")</f>
        <v>J. Shaw</v>
      </c>
      <c r="C2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"!$C$48")&lt;&gt;"",INDIRECT("'"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"!$C$48"),"")</f>
        <v>York RI</v>
      </c>
      <c r="D2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"!$D$48")&lt;&gt;"",INDIRECT("'"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"!$D$48"),"")</f>
        <v/>
      </c>
      <c r="E24" s="130"/>
      <c r="F24" s="130"/>
      <c r="G24" s="132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91">
        <v>9</v>
      </c>
      <c r="B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"!$J$37")&lt;&gt;"",INDIRECT("'"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"!$J$37"),"")</f>
        <v>G. Standley</v>
      </c>
      <c r="C25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"!$K$37")&lt;&gt;"",INDIRECT("'"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"!$K$37"),"")</f>
        <v>Wellington</v>
      </c>
      <c r="D25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"!$L$37")&lt;&gt;"",INDIRECT("'"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"!$L$37"),"")</f>
        <v/>
      </c>
      <c r="E25" s="134"/>
      <c r="F25" s="134"/>
      <c r="G25" s="135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65"/>
      <c r="B27" s="44" t="s">
        <v>91</v>
      </c>
      <c r="C27" s="183" t="s">
        <v>1379</v>
      </c>
      <c r="D27" s="184"/>
      <c r="E27" s="184"/>
      <c r="F27" s="66"/>
      <c r="G27" s="66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4">
        <v>1</v>
      </c>
      <c r="B28" s="198" t="s">
        <v>1</v>
      </c>
      <c r="C28" s="198" t="s">
        <v>2</v>
      </c>
      <c r="D28" s="199" t="s">
        <v>3</v>
      </c>
      <c r="E28" s="199" t="s">
        <v>4</v>
      </c>
      <c r="F28" s="199" t="s">
        <v>5</v>
      </c>
      <c r="G28" s="200" t="s">
        <v>6</v>
      </c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95">
        <v>1</v>
      </c>
      <c r="B29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"!$J$55")&lt;&gt;"",INDIRECT("'"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"!$J$55"),"")</f>
        <v>M. Jupp</v>
      </c>
      <c r="C29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"!$K$55")&lt;&gt;"",INDIRECT("'"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"!$K$55"),"")</f>
        <v>Leek</v>
      </c>
      <c r="D29" s="197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"!$L$55")&lt;&gt;"",INDIRECT("'"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"!$L$55"),"")</f>
        <v/>
      </c>
      <c r="E29" s="197"/>
      <c r="F29" s="46"/>
      <c r="G29" s="54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31">
        <v>2</v>
      </c>
      <c r="B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"!$B$19")&lt;&gt;"",INDIRECT("'"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"!$B$19"),"")</f>
        <v>D. Love</v>
      </c>
      <c r="C3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"!$C$19")&lt;&gt;"",INDIRECT("'"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"!$C$19"),"")</f>
        <v>Penarth</v>
      </c>
      <c r="D3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"!$D$19")&lt;&gt;"",INDIRECT("'"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"!$D$19"),"")</f>
        <v/>
      </c>
      <c r="E30" s="130"/>
      <c r="F30" s="130"/>
      <c r="G30" s="132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88">
        <v>3</v>
      </c>
      <c r="B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"!$J$8")&lt;&gt;"",INDIRECT("'"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"!$J$8"),"")</f>
        <v>B. Perry</v>
      </c>
      <c r="C3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"!$K$8")&lt;&gt;"",INDIRECT("'"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"!$K$8"),"")</f>
        <v>Wellington</v>
      </c>
      <c r="D3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"!$L$8")&lt;&gt;"",INDIRECT("'"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"!$L$8"),"")</f>
        <v/>
      </c>
      <c r="E31" s="130"/>
      <c r="F31" s="130"/>
      <c r="G31" s="132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31">
        <v>4</v>
      </c>
      <c r="B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"!$B$21")&lt;&gt;"",INDIRECT("'"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"!$B$21"),"")</f>
        <v>N. Pilling</v>
      </c>
      <c r="C3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"!$C$21")&lt;&gt;"",INDIRECT("'"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"!$C$21"),"")</f>
        <v>Sunderland</v>
      </c>
      <c r="D3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"!$D$21")&lt;&gt;"",INDIRECT("'"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"!$D$21"),"")</f>
        <v/>
      </c>
      <c r="E32" s="130"/>
      <c r="F32" s="130"/>
      <c r="G32" s="132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88">
        <v>5</v>
      </c>
      <c r="B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"!$J$9"),"")</f>
        <v>D. C. J. Poxon</v>
      </c>
      <c r="C3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"!$K$9"),"")</f>
        <v>Leicester</v>
      </c>
      <c r="D3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"!$L$9"),"")</f>
        <v/>
      </c>
      <c r="E33" s="130"/>
      <c r="F33" s="130"/>
      <c r="G33" s="132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31">
        <v>6</v>
      </c>
      <c r="B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"!$B$22")&lt;&gt;"",INDIRECT("'"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"!$B$22"),"")</f>
        <v>R. Saunders</v>
      </c>
      <c r="C3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"!$C$22")&lt;&gt;"",INDIRECT("'"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"!$C$22"),"")</f>
        <v>Sutton Coldfield</v>
      </c>
      <c r="D3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"!$D$22")&lt;&gt;"",INDIRECT("'"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"!$D$22"),"")</f>
        <v/>
      </c>
      <c r="E34" s="130"/>
      <c r="F34" s="130"/>
      <c r="G34" s="132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88">
        <v>7</v>
      </c>
      <c r="B3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"!$J$59")&lt;&gt;"",INDIRECT("'"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"!$J$59"),"")</f>
        <v>P. Stokes</v>
      </c>
      <c r="C3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"!$K$59")&lt;&gt;"",INDIRECT("'"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"!$K$59"),"")</f>
        <v>Sutton Coldfield</v>
      </c>
      <c r="D3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"!$L$59")&lt;&gt;"",INDIRECT("'"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"!$L$59"),"")</f>
        <v/>
      </c>
      <c r="E35" s="130"/>
      <c r="F35" s="130"/>
      <c r="G35" s="132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31">
        <v>8</v>
      </c>
      <c r="B3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"!$J$60")&lt;&gt;"",INDIRECT("'"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"!$J$60"),"")</f>
        <v>K. Upton</v>
      </c>
      <c r="C3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"!$K$60")&lt;&gt;"",INDIRECT("'"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"!$K$60"),"")</f>
        <v>Felton</v>
      </c>
      <c r="D3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"!$L$60")&lt;&gt;"",INDIRECT("'"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"!$L$60"),"")</f>
        <v/>
      </c>
      <c r="E36" s="130"/>
      <c r="F36" s="130"/>
      <c r="G36" s="132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91">
        <v>9</v>
      </c>
      <c r="B37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"!$J$61")&lt;&gt;"",INDIRECT("'"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"!$J$61"),"")</f>
        <v>A. Williams</v>
      </c>
      <c r="C37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"!$K$61")&lt;&gt;"",INDIRECT("'"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"!$K$61"),"")</f>
        <v>Blackpool</v>
      </c>
      <c r="D37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1" &amp; "'" &amp; "!$L$61")&lt;&gt;"",INDIRECT("'" &amp; LEFT(CELL("filename",$A$1),FIND("[",CELL("filename",$A$1)) -1) &amp; "[" &amp; MID(CELL("filename",$A$1),FIND("[",CELL("filename",$A$1))+1,FIND("]",CELL("filename",$A$1))-FIND("[",CELL("filename",$A$1))-1) &amp; "]" &amp; "Sport Rifle 1" &amp; "'" &amp; "!$L$61"),"")</f>
        <v/>
      </c>
      <c r="E37" s="134"/>
      <c r="F37" s="134"/>
      <c r="G37" s="135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65"/>
      <c r="B39" s="44" t="s">
        <v>106</v>
      </c>
      <c r="C39" s="183" t="s">
        <v>1380</v>
      </c>
      <c r="D39" s="184"/>
      <c r="E39" s="184"/>
      <c r="F39" s="66"/>
      <c r="G39" s="66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4">
        <v>1</v>
      </c>
      <c r="B40" s="198" t="s">
        <v>1</v>
      </c>
      <c r="C40" s="198" t="s">
        <v>2</v>
      </c>
      <c r="D40" s="199" t="s">
        <v>3</v>
      </c>
      <c r="E40" s="199" t="s">
        <v>4</v>
      </c>
      <c r="F40" s="199" t="s">
        <v>5</v>
      </c>
      <c r="G40" s="200" t="s">
        <v>6</v>
      </c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95">
        <v>1</v>
      </c>
      <c r="B41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"!$J$29")&lt;&gt;"",INDIRECT("'"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"!$J$29"),"")</f>
        <v>K. Aitken</v>
      </c>
      <c r="C41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"!$K$29")&lt;&gt;"",INDIRECT("'"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"!$K$29"),"")</f>
        <v>Vickers</v>
      </c>
      <c r="D41" s="197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"!$L$29")&lt;&gt;"",INDIRECT("'"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"!$L$29"),"")</f>
        <v/>
      </c>
      <c r="E41" s="197"/>
      <c r="F41" s="46"/>
      <c r="G41" s="54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31">
        <v>2</v>
      </c>
      <c r="B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"!$J$30")&lt;&gt;"",INDIRECT("'"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"!$J$30"),"")</f>
        <v>P. Bowles</v>
      </c>
      <c r="C4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"!$K$30")&lt;&gt;"",INDIRECT("'"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"!$K$30"),"")</f>
        <v>Penarth</v>
      </c>
      <c r="D4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"!$L$30")&lt;&gt;"",INDIRECT("'"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"!$L$30"),"")</f>
        <v/>
      </c>
      <c r="E42" s="130"/>
      <c r="F42" s="130"/>
      <c r="G42" s="132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88">
        <v>3</v>
      </c>
      <c r="B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"!$J$31")&lt;&gt;"",INDIRECT("'"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"!$J$31"),"")</f>
        <v>I. Bradley</v>
      </c>
      <c r="C43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"!$K$31")&lt;&gt;"",INDIRECT("'"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"!$K$31"),"")</f>
        <v>Sunderland</v>
      </c>
      <c r="D43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"!$L$31")&lt;&gt;"",INDIRECT("'"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"!$L$31"),"")</f>
        <v/>
      </c>
      <c r="E43" s="130"/>
      <c r="F43" s="130"/>
      <c r="G43" s="132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31">
        <v>4</v>
      </c>
      <c r="B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"!$B$31")&lt;&gt;"",INDIRECT("'"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"!$B$31"),"")</f>
        <v>T. Butterworth</v>
      </c>
      <c r="C4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"!$C$31")&lt;&gt;"",INDIRECT("'"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"!$C$31"),"")</f>
        <v>Wellington</v>
      </c>
      <c r="D4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"!$D$31")&lt;&gt;"",INDIRECT("'"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"!$D$31"),"")</f>
        <v/>
      </c>
      <c r="E44" s="130"/>
      <c r="F44" s="130"/>
      <c r="G44" s="132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88">
        <v>5</v>
      </c>
      <c r="B4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"!$J$35")&lt;&gt;"",INDIRECT("'"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"!$J$35"),"")</f>
        <v>J. Machin</v>
      </c>
      <c r="C4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"!$K$35")&lt;&gt;"",INDIRECT("'"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"!$K$35"),"")</f>
        <v>Leek</v>
      </c>
      <c r="D4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"!$L$35")&lt;&gt;"",INDIRECT("'"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"!$L$35"),"")</f>
        <v/>
      </c>
      <c r="E45" s="130"/>
      <c r="F45" s="130"/>
      <c r="G45" s="132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31">
        <v>6</v>
      </c>
      <c r="B4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"!$J$21")&lt;&gt;"",INDIRECT("'"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"!$J$21"),"")</f>
        <v>A. Roberts</v>
      </c>
      <c r="C4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"!$K$21")&lt;&gt;"",INDIRECT("'"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"!$K$21"),"")</f>
        <v>Sutton Coldfield</v>
      </c>
      <c r="D4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"!$L$21")&lt;&gt;"",INDIRECT("'"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"!$L$21"),"")</f>
        <v/>
      </c>
      <c r="E46" s="130"/>
      <c r="F46" s="130"/>
      <c r="G46" s="132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88">
        <v>7</v>
      </c>
      <c r="B4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"!$B$46")&lt;&gt;"",INDIRECT("'"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"!$B$46"),"")</f>
        <v>B. Sowerbutt</v>
      </c>
      <c r="C4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"!$C$46")&lt;&gt;"",INDIRECT("'"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"!$C$46"),"")</f>
        <v>Wellington</v>
      </c>
      <c r="D4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"!$D$46")&lt;&gt;"",INDIRECT("'"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"!$D$46"),"")</f>
        <v/>
      </c>
      <c r="E47" s="130"/>
      <c r="F47" s="130"/>
      <c r="G47" s="132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31">
        <v>8</v>
      </c>
      <c r="B4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"!$J$37")&lt;&gt;"",INDIRECT("'"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"!$J$37"),"")</f>
        <v>D. Stafford</v>
      </c>
      <c r="C4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"!$K$37")&lt;&gt;"",INDIRECT("'"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"!$K$37"),"")</f>
        <v>Sunderland</v>
      </c>
      <c r="D4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"!$L$37")&lt;&gt;"",INDIRECT("'"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"!$L$37"),"")</f>
        <v/>
      </c>
      <c r="E48" s="130"/>
      <c r="F48" s="130"/>
      <c r="G48" s="132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91">
        <v>9</v>
      </c>
      <c r="B4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"!$B$37")&lt;&gt;"",INDIRECT("'"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"!$B$37"),"")</f>
        <v>S. Vincent</v>
      </c>
      <c r="C49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"!$C$37")&lt;&gt;"",INDIRECT("'"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"!$C$37"),"")</f>
        <v>Penarth</v>
      </c>
      <c r="D49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"!$D$37")&lt;&gt;"",INDIRECT("'"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"!$D$37"),"")</f>
        <v/>
      </c>
      <c r="E49" s="134"/>
      <c r="F49" s="134"/>
      <c r="G49" s="135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65"/>
      <c r="B51" s="44" t="s">
        <v>119</v>
      </c>
      <c r="C51" s="183" t="s">
        <v>1381</v>
      </c>
      <c r="D51" s="184"/>
      <c r="E51" s="184"/>
      <c r="F51" s="66"/>
      <c r="G51" s="66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4">
        <v>1</v>
      </c>
      <c r="B52" s="198" t="s">
        <v>1</v>
      </c>
      <c r="C52" s="198" t="s">
        <v>2</v>
      </c>
      <c r="D52" s="199" t="s">
        <v>3</v>
      </c>
      <c r="E52" s="199" t="s">
        <v>4</v>
      </c>
      <c r="F52" s="199" t="s">
        <v>5</v>
      </c>
      <c r="G52" s="200" t="s">
        <v>6</v>
      </c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95">
        <v>1</v>
      </c>
      <c r="B53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"!$B$52")&lt;&gt;"",INDIRECT("'"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"!$B$52"),"")</f>
        <v>S. Bullock</v>
      </c>
      <c r="C53" s="196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"!$C$52")&lt;&gt;"",INDIRECT("'"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"!$C$52"),"")</f>
        <v>Wellington</v>
      </c>
      <c r="D53" s="197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"!$D$52")&lt;&gt;"",INDIRECT("'"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"!$D$52"),"")</f>
        <v/>
      </c>
      <c r="E53" s="197"/>
      <c r="F53" s="46"/>
      <c r="G53" s="54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31">
        <v>2</v>
      </c>
      <c r="B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"!$J$41")&lt;&gt;"",INDIRECT("'"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"!$J$41"),"")</f>
        <v>G. Crosby</v>
      </c>
      <c r="C54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"!$K$41")&lt;&gt;"",INDIRECT("'"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"!$K$41"),"")</f>
        <v>Penarth</v>
      </c>
      <c r="D54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"!$L$41")&lt;&gt;"",INDIRECT("'"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"!$L$41"),"")</f>
        <v/>
      </c>
      <c r="E54" s="130"/>
      <c r="F54" s="130"/>
      <c r="G54" s="132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88">
        <v>3</v>
      </c>
      <c r="B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"!$J$43")&lt;&gt;"",INDIRECT("'"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"!$J$43"),"")</f>
        <v>S. Farrant</v>
      </c>
      <c r="C55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"!$K$43")&lt;&gt;"",INDIRECT("'"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"!$K$43"),"")</f>
        <v>Wellington</v>
      </c>
      <c r="D55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"!$L$43")&lt;&gt;"",INDIRECT("'"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"!$L$43"),"")</f>
        <v/>
      </c>
      <c r="E55" s="130"/>
      <c r="F55" s="130"/>
      <c r="G55" s="132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31">
        <v>4</v>
      </c>
      <c r="B5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"!$B$42")&lt;&gt;"",INDIRECT("'"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"!$B$42"),"")</f>
        <v>P. E. Harrison</v>
      </c>
      <c r="C5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"!$C$42")&lt;&gt;"",INDIRECT("'"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"!$C$42"),"")</f>
        <v>Wellington</v>
      </c>
      <c r="D5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"!$D$42")&lt;&gt;"",INDIRECT("'"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"!$D$42"),"")</f>
        <v/>
      </c>
      <c r="E56" s="130"/>
      <c r="F56" s="130"/>
      <c r="G56" s="132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88">
        <v>5</v>
      </c>
      <c r="B5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"!$B$54")&lt;&gt;"",INDIRECT("'"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"!$B$54"),"")</f>
        <v>S. Hayman</v>
      </c>
      <c r="C5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"!$C$54")&lt;&gt;"",INDIRECT("'"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"!$C$54"),"")</f>
        <v>Penarth</v>
      </c>
      <c r="D5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"!$D$54")&lt;&gt;"",INDIRECT("'"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"!$D$54"),"")</f>
        <v/>
      </c>
      <c r="E57" s="130"/>
      <c r="F57" s="130"/>
      <c r="G57" s="132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131">
        <v>6</v>
      </c>
      <c r="B5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"!$B$43")&lt;&gt;"",INDIRECT("'"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"!$B$43"),"")</f>
        <v>H. Marshall</v>
      </c>
      <c r="C5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"!$C$43")&lt;&gt;"",INDIRECT("'"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"!$C$43"),"")</f>
        <v>Sunderland</v>
      </c>
      <c r="D5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"!$D$43")&lt;&gt;"",INDIRECT("'"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"!$D$43"),"")</f>
        <v/>
      </c>
      <c r="E58" s="130"/>
      <c r="F58" s="130"/>
      <c r="G58" s="132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15.75" customHeight="1" x14ac:dyDescent="0.3">
      <c r="A59" s="188">
        <v>7</v>
      </c>
      <c r="B5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"!$J$45")&lt;&gt;"",INDIRECT("'"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"!$J$45"),"")</f>
        <v>B. Murphy</v>
      </c>
      <c r="C5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"!$K$45")&lt;&gt;"",INDIRECT("'"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"!$K$45"),"")</f>
        <v>JSPC</v>
      </c>
      <c r="D5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"!$L$45")&lt;&gt;"",INDIRECT("'"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"!$L$45"),"")</f>
        <v/>
      </c>
      <c r="E59" s="130"/>
      <c r="F59" s="130"/>
      <c r="G59" s="132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</row>
    <row r="60" spans="1:26" ht="15.75" customHeight="1" x14ac:dyDescent="0.3">
      <c r="A60" s="131">
        <v>8</v>
      </c>
      <c r="B6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"!$J$58")&lt;&gt;"",INDIRECT("'"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"!$J$58"),"")</f>
        <v>M. Turnbull</v>
      </c>
      <c r="C6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"!$K$58")&lt;&gt;"",INDIRECT("'"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"!$K$58"),"")</f>
        <v>Sunderland</v>
      </c>
      <c r="D6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"!$L$58")&lt;&gt;"",INDIRECT("'"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"!$L$58"),"")</f>
        <v/>
      </c>
      <c r="E60" s="130"/>
      <c r="F60" s="130"/>
      <c r="G60" s="132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</row>
    <row r="61" spans="1:26" ht="15.75" customHeight="1" x14ac:dyDescent="0.3">
      <c r="A61" s="188">
        <v>9</v>
      </c>
      <c r="B6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"!$J$59")&lt;&gt;"",INDIRECT("'"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"!$J$59"),"")</f>
        <v>L. Viles</v>
      </c>
      <c r="C6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"!$K$59")&lt;&gt;"",INDIRECT("'"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"!$K$59"),"")</f>
        <v>Wellington</v>
      </c>
      <c r="D6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"!$L$59")&lt;&gt;"",INDIRECT("'"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"!$L$59"),"")</f>
        <v/>
      </c>
      <c r="E61" s="130"/>
      <c r="F61" s="130"/>
      <c r="G61" s="132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</row>
    <row r="62" spans="1:26" ht="15.75" customHeight="1" x14ac:dyDescent="0.3">
      <c r="A62" s="136">
        <v>10</v>
      </c>
      <c r="B6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"!$B$47")&lt;&gt;"",INDIRECT("'"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"!$B$47"),"")</f>
        <v>P. Waters</v>
      </c>
      <c r="C62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"!$C$47")&lt;&gt;"",INDIRECT("'"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"!$C$47"),"")</f>
        <v>Sunderland</v>
      </c>
      <c r="D62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"Sport Rifle 2" &amp; "'" &amp; "!$D$47")&lt;&gt;"",INDIRECT("'" &amp; LEFT(CELL("filename",$A$1),FIND("[",CELL("filename",$A$1)) -1) &amp; "[" &amp; MID(CELL("filename",$A$1),FIND("[",CELL("filename",$A$1))+1,FIND("]",CELL("filename",$A$1))-FIND("[",CELL("filename",$A$1))-1) &amp; "]" &amp; "Sport Rifle 2" &amp; "'" &amp; "!$D$47"),"")</f>
        <v/>
      </c>
      <c r="E62" s="134"/>
      <c r="F62" s="134"/>
      <c r="G62" s="135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</row>
    <row r="63" spans="1:26" ht="15.75" customHeight="1" x14ac:dyDescent="0.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1:26" ht="15.75" customHeight="1" x14ac:dyDescent="0.3">
      <c r="A64" s="128"/>
      <c r="B64" s="4" t="s">
        <v>37</v>
      </c>
      <c r="C64" s="4"/>
      <c r="D64" s="4"/>
      <c r="E64" s="4"/>
      <c r="F64" s="101" t="s">
        <v>25</v>
      </c>
      <c r="G64" s="4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1:26" ht="15.75" customHeight="1" x14ac:dyDescent="0.3">
      <c r="A65" s="128"/>
      <c r="B65" s="4" t="s">
        <v>38</v>
      </c>
      <c r="C65" s="4"/>
      <c r="D65" s="4"/>
      <c r="E65" s="4"/>
      <c r="F65" s="4"/>
      <c r="G65" s="4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1:26" ht="15.75" customHeight="1" x14ac:dyDescent="0.3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1:26" ht="15.75" customHeight="1" x14ac:dyDescent="0.3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1:26" ht="15.75" customHeight="1" x14ac:dyDescent="0.3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</row>
    <row r="69" spans="1:26" ht="15.75" customHeight="1" x14ac:dyDescent="0.3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</row>
    <row r="70" spans="1:26" ht="15.75" customHeight="1" x14ac:dyDescent="0.3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</row>
    <row r="71" spans="1:26" ht="15.75" customHeight="1" x14ac:dyDescent="0.3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</row>
    <row r="72" spans="1:26" ht="15.75" customHeight="1" x14ac:dyDescent="0.3"/>
    <row r="73" spans="1:26" ht="15.75" customHeight="1" x14ac:dyDescent="0.3"/>
  </sheetData>
  <sheetProtection sheet="1" objects="1" scenarios="1" selectLockedCells="1"/>
  <sortState xmlns:xlrd2="http://schemas.microsoft.com/office/spreadsheetml/2017/richdata2" ref="V53:W62">
    <sortCondition ref="V53"/>
  </sortState>
  <mergeCells count="1">
    <mergeCell ref="C2:G2"/>
  </mergeCells>
  <hyperlinks>
    <hyperlink ref="B2" location="'Index'!A3" tooltip="Go to the Index sheet" display="á" xr:uid="{8FA7C150-157D-4B91-BE9C-79DF15D15476}"/>
  </hyperlinks>
  <printOptions horizontalCentered="1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6">
    <tabColor rgb="FF0070C0"/>
    <pageSetUpPr fitToPage="1"/>
  </sheetPr>
  <dimension ref="A1:AH115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1" t="s">
        <v>21</v>
      </c>
      <c r="B1" s="92"/>
      <c r="C1" s="92"/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0</v>
      </c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1050</v>
      </c>
      <c r="B4" s="12"/>
      <c r="C4" s="139">
        <v>553</v>
      </c>
      <c r="D4" s="12"/>
      <c r="E4" s="71" t="s">
        <v>6</v>
      </c>
      <c r="F4" s="14">
        <f>SUM(F5:F7)</f>
        <v>0</v>
      </c>
      <c r="G4" s="3" t="s">
        <v>295</v>
      </c>
      <c r="H4" s="11" t="s">
        <v>1385</v>
      </c>
      <c r="I4" s="12"/>
      <c r="J4" s="139">
        <v>555</v>
      </c>
      <c r="K4" s="12"/>
      <c r="L4" s="71" t="s">
        <v>6</v>
      </c>
      <c r="M4" s="14">
        <f>SUM(M5:M7)</f>
        <v>0</v>
      </c>
    </row>
    <row r="5" spans="1:34" ht="15.75" customHeight="1" x14ac:dyDescent="0.3">
      <c r="A5" s="30" t="s">
        <v>1280</v>
      </c>
      <c r="B5" s="31"/>
      <c r="C5" s="32"/>
      <c r="D5" s="16"/>
      <c r="E5" s="16"/>
      <c r="F5" s="17">
        <f>SUM(D5:E5)</f>
        <v>0</v>
      </c>
      <c r="H5" s="30" t="s">
        <v>1286</v>
      </c>
      <c r="I5" s="31"/>
      <c r="J5" s="32"/>
      <c r="K5" s="16"/>
      <c r="L5" s="16"/>
      <c r="M5" s="17">
        <f>SUM(K5:L5)</f>
        <v>0</v>
      </c>
    </row>
    <row r="6" spans="1:34" ht="15.75" customHeight="1" x14ac:dyDescent="0.3">
      <c r="A6" s="33" t="s">
        <v>1302</v>
      </c>
      <c r="B6" s="26"/>
      <c r="C6" s="5"/>
      <c r="D6" s="7"/>
      <c r="E6" s="7"/>
      <c r="F6" s="19">
        <f>SUM(D6:E6)</f>
        <v>0</v>
      </c>
      <c r="H6" s="33" t="s">
        <v>1288</v>
      </c>
      <c r="I6" s="26"/>
      <c r="J6" s="5"/>
      <c r="K6" s="7"/>
      <c r="L6" s="7"/>
      <c r="M6" s="19">
        <f>SUM(K6:L6)</f>
        <v>0</v>
      </c>
    </row>
    <row r="7" spans="1:34" ht="15.75" customHeight="1" x14ac:dyDescent="0.3">
      <c r="A7" s="34" t="s">
        <v>1201</v>
      </c>
      <c r="B7" s="27"/>
      <c r="C7" s="28"/>
      <c r="D7" s="21"/>
      <c r="E7" s="21"/>
      <c r="F7" s="22">
        <f>SUM(D7:E7)</f>
        <v>0</v>
      </c>
      <c r="H7" s="34" t="s">
        <v>1151</v>
      </c>
      <c r="I7" s="27"/>
      <c r="J7" s="28"/>
      <c r="K7" s="21"/>
      <c r="L7" s="21"/>
      <c r="M7" s="22">
        <f>SUM(K7:L7)</f>
        <v>0</v>
      </c>
    </row>
    <row r="8" spans="1:34" ht="15.75" customHeight="1" x14ac:dyDescent="0.3">
      <c r="O8" s="23"/>
    </row>
    <row r="9" spans="1:34" ht="15.75" customHeight="1" x14ac:dyDescent="0.3">
      <c r="A9" s="11" t="s">
        <v>1382</v>
      </c>
      <c r="B9" s="12"/>
      <c r="C9" s="139">
        <v>562</v>
      </c>
      <c r="D9" s="12"/>
      <c r="E9" s="71" t="s">
        <v>6</v>
      </c>
      <c r="F9" s="14">
        <f>SUM(F10:F12)</f>
        <v>0</v>
      </c>
      <c r="G9" s="3" t="s">
        <v>295</v>
      </c>
      <c r="H9" s="11" t="s">
        <v>1384</v>
      </c>
      <c r="I9" s="12"/>
      <c r="J9" s="139">
        <v>551</v>
      </c>
      <c r="K9" s="12"/>
      <c r="L9" s="71" t="s">
        <v>6</v>
      </c>
      <c r="M9" s="14">
        <f>SUM(M10:M12)</f>
        <v>0</v>
      </c>
    </row>
    <row r="10" spans="1:34" ht="15.75" customHeight="1" x14ac:dyDescent="0.3">
      <c r="A10" s="30" t="s">
        <v>1157</v>
      </c>
      <c r="B10" s="31"/>
      <c r="C10" s="32"/>
      <c r="D10" s="16"/>
      <c r="E10" s="16"/>
      <c r="F10" s="17">
        <f>SUM(D10:E10)</f>
        <v>0</v>
      </c>
      <c r="H10" s="30" t="s">
        <v>237</v>
      </c>
      <c r="I10" s="31"/>
      <c r="J10" s="32"/>
      <c r="K10" s="16"/>
      <c r="L10" s="16"/>
      <c r="M10" s="17">
        <f>SUM(K10:L10)</f>
        <v>0</v>
      </c>
      <c r="AA10"/>
      <c r="AB10"/>
      <c r="AC10"/>
      <c r="AD10"/>
      <c r="AE10"/>
      <c r="AF10"/>
    </row>
    <row r="11" spans="1:34" ht="15.75" customHeight="1" x14ac:dyDescent="0.3">
      <c r="A11" s="33" t="s">
        <v>460</v>
      </c>
      <c r="B11" s="26"/>
      <c r="C11" s="5"/>
      <c r="D11" s="7"/>
      <c r="E11" s="7"/>
      <c r="F11" s="19">
        <f>SUM(D11:E11)</f>
        <v>0</v>
      </c>
      <c r="H11" s="33" t="s">
        <v>1295</v>
      </c>
      <c r="I11" s="26"/>
      <c r="J11" s="5"/>
      <c r="K11" s="7"/>
      <c r="L11" s="7"/>
      <c r="M11" s="19">
        <f>SUM(K11:L11)</f>
        <v>0</v>
      </c>
      <c r="AA11"/>
      <c r="AB11"/>
      <c r="AC11"/>
      <c r="AD11"/>
      <c r="AE11"/>
      <c r="AF11"/>
    </row>
    <row r="12" spans="1:34" ht="15.75" customHeight="1" x14ac:dyDescent="0.3">
      <c r="A12" s="34" t="s">
        <v>1271</v>
      </c>
      <c r="B12" s="27"/>
      <c r="C12" s="28"/>
      <c r="D12" s="21"/>
      <c r="E12" s="21"/>
      <c r="F12" s="22">
        <f>SUM(D12:E12)</f>
        <v>0</v>
      </c>
      <c r="H12" s="34" t="s">
        <v>159</v>
      </c>
      <c r="I12" s="27"/>
      <c r="J12" s="28"/>
      <c r="K12" s="21"/>
      <c r="L12" s="21"/>
      <c r="M12" s="22">
        <f>SUM(K12:L12)</f>
        <v>0</v>
      </c>
      <c r="AA12"/>
      <c r="AB12"/>
      <c r="AC12"/>
      <c r="AD12"/>
      <c r="AE12"/>
      <c r="AF12"/>
    </row>
    <row r="13" spans="1:34" ht="15.75" customHeight="1" x14ac:dyDescent="0.3">
      <c r="AA13"/>
      <c r="AB13"/>
      <c r="AC13"/>
      <c r="AD13"/>
      <c r="AE13"/>
      <c r="AF13"/>
    </row>
    <row r="14" spans="1:34" ht="15.75" customHeight="1" x14ac:dyDescent="0.3">
      <c r="A14" s="11" t="s">
        <v>1383</v>
      </c>
      <c r="B14" s="12"/>
      <c r="C14" s="139">
        <v>556</v>
      </c>
      <c r="D14" s="12"/>
      <c r="E14" s="71" t="s">
        <v>6</v>
      </c>
      <c r="F14" s="14">
        <f>SUM(F15:F17)</f>
        <v>0</v>
      </c>
      <c r="G14" s="3" t="s">
        <v>295</v>
      </c>
      <c r="H14" s="11" t="s">
        <v>605</v>
      </c>
      <c r="I14" s="12"/>
      <c r="J14" s="139">
        <v>569</v>
      </c>
      <c r="K14" s="12"/>
      <c r="L14" s="71" t="s">
        <v>6</v>
      </c>
      <c r="M14" s="14">
        <f>SUM(M15:M17)</f>
        <v>0</v>
      </c>
    </row>
    <row r="15" spans="1:34" ht="15.75" customHeight="1" x14ac:dyDescent="0.3">
      <c r="A15" s="30" t="s">
        <v>1274</v>
      </c>
      <c r="B15" s="31"/>
      <c r="C15" s="32"/>
      <c r="D15" s="16"/>
      <c r="E15" s="16"/>
      <c r="F15" s="17">
        <f>SUM(D15:E15)</f>
        <v>0</v>
      </c>
      <c r="H15" s="30" t="s">
        <v>1069</v>
      </c>
      <c r="I15" s="31"/>
      <c r="J15" s="32"/>
      <c r="K15" s="16"/>
      <c r="L15" s="16"/>
      <c r="M15" s="17">
        <f>SUM(K15:L15)</f>
        <v>0</v>
      </c>
    </row>
    <row r="16" spans="1:34" ht="15.75" customHeight="1" x14ac:dyDescent="0.3">
      <c r="A16" s="33" t="s">
        <v>224</v>
      </c>
      <c r="B16" s="26"/>
      <c r="C16" s="5"/>
      <c r="D16" s="7"/>
      <c r="E16" s="7"/>
      <c r="F16" s="19">
        <f>SUM(D16:E16)</f>
        <v>0</v>
      </c>
      <c r="H16" s="33" t="s">
        <v>1275</v>
      </c>
      <c r="I16" s="26"/>
      <c r="J16" s="5"/>
      <c r="K16" s="7"/>
      <c r="L16" s="7"/>
      <c r="M16" s="19">
        <f>SUM(K16:L16)</f>
        <v>0</v>
      </c>
    </row>
    <row r="17" spans="1:20" ht="15.75" customHeight="1" x14ac:dyDescent="0.3">
      <c r="A17" s="34" t="s">
        <v>1278</v>
      </c>
      <c r="B17" s="27"/>
      <c r="C17" s="28"/>
      <c r="D17" s="21"/>
      <c r="E17" s="21"/>
      <c r="F17" s="22">
        <f>SUM(D17:E17)</f>
        <v>0</v>
      </c>
      <c r="H17" s="34" t="s">
        <v>1272</v>
      </c>
      <c r="I17" s="27"/>
      <c r="J17" s="28"/>
      <c r="K17" s="21"/>
      <c r="L17" s="21"/>
      <c r="M17" s="22">
        <f>SUM(K17:L17)</f>
        <v>0</v>
      </c>
    </row>
    <row r="18" spans="1:20" ht="15.75" customHeight="1" x14ac:dyDescent="0.3"/>
    <row r="19" spans="1:20" ht="15.75" customHeight="1" x14ac:dyDescent="0.3">
      <c r="H19" s="73" t="s">
        <v>0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1386</v>
      </c>
      <c r="H20" s="15" t="s">
        <v>1050</v>
      </c>
      <c r="I20" s="46"/>
      <c r="J20" s="46"/>
      <c r="K20" s="46"/>
      <c r="L20" s="46"/>
      <c r="M20" s="46"/>
      <c r="N20" s="54"/>
    </row>
    <row r="21" spans="1:20" ht="15.75" customHeight="1" x14ac:dyDescent="0.3">
      <c r="H21" s="18" t="s">
        <v>1382</v>
      </c>
      <c r="I21" s="7"/>
      <c r="J21" s="7"/>
      <c r="K21" s="7"/>
      <c r="L21" s="7"/>
      <c r="M21" s="7"/>
      <c r="N21" s="19"/>
    </row>
    <row r="22" spans="1:20" ht="15.75" customHeight="1" x14ac:dyDescent="0.3">
      <c r="H22" s="18" t="s">
        <v>1383</v>
      </c>
      <c r="I22" s="7"/>
      <c r="J22" s="7"/>
      <c r="K22" s="7"/>
      <c r="L22" s="7"/>
      <c r="M22" s="7"/>
      <c r="N22" s="19"/>
    </row>
    <row r="23" spans="1:20" ht="15.75" customHeight="1" x14ac:dyDescent="0.3">
      <c r="H23" s="138" t="s">
        <v>605</v>
      </c>
      <c r="I23" s="7"/>
      <c r="J23" s="7"/>
      <c r="K23" s="7"/>
      <c r="L23" s="7"/>
      <c r="M23" s="7"/>
      <c r="N23" s="19"/>
    </row>
    <row r="24" spans="1:20" ht="15.75" customHeight="1" x14ac:dyDescent="0.3">
      <c r="H24" s="18" t="s">
        <v>1384</v>
      </c>
      <c r="I24" s="7"/>
      <c r="J24" s="7"/>
      <c r="K24" s="7"/>
      <c r="L24" s="7"/>
      <c r="M24" s="7"/>
      <c r="N24" s="19"/>
    </row>
    <row r="25" spans="1:20" ht="15.75" customHeight="1" x14ac:dyDescent="0.3">
      <c r="H25" s="20" t="s">
        <v>1385</v>
      </c>
      <c r="I25" s="21"/>
      <c r="J25" s="21"/>
      <c r="K25" s="21"/>
      <c r="L25" s="21"/>
      <c r="M25" s="21"/>
      <c r="N25" s="22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0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74</v>
      </c>
      <c r="B29" s="2"/>
      <c r="C29" s="2"/>
      <c r="D29" s="2"/>
      <c r="E29" s="2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1387</v>
      </c>
      <c r="B30" s="12"/>
      <c r="C30" s="139">
        <v>543</v>
      </c>
      <c r="D30" s="12"/>
      <c r="E30" s="71" t="s">
        <v>6</v>
      </c>
      <c r="F30" s="14">
        <f>SUM(F31:F33)</f>
        <v>0</v>
      </c>
      <c r="G30" s="147" t="s">
        <v>295</v>
      </c>
      <c r="H30" s="11" t="s">
        <v>1391</v>
      </c>
      <c r="I30" s="12"/>
      <c r="J30" s="139">
        <v>528</v>
      </c>
      <c r="K30" s="12"/>
      <c r="L30" s="71" t="s">
        <v>6</v>
      </c>
      <c r="M30" s="14">
        <f>SUM(M31:M33)</f>
        <v>0</v>
      </c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30" t="s">
        <v>1073</v>
      </c>
      <c r="B31" s="31"/>
      <c r="C31" s="32"/>
      <c r="D31" s="16"/>
      <c r="E31" s="16"/>
      <c r="F31" s="17">
        <f>SUM(D31:E31)</f>
        <v>0</v>
      </c>
      <c r="G31" s="147"/>
      <c r="H31" s="30" t="s">
        <v>434</v>
      </c>
      <c r="I31" s="31"/>
      <c r="J31" s="32"/>
      <c r="K31" s="16"/>
      <c r="L31" s="16"/>
      <c r="M31" s="17">
        <f>SUM(K31:L31)</f>
        <v>0</v>
      </c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1145</v>
      </c>
      <c r="B32" s="26"/>
      <c r="C32" s="5"/>
      <c r="D32" s="7"/>
      <c r="E32" s="7"/>
      <c r="F32" s="19">
        <f>SUM(D32:E32)</f>
        <v>0</v>
      </c>
      <c r="G32" s="147"/>
      <c r="H32" s="33" t="s">
        <v>88</v>
      </c>
      <c r="I32" s="26"/>
      <c r="J32" s="5"/>
      <c r="K32" s="7"/>
      <c r="L32" s="7"/>
      <c r="M32" s="19">
        <f>SUM(K32:L32)</f>
        <v>0</v>
      </c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1072</v>
      </c>
      <c r="B33" s="27"/>
      <c r="C33" s="28"/>
      <c r="D33" s="21"/>
      <c r="E33" s="21"/>
      <c r="F33" s="22">
        <f>SUM(D33:E33)</f>
        <v>0</v>
      </c>
      <c r="G33" s="147"/>
      <c r="H33" s="34" t="s">
        <v>163</v>
      </c>
      <c r="I33" s="27"/>
      <c r="J33" s="28"/>
      <c r="K33" s="21"/>
      <c r="L33" s="21"/>
      <c r="M33" s="22">
        <f>SUM(K33:L33)</f>
        <v>0</v>
      </c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1388</v>
      </c>
      <c r="B35" s="12"/>
      <c r="C35" s="139">
        <v>533</v>
      </c>
      <c r="D35" s="12"/>
      <c r="E35" s="71" t="s">
        <v>6</v>
      </c>
      <c r="F35" s="14">
        <f>SUM(F36:F38)</f>
        <v>0</v>
      </c>
      <c r="G35" s="147" t="s">
        <v>295</v>
      </c>
      <c r="H35" s="11" t="s">
        <v>606</v>
      </c>
      <c r="I35" s="12"/>
      <c r="J35" s="139">
        <v>546</v>
      </c>
      <c r="K35" s="12"/>
      <c r="L35" s="71" t="s">
        <v>6</v>
      </c>
      <c r="M35" s="14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30" t="s">
        <v>370</v>
      </c>
      <c r="B36" s="31"/>
      <c r="C36" s="32"/>
      <c r="D36" s="16"/>
      <c r="E36" s="16"/>
      <c r="F36" s="17">
        <f>SUM(D36:E36)</f>
        <v>0</v>
      </c>
      <c r="G36" s="147"/>
      <c r="H36" s="30" t="s">
        <v>523</v>
      </c>
      <c r="I36" s="31"/>
      <c r="J36" s="32"/>
      <c r="K36" s="16"/>
      <c r="L36" s="16"/>
      <c r="M36" s="17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245</v>
      </c>
      <c r="B37" s="26"/>
      <c r="C37" s="5"/>
      <c r="D37" s="7"/>
      <c r="E37" s="7"/>
      <c r="F37" s="19">
        <f>SUM(D37:E37)</f>
        <v>0</v>
      </c>
      <c r="G37" s="147"/>
      <c r="H37" s="33" t="s">
        <v>1297</v>
      </c>
      <c r="I37" s="26"/>
      <c r="J37" s="5"/>
      <c r="K37" s="7"/>
      <c r="L37" s="7"/>
      <c r="M37" s="19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198</v>
      </c>
      <c r="B38" s="27"/>
      <c r="C38" s="28"/>
      <c r="D38" s="21"/>
      <c r="E38" s="21"/>
      <c r="F38" s="22">
        <f>SUM(D38:E38)</f>
        <v>0</v>
      </c>
      <c r="G38" s="147"/>
      <c r="H38" s="34" t="s">
        <v>471</v>
      </c>
      <c r="I38" s="27"/>
      <c r="J38" s="28"/>
      <c r="K38" s="21"/>
      <c r="L38" s="21"/>
      <c r="M38" s="22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1389</v>
      </c>
      <c r="B40" s="12"/>
      <c r="C40" s="139">
        <v>537</v>
      </c>
      <c r="D40" s="12"/>
      <c r="E40" s="71" t="s">
        <v>6</v>
      </c>
      <c r="F40" s="14">
        <f>SUM(F41:F43)</f>
        <v>0</v>
      </c>
      <c r="G40" s="147" t="s">
        <v>295</v>
      </c>
      <c r="H40" s="11" t="s">
        <v>1390</v>
      </c>
      <c r="I40" s="12"/>
      <c r="J40" s="139">
        <v>535</v>
      </c>
      <c r="K40" s="12"/>
      <c r="L40" s="71" t="s">
        <v>6</v>
      </c>
      <c r="M40" s="14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30" t="s">
        <v>1298</v>
      </c>
      <c r="B41" s="31"/>
      <c r="C41" s="32"/>
      <c r="D41" s="16"/>
      <c r="E41" s="16"/>
      <c r="F41" s="17">
        <f>SUM(D41:E41)</f>
        <v>0</v>
      </c>
      <c r="G41" s="147"/>
      <c r="H41" s="30" t="s">
        <v>133</v>
      </c>
      <c r="I41" s="31"/>
      <c r="J41" s="32"/>
      <c r="K41" s="16"/>
      <c r="L41" s="16"/>
      <c r="M41" s="17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92</v>
      </c>
      <c r="B42" s="26"/>
      <c r="C42" s="5"/>
      <c r="D42" s="7"/>
      <c r="E42" s="7"/>
      <c r="F42" s="19">
        <f>SUM(D42:E42)</f>
        <v>0</v>
      </c>
      <c r="G42" s="147"/>
      <c r="H42" s="33" t="s">
        <v>506</v>
      </c>
      <c r="I42" s="26"/>
      <c r="J42" s="5"/>
      <c r="K42" s="7"/>
      <c r="L42" s="7"/>
      <c r="M42" s="19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458</v>
      </c>
      <c r="B43" s="27"/>
      <c r="C43" s="28"/>
      <c r="D43" s="21"/>
      <c r="E43" s="21"/>
      <c r="F43" s="22">
        <f>SUM(D43:E43)</f>
        <v>0</v>
      </c>
      <c r="G43" s="147"/>
      <c r="H43" s="34" t="s">
        <v>853</v>
      </c>
      <c r="I43" s="27"/>
      <c r="J43" s="28"/>
      <c r="K43" s="21"/>
      <c r="L43" s="21"/>
      <c r="M43" s="22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H45" s="73" t="s">
        <v>74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1392</v>
      </c>
      <c r="H46" s="144" t="s">
        <v>1387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H47" s="142" t="s">
        <v>1388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H48" s="142" t="s">
        <v>1389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1390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606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1391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/>
    <row r="53" spans="1:16" ht="15.75" customHeight="1" x14ac:dyDescent="0.3">
      <c r="A53" s="4" t="s">
        <v>39</v>
      </c>
      <c r="E53" s="3"/>
      <c r="G53" s="102" t="s">
        <v>25</v>
      </c>
    </row>
    <row r="54" spans="1:16" ht="15.75" customHeight="1" x14ac:dyDescent="0.3">
      <c r="A54" s="4" t="s">
        <v>38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1DAAEE3E-F16A-44E8-A8A2-5F42685BF7E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7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91E59-3DB6-47A9-BF6C-F1157594414F}">
  <sheetPr>
    <tabColor rgb="FF0070C0"/>
    <pageSetUpPr fitToPage="1"/>
  </sheetPr>
  <dimension ref="A1:AH115"/>
  <sheetViews>
    <sheetView showGridLines="0" zoomScaleNormal="100" zoomScalePageLayoutView="150" workbookViewId="0">
      <selection activeCell="A2" sqref="A2"/>
    </sheetView>
  </sheetViews>
  <sheetFormatPr defaultColWidth="10.28515625" defaultRowHeight="15" x14ac:dyDescent="0.3"/>
  <cols>
    <col min="1" max="1" width="20.7109375" style="4" customWidth="1"/>
    <col min="2" max="6" width="5" style="4" customWidth="1"/>
    <col min="7" max="7" width="4.7109375" style="3" customWidth="1"/>
    <col min="8" max="8" width="20.7109375" style="4" customWidth="1"/>
    <col min="9" max="14" width="5" style="4" customWidth="1"/>
    <col min="15" max="22" width="4.140625" style="4" customWidth="1"/>
    <col min="23" max="16384" width="10.28515625" style="4"/>
  </cols>
  <sheetData>
    <row r="1" spans="1:34" s="93" customFormat="1" ht="18" x14ac:dyDescent="0.35">
      <c r="A1" s="91" t="s">
        <v>21</v>
      </c>
      <c r="B1" s="92"/>
      <c r="C1" s="92"/>
      <c r="D1" s="90"/>
      <c r="E1" s="90"/>
      <c r="F1" s="90"/>
      <c r="G1" s="100"/>
      <c r="H1" s="90"/>
      <c r="I1" s="90"/>
      <c r="J1" s="105">
        <v>2</v>
      </c>
      <c r="L1" s="90"/>
      <c r="M1" s="90"/>
      <c r="O1" s="90"/>
      <c r="P1" s="90"/>
      <c r="Q1" s="90"/>
      <c r="R1" s="90"/>
      <c r="S1" s="90"/>
      <c r="T1" s="90"/>
      <c r="U1" s="90"/>
      <c r="V1" s="90"/>
      <c r="W1" s="90"/>
      <c r="AH1" s="4"/>
    </row>
    <row r="2" spans="1:34" ht="20.100000000000001" customHeight="1" x14ac:dyDescent="0.35">
      <c r="A2" s="204" t="s">
        <v>1518</v>
      </c>
      <c r="C2" s="108"/>
      <c r="I2" s="212" t="s">
        <v>196</v>
      </c>
      <c r="J2" s="212"/>
      <c r="K2" s="212"/>
      <c r="L2" s="212"/>
      <c r="M2" s="212"/>
      <c r="N2" s="212"/>
    </row>
    <row r="3" spans="1:34" s="2" customFormat="1" ht="15.75" customHeight="1" x14ac:dyDescent="0.3">
      <c r="A3" s="2" t="s">
        <v>91</v>
      </c>
      <c r="G3" s="1"/>
      <c r="AA3" s="4"/>
      <c r="AB3" s="4"/>
      <c r="AC3" s="4"/>
      <c r="AD3" s="4"/>
      <c r="AE3" s="4"/>
      <c r="AF3" s="4"/>
    </row>
    <row r="4" spans="1:34" ht="15.75" customHeight="1" x14ac:dyDescent="0.3">
      <c r="A4" s="11" t="s">
        <v>1393</v>
      </c>
      <c r="B4" s="12"/>
      <c r="C4" s="139">
        <v>525</v>
      </c>
      <c r="D4" s="12"/>
      <c r="E4" s="71" t="s">
        <v>6</v>
      </c>
      <c r="F4" s="14">
        <f>SUM(F5:F7)</f>
        <v>0</v>
      </c>
      <c r="G4" s="147" t="s">
        <v>295</v>
      </c>
      <c r="H4" s="128" t="s">
        <v>1396</v>
      </c>
      <c r="I4" s="128"/>
      <c r="J4" s="160">
        <v>505</v>
      </c>
      <c r="K4" s="128"/>
      <c r="L4" s="128"/>
      <c r="M4" s="128"/>
      <c r="N4" s="128"/>
      <c r="O4" s="128"/>
      <c r="P4" s="128"/>
      <c r="Q4" s="128"/>
      <c r="R4" s="128"/>
      <c r="S4" s="128"/>
      <c r="T4" s="128"/>
    </row>
    <row r="5" spans="1:34" ht="15.75" customHeight="1" x14ac:dyDescent="0.3">
      <c r="A5" s="30" t="s">
        <v>504</v>
      </c>
      <c r="B5" s="31"/>
      <c r="C5" s="32"/>
      <c r="D5" s="16"/>
      <c r="E5" s="16"/>
      <c r="F5" s="17">
        <f>SUM(D5:E5)</f>
        <v>0</v>
      </c>
      <c r="G5" s="147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</row>
    <row r="6" spans="1:34" ht="15.75" customHeight="1" x14ac:dyDescent="0.3">
      <c r="A6" s="33" t="s">
        <v>1307</v>
      </c>
      <c r="B6" s="26"/>
      <c r="C6" s="5"/>
      <c r="D6" s="7"/>
      <c r="E6" s="7"/>
      <c r="F6" s="19">
        <f>SUM(D6:E6)</f>
        <v>0</v>
      </c>
      <c r="G6" s="147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1:34" ht="15.75" customHeight="1" x14ac:dyDescent="0.3">
      <c r="A7" s="34" t="s">
        <v>1086</v>
      </c>
      <c r="B7" s="27"/>
      <c r="C7" s="28"/>
      <c r="D7" s="21"/>
      <c r="E7" s="21"/>
      <c r="F7" s="22">
        <f>SUM(D7:E7)</f>
        <v>0</v>
      </c>
      <c r="G7" s="147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</row>
    <row r="8" spans="1:34" ht="15.75" customHeight="1" x14ac:dyDescent="0.3">
      <c r="A8" s="128"/>
      <c r="B8" s="128"/>
      <c r="C8" s="128"/>
      <c r="D8" s="128"/>
      <c r="E8" s="128"/>
      <c r="F8" s="128"/>
      <c r="G8" s="147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</row>
    <row r="9" spans="1:34" ht="15.75" customHeight="1" x14ac:dyDescent="0.3">
      <c r="A9" s="11" t="s">
        <v>1394</v>
      </c>
      <c r="B9" s="12"/>
      <c r="C9" s="139">
        <v>513</v>
      </c>
      <c r="D9" s="12"/>
      <c r="E9" s="71" t="s">
        <v>6</v>
      </c>
      <c r="F9" s="14">
        <f>SUM(F10:F12)</f>
        <v>0</v>
      </c>
      <c r="G9" s="147" t="s">
        <v>295</v>
      </c>
      <c r="H9" s="11" t="s">
        <v>308</v>
      </c>
      <c r="I9" s="12"/>
      <c r="J9" s="139">
        <v>508</v>
      </c>
      <c r="K9" s="12"/>
      <c r="L9" s="71" t="s">
        <v>6</v>
      </c>
      <c r="M9" s="14">
        <f>SUM(M10:M12)</f>
        <v>0</v>
      </c>
      <c r="N9" s="128"/>
      <c r="O9" s="128"/>
      <c r="P9" s="128"/>
      <c r="Q9" s="128"/>
      <c r="R9" s="128"/>
      <c r="S9" s="128"/>
      <c r="T9" s="128"/>
    </row>
    <row r="10" spans="1:34" ht="15.75" customHeight="1" x14ac:dyDescent="0.3">
      <c r="A10" s="30" t="s">
        <v>501</v>
      </c>
      <c r="B10" s="31"/>
      <c r="C10" s="32"/>
      <c r="D10" s="16"/>
      <c r="E10" s="16"/>
      <c r="F10" s="17">
        <f>SUM(D10:E10)</f>
        <v>0</v>
      </c>
      <c r="G10" s="147"/>
      <c r="H10" s="30" t="s">
        <v>1353</v>
      </c>
      <c r="I10" s="31"/>
      <c r="J10" s="32"/>
      <c r="K10" s="16"/>
      <c r="L10" s="16"/>
      <c r="M10" s="17">
        <f>SUM(K10:L10)</f>
        <v>0</v>
      </c>
      <c r="N10" s="128"/>
      <c r="O10" s="128"/>
      <c r="P10" s="128"/>
      <c r="Q10" s="128"/>
      <c r="R10" s="128"/>
      <c r="S10" s="128"/>
      <c r="T10" s="128"/>
      <c r="AA10"/>
      <c r="AB10"/>
      <c r="AC10"/>
      <c r="AD10"/>
      <c r="AE10"/>
      <c r="AF10"/>
    </row>
    <row r="11" spans="1:34" ht="15.75" customHeight="1" x14ac:dyDescent="0.3">
      <c r="A11" s="33" t="s">
        <v>545</v>
      </c>
      <c r="B11" s="26"/>
      <c r="C11" s="5"/>
      <c r="D11" s="7"/>
      <c r="E11" s="7"/>
      <c r="F11" s="19">
        <f>SUM(D11:E11)</f>
        <v>0</v>
      </c>
      <c r="G11" s="147"/>
      <c r="H11" s="33" t="s">
        <v>987</v>
      </c>
      <c r="I11" s="26"/>
      <c r="J11" s="5"/>
      <c r="K11" s="7"/>
      <c r="L11" s="7"/>
      <c r="M11" s="19">
        <f>SUM(K11:L11)</f>
        <v>0</v>
      </c>
      <c r="N11" s="128"/>
      <c r="O11" s="128"/>
      <c r="P11" s="128"/>
      <c r="Q11" s="128"/>
      <c r="R11" s="128"/>
      <c r="S11" s="128"/>
      <c r="T11" s="128"/>
      <c r="AA11"/>
      <c r="AB11"/>
      <c r="AC11"/>
      <c r="AD11"/>
      <c r="AE11"/>
      <c r="AF11"/>
    </row>
    <row r="12" spans="1:34" ht="15.75" customHeight="1" x14ac:dyDescent="0.3">
      <c r="A12" s="34" t="s">
        <v>436</v>
      </c>
      <c r="B12" s="27"/>
      <c r="C12" s="28"/>
      <c r="D12" s="21"/>
      <c r="E12" s="21"/>
      <c r="F12" s="22">
        <f>SUM(D12:E12)</f>
        <v>0</v>
      </c>
      <c r="G12" s="147"/>
      <c r="H12" s="34" t="s">
        <v>1301</v>
      </c>
      <c r="I12" s="27"/>
      <c r="J12" s="28"/>
      <c r="K12" s="21"/>
      <c r="L12" s="21"/>
      <c r="M12" s="22">
        <f>SUM(K12:L12)</f>
        <v>0</v>
      </c>
      <c r="N12" s="128"/>
      <c r="O12" s="128"/>
      <c r="P12" s="128"/>
      <c r="Q12" s="128"/>
      <c r="R12" s="128"/>
      <c r="S12" s="128"/>
      <c r="T12" s="128"/>
      <c r="AA12"/>
      <c r="AB12"/>
      <c r="AC12"/>
      <c r="AD12"/>
      <c r="AE12"/>
      <c r="AF12"/>
    </row>
    <row r="13" spans="1:34" ht="15.75" customHeight="1" x14ac:dyDescent="0.3">
      <c r="A13" s="128"/>
      <c r="B13" s="128"/>
      <c r="C13" s="128"/>
      <c r="D13" s="128"/>
      <c r="E13" s="128"/>
      <c r="F13" s="128"/>
      <c r="G13" s="147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AA13"/>
      <c r="AB13"/>
      <c r="AC13"/>
      <c r="AD13"/>
      <c r="AE13"/>
      <c r="AF13"/>
    </row>
    <row r="14" spans="1:34" ht="15.75" customHeight="1" x14ac:dyDescent="0.3">
      <c r="A14" s="11" t="s">
        <v>1395</v>
      </c>
      <c r="B14" s="12"/>
      <c r="C14" s="139">
        <v>497</v>
      </c>
      <c r="D14" s="12"/>
      <c r="E14" s="71" t="s">
        <v>6</v>
      </c>
      <c r="F14" s="14">
        <f>SUM(F15:F17)</f>
        <v>0</v>
      </c>
      <c r="G14" s="147" t="s">
        <v>295</v>
      </c>
      <c r="H14" s="11" t="s">
        <v>675</v>
      </c>
      <c r="I14" s="12"/>
      <c r="J14" s="139">
        <v>511</v>
      </c>
      <c r="K14" s="12"/>
      <c r="L14" s="71" t="s">
        <v>6</v>
      </c>
      <c r="M14" s="14">
        <f>SUM(M15:M17)</f>
        <v>0</v>
      </c>
      <c r="N14" s="128"/>
      <c r="O14" s="128"/>
      <c r="P14" s="128"/>
      <c r="Q14" s="128"/>
      <c r="R14" s="128"/>
      <c r="S14" s="128"/>
      <c r="T14" s="128"/>
    </row>
    <row r="15" spans="1:34" ht="15.75" customHeight="1" x14ac:dyDescent="0.3">
      <c r="A15" s="30" t="s">
        <v>1336</v>
      </c>
      <c r="B15" s="31"/>
      <c r="C15" s="32"/>
      <c r="D15" s="16"/>
      <c r="E15" s="16"/>
      <c r="F15" s="17">
        <f>SUM(D15:E15)</f>
        <v>0</v>
      </c>
      <c r="G15" s="147"/>
      <c r="H15" s="30" t="s">
        <v>1308</v>
      </c>
      <c r="I15" s="31"/>
      <c r="J15" s="32"/>
      <c r="K15" s="16"/>
      <c r="L15" s="16"/>
      <c r="M15" s="17">
        <f>SUM(K15:L15)</f>
        <v>0</v>
      </c>
      <c r="N15" s="128"/>
      <c r="O15" s="128"/>
      <c r="P15" s="128"/>
      <c r="Q15" s="128"/>
      <c r="R15" s="128"/>
      <c r="S15" s="128"/>
      <c r="T15" s="128"/>
    </row>
    <row r="16" spans="1:34" ht="15.75" customHeight="1" x14ac:dyDescent="0.3">
      <c r="A16" s="33" t="s">
        <v>1126</v>
      </c>
      <c r="B16" s="26"/>
      <c r="C16" s="5"/>
      <c r="D16" s="7"/>
      <c r="E16" s="7"/>
      <c r="F16" s="19">
        <f>SUM(D16:E16)</f>
        <v>0</v>
      </c>
      <c r="G16" s="147"/>
      <c r="H16" s="33" t="s">
        <v>470</v>
      </c>
      <c r="I16" s="26"/>
      <c r="J16" s="5"/>
      <c r="K16" s="7"/>
      <c r="L16" s="7"/>
      <c r="M16" s="19">
        <f>SUM(K16:L16)</f>
        <v>0</v>
      </c>
      <c r="N16" s="128"/>
      <c r="O16" s="128"/>
      <c r="P16" s="128"/>
      <c r="Q16" s="128"/>
      <c r="R16" s="128"/>
      <c r="S16" s="128"/>
      <c r="T16" s="128"/>
    </row>
    <row r="17" spans="1:20" ht="15.75" customHeight="1" x14ac:dyDescent="0.3">
      <c r="A17" s="34" t="s">
        <v>572</v>
      </c>
      <c r="B17" s="27"/>
      <c r="C17" s="28"/>
      <c r="D17" s="21"/>
      <c r="E17" s="21"/>
      <c r="F17" s="22">
        <f>SUM(D17:E17)</f>
        <v>0</v>
      </c>
      <c r="G17" s="147"/>
      <c r="H17" s="34" t="s">
        <v>457</v>
      </c>
      <c r="I17" s="27"/>
      <c r="J17" s="28"/>
      <c r="K17" s="21"/>
      <c r="L17" s="21"/>
      <c r="M17" s="22">
        <f>SUM(K17:L17)</f>
        <v>0</v>
      </c>
      <c r="N17" s="128"/>
      <c r="O17" s="128"/>
      <c r="P17" s="128"/>
      <c r="Q17" s="128"/>
      <c r="R17" s="128"/>
      <c r="S17" s="128"/>
      <c r="T17" s="128"/>
    </row>
    <row r="18" spans="1:20" ht="15.75" customHeight="1" x14ac:dyDescent="0.3">
      <c r="A18" s="128"/>
      <c r="B18" s="128"/>
      <c r="C18" s="128"/>
      <c r="D18" s="128"/>
      <c r="E18" s="128"/>
      <c r="F18" s="128"/>
      <c r="G18" s="147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</row>
    <row r="19" spans="1:20" ht="15.75" customHeight="1" x14ac:dyDescent="0.3">
      <c r="H19" s="73" t="s">
        <v>91</v>
      </c>
      <c r="I19" s="48" t="s">
        <v>7</v>
      </c>
      <c r="J19" s="48" t="s">
        <v>8</v>
      </c>
      <c r="K19" s="48" t="s">
        <v>9</v>
      </c>
      <c r="L19" s="48" t="s">
        <v>10</v>
      </c>
      <c r="M19" s="48" t="s">
        <v>5</v>
      </c>
      <c r="N19" s="49" t="s">
        <v>11</v>
      </c>
    </row>
    <row r="20" spans="1:20" ht="15.75" customHeight="1" x14ac:dyDescent="0.3">
      <c r="B20" s="4" t="s">
        <v>1397</v>
      </c>
      <c r="H20" s="144" t="s">
        <v>1393</v>
      </c>
      <c r="I20" s="145"/>
      <c r="J20" s="145"/>
      <c r="K20" s="145"/>
      <c r="L20" s="145"/>
      <c r="M20" s="145"/>
      <c r="N20" s="146"/>
      <c r="O20" s="128"/>
      <c r="P20" s="128"/>
    </row>
    <row r="21" spans="1:20" ht="15.75" customHeight="1" x14ac:dyDescent="0.3">
      <c r="H21" s="142" t="s">
        <v>1394</v>
      </c>
      <c r="I21" s="130"/>
      <c r="J21" s="130"/>
      <c r="K21" s="130"/>
      <c r="L21" s="130"/>
      <c r="M21" s="130"/>
      <c r="N21" s="132"/>
      <c r="O21" s="128"/>
      <c r="P21" s="128"/>
    </row>
    <row r="22" spans="1:20" ht="15.75" customHeight="1" x14ac:dyDescent="0.3">
      <c r="H22" s="142" t="s">
        <v>1395</v>
      </c>
      <c r="I22" s="130"/>
      <c r="J22" s="130"/>
      <c r="K22" s="130"/>
      <c r="L22" s="130"/>
      <c r="M22" s="130"/>
      <c r="N22" s="132"/>
      <c r="O22" s="128"/>
      <c r="P22" s="128"/>
    </row>
    <row r="23" spans="1:20" ht="15.75" customHeight="1" x14ac:dyDescent="0.3">
      <c r="H23" s="142" t="s">
        <v>675</v>
      </c>
      <c r="I23" s="130"/>
      <c r="J23" s="130"/>
      <c r="K23" s="130"/>
      <c r="L23" s="130"/>
      <c r="M23" s="130"/>
      <c r="N23" s="132"/>
      <c r="O23" s="128"/>
      <c r="P23" s="128"/>
    </row>
    <row r="24" spans="1:20" ht="15.75" customHeight="1" x14ac:dyDescent="0.3">
      <c r="H24" s="142" t="s">
        <v>308</v>
      </c>
      <c r="I24" s="130"/>
      <c r="J24" s="130"/>
      <c r="K24" s="130"/>
      <c r="L24" s="130"/>
      <c r="M24" s="130"/>
      <c r="N24" s="132"/>
      <c r="O24" s="128"/>
      <c r="P24" s="128"/>
    </row>
    <row r="25" spans="1:20" ht="15.75" customHeight="1" x14ac:dyDescent="0.3">
      <c r="H25" s="143" t="s">
        <v>1396</v>
      </c>
      <c r="I25" s="134"/>
      <c r="J25" s="134"/>
      <c r="K25" s="134"/>
      <c r="L25" s="134"/>
      <c r="M25" s="134"/>
      <c r="N25" s="135"/>
      <c r="O25" s="128"/>
      <c r="P25" s="128"/>
    </row>
    <row r="26" spans="1:20" ht="15.75" customHeight="1" x14ac:dyDescent="0.3"/>
    <row r="27" spans="1:20" ht="15.75" customHeight="1" x14ac:dyDescent="0.3">
      <c r="A27" s="140"/>
      <c r="B27" s="140"/>
      <c r="C27" s="140"/>
      <c r="D27" s="140"/>
      <c r="E27" s="140"/>
      <c r="F27" s="140"/>
      <c r="G27" s="141"/>
      <c r="H27" s="140"/>
      <c r="I27" s="140"/>
      <c r="J27" s="140"/>
      <c r="K27" s="140"/>
      <c r="L27" s="140"/>
      <c r="M27" s="140"/>
      <c r="N27" s="140"/>
      <c r="P27" s="9"/>
    </row>
    <row r="28" spans="1:20" ht="15.75" customHeight="1" x14ac:dyDescent="0.3"/>
    <row r="29" spans="1:20" ht="15.75" customHeight="1" x14ac:dyDescent="0.3">
      <c r="A29" s="2" t="s">
        <v>106</v>
      </c>
      <c r="B29" s="2"/>
      <c r="C29" s="2"/>
      <c r="D29" s="2"/>
      <c r="E29" s="2"/>
      <c r="F29" s="2"/>
      <c r="G29" s="1"/>
      <c r="H29" s="2"/>
      <c r="I29" s="2"/>
      <c r="J29" s="2"/>
      <c r="K29" s="2"/>
      <c r="L29" s="2"/>
      <c r="M29" s="2"/>
      <c r="N29" s="2"/>
      <c r="O29" s="2"/>
    </row>
    <row r="30" spans="1:20" ht="15.75" customHeight="1" x14ac:dyDescent="0.3">
      <c r="A30" s="11" t="s">
        <v>1398</v>
      </c>
      <c r="B30" s="12"/>
      <c r="C30" s="139">
        <v>473</v>
      </c>
      <c r="D30" s="12"/>
      <c r="E30" s="71" t="s">
        <v>6</v>
      </c>
      <c r="F30" s="14">
        <f>SUM(F31:F33)</f>
        <v>0</v>
      </c>
      <c r="G30" s="147" t="s">
        <v>295</v>
      </c>
      <c r="H30" s="128" t="s">
        <v>1402</v>
      </c>
      <c r="I30" s="128"/>
      <c r="J30" s="160">
        <v>465</v>
      </c>
      <c r="K30" s="128"/>
      <c r="L30" s="128"/>
      <c r="M30" s="128"/>
      <c r="N30" s="128"/>
      <c r="O30" s="128"/>
      <c r="P30" s="128"/>
      <c r="Q30" s="128"/>
      <c r="R30" s="128"/>
      <c r="S30" s="128"/>
      <c r="T30" s="128"/>
    </row>
    <row r="31" spans="1:20" ht="15.75" customHeight="1" x14ac:dyDescent="0.3">
      <c r="A31" s="30" t="s">
        <v>1344</v>
      </c>
      <c r="B31" s="31"/>
      <c r="C31" s="32"/>
      <c r="D31" s="16"/>
      <c r="E31" s="16"/>
      <c r="F31" s="17">
        <f>SUM(D31:E31)</f>
        <v>0</v>
      </c>
      <c r="G31" s="147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</row>
    <row r="32" spans="1:20" ht="15.75" customHeight="1" x14ac:dyDescent="0.3">
      <c r="A32" s="33" t="s">
        <v>1166</v>
      </c>
      <c r="B32" s="26"/>
      <c r="C32" s="5"/>
      <c r="D32" s="7"/>
      <c r="E32" s="7"/>
      <c r="F32" s="19">
        <f>SUM(D32:E32)</f>
        <v>0</v>
      </c>
      <c r="G32" s="147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</row>
    <row r="33" spans="1:20" ht="15.75" customHeight="1" x14ac:dyDescent="0.3">
      <c r="A33" s="34" t="s">
        <v>1339</v>
      </c>
      <c r="B33" s="27"/>
      <c r="C33" s="28"/>
      <c r="D33" s="21"/>
      <c r="E33" s="21"/>
      <c r="F33" s="22">
        <f>SUM(D33:E33)</f>
        <v>0</v>
      </c>
      <c r="G33" s="147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</row>
    <row r="34" spans="1:20" ht="15.75" customHeight="1" x14ac:dyDescent="0.3">
      <c r="A34" s="128"/>
      <c r="B34" s="128"/>
      <c r="C34" s="128"/>
      <c r="D34" s="128"/>
      <c r="E34" s="128"/>
      <c r="F34" s="128"/>
      <c r="G34" s="147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</row>
    <row r="35" spans="1:20" ht="15.75" customHeight="1" x14ac:dyDescent="0.3">
      <c r="A35" s="11" t="s">
        <v>1399</v>
      </c>
      <c r="B35" s="12"/>
      <c r="C35" s="139">
        <v>484</v>
      </c>
      <c r="D35" s="12"/>
      <c r="E35" s="71" t="s">
        <v>6</v>
      </c>
      <c r="F35" s="14">
        <f>SUM(F36:F38)</f>
        <v>0</v>
      </c>
      <c r="G35" s="147" t="s">
        <v>295</v>
      </c>
      <c r="H35" s="11" t="s">
        <v>1401</v>
      </c>
      <c r="I35" s="12"/>
      <c r="J35" s="139">
        <v>477</v>
      </c>
      <c r="K35" s="12"/>
      <c r="L35" s="71" t="s">
        <v>6</v>
      </c>
      <c r="M35" s="14">
        <f>SUM(M36:M38)</f>
        <v>0</v>
      </c>
      <c r="N35" s="128"/>
      <c r="O35" s="128"/>
      <c r="P35" s="128"/>
      <c r="Q35" s="128"/>
      <c r="R35" s="128"/>
      <c r="S35" s="128"/>
      <c r="T35" s="128"/>
    </row>
    <row r="36" spans="1:20" ht="15.75" customHeight="1" x14ac:dyDescent="0.3">
      <c r="A36" s="30" t="s">
        <v>1349</v>
      </c>
      <c r="B36" s="31"/>
      <c r="C36" s="32"/>
      <c r="D36" s="16"/>
      <c r="E36" s="16"/>
      <c r="F36" s="17">
        <f>SUM(D36:E36)</f>
        <v>0</v>
      </c>
      <c r="G36" s="147"/>
      <c r="H36" s="30" t="s">
        <v>582</v>
      </c>
      <c r="I36" s="31"/>
      <c r="J36" s="32"/>
      <c r="K36" s="16"/>
      <c r="L36" s="16"/>
      <c r="M36" s="17">
        <f>SUM(K36:L36)</f>
        <v>0</v>
      </c>
      <c r="N36" s="128"/>
      <c r="O36" s="128"/>
      <c r="P36" s="128"/>
      <c r="Q36" s="128"/>
      <c r="R36" s="128"/>
      <c r="S36" s="128"/>
      <c r="T36" s="128"/>
    </row>
    <row r="37" spans="1:20" ht="15.75" customHeight="1" x14ac:dyDescent="0.3">
      <c r="A37" s="33" t="s">
        <v>886</v>
      </c>
      <c r="B37" s="26"/>
      <c r="C37" s="5"/>
      <c r="D37" s="7"/>
      <c r="E37" s="7"/>
      <c r="F37" s="19">
        <f>SUM(D37:E37)</f>
        <v>0</v>
      </c>
      <c r="G37" s="147"/>
      <c r="H37" s="33" t="s">
        <v>1105</v>
      </c>
      <c r="I37" s="26"/>
      <c r="J37" s="5"/>
      <c r="K37" s="7"/>
      <c r="L37" s="7"/>
      <c r="M37" s="19">
        <f>SUM(K37:L37)</f>
        <v>0</v>
      </c>
      <c r="N37" s="128"/>
      <c r="O37" s="128"/>
      <c r="P37" s="128"/>
      <c r="Q37" s="128"/>
      <c r="R37" s="128"/>
      <c r="S37" s="128"/>
      <c r="T37" s="128"/>
    </row>
    <row r="38" spans="1:20" ht="15.75" customHeight="1" x14ac:dyDescent="0.3">
      <c r="A38" s="34" t="s">
        <v>953</v>
      </c>
      <c r="B38" s="27"/>
      <c r="C38" s="28"/>
      <c r="D38" s="21"/>
      <c r="E38" s="21"/>
      <c r="F38" s="22">
        <f>SUM(D38:E38)</f>
        <v>0</v>
      </c>
      <c r="G38" s="147"/>
      <c r="H38" s="34" t="s">
        <v>896</v>
      </c>
      <c r="I38" s="27"/>
      <c r="J38" s="28"/>
      <c r="K38" s="21"/>
      <c r="L38" s="21"/>
      <c r="M38" s="22">
        <f>SUM(K38:L38)</f>
        <v>0</v>
      </c>
      <c r="N38" s="128"/>
      <c r="O38" s="128"/>
      <c r="P38" s="128"/>
      <c r="Q38" s="128"/>
      <c r="R38" s="128"/>
      <c r="S38" s="128"/>
      <c r="T38" s="128"/>
    </row>
    <row r="39" spans="1:20" ht="15.75" customHeight="1" x14ac:dyDescent="0.3">
      <c r="A39" s="128"/>
      <c r="B39" s="128"/>
      <c r="C39" s="128"/>
      <c r="D39" s="128"/>
      <c r="E39" s="128"/>
      <c r="F39" s="128"/>
      <c r="G39" s="147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</row>
    <row r="40" spans="1:20" ht="15.75" customHeight="1" x14ac:dyDescent="0.3">
      <c r="A40" s="11" t="s">
        <v>1400</v>
      </c>
      <c r="B40" s="12"/>
      <c r="C40" s="139">
        <v>456</v>
      </c>
      <c r="D40" s="12"/>
      <c r="E40" s="71" t="s">
        <v>6</v>
      </c>
      <c r="F40" s="14">
        <f>SUM(F41:F43)</f>
        <v>0</v>
      </c>
      <c r="G40" s="147" t="s">
        <v>295</v>
      </c>
      <c r="H40" s="11" t="s">
        <v>307</v>
      </c>
      <c r="I40" s="12"/>
      <c r="J40" s="139">
        <v>492</v>
      </c>
      <c r="K40" s="12"/>
      <c r="L40" s="71" t="s">
        <v>6</v>
      </c>
      <c r="M40" s="14">
        <f>SUM(M41:M43)</f>
        <v>0</v>
      </c>
      <c r="N40" s="128"/>
      <c r="O40" s="128"/>
      <c r="P40" s="128"/>
      <c r="Q40" s="128"/>
      <c r="R40" s="128"/>
      <c r="S40" s="128"/>
      <c r="T40" s="128"/>
    </row>
    <row r="41" spans="1:20" ht="15.75" customHeight="1" x14ac:dyDescent="0.3">
      <c r="A41" s="30" t="s">
        <v>1359</v>
      </c>
      <c r="B41" s="31"/>
      <c r="C41" s="32"/>
      <c r="D41" s="16"/>
      <c r="E41" s="16"/>
      <c r="F41" s="17">
        <f>SUM(D41:E41)</f>
        <v>0</v>
      </c>
      <c r="G41" s="147"/>
      <c r="H41" s="30" t="s">
        <v>1337</v>
      </c>
      <c r="I41" s="31"/>
      <c r="J41" s="32"/>
      <c r="K41" s="16"/>
      <c r="L41" s="16"/>
      <c r="M41" s="17">
        <f>SUM(K41:L41)</f>
        <v>0</v>
      </c>
      <c r="N41" s="128"/>
      <c r="O41" s="128"/>
      <c r="P41" s="128"/>
      <c r="Q41" s="128"/>
      <c r="R41" s="128"/>
      <c r="S41" s="128"/>
      <c r="T41" s="128"/>
    </row>
    <row r="42" spans="1:20" ht="15.75" customHeight="1" x14ac:dyDescent="0.3">
      <c r="A42" s="33" t="s">
        <v>1367</v>
      </c>
      <c r="B42" s="26"/>
      <c r="C42" s="5"/>
      <c r="D42" s="7"/>
      <c r="E42" s="7"/>
      <c r="F42" s="19">
        <f>SUM(D42:E42)</f>
        <v>0</v>
      </c>
      <c r="G42" s="147"/>
      <c r="H42" s="33" t="s">
        <v>1343</v>
      </c>
      <c r="I42" s="26"/>
      <c r="J42" s="5"/>
      <c r="K42" s="7"/>
      <c r="L42" s="7"/>
      <c r="M42" s="19">
        <f>SUM(K42:L42)</f>
        <v>0</v>
      </c>
      <c r="N42" s="128"/>
      <c r="O42" s="128"/>
      <c r="P42" s="128"/>
      <c r="Q42" s="128"/>
      <c r="R42" s="128"/>
      <c r="S42" s="128"/>
      <c r="T42" s="128"/>
    </row>
    <row r="43" spans="1:20" ht="15.75" customHeight="1" x14ac:dyDescent="0.3">
      <c r="A43" s="34" t="s">
        <v>1355</v>
      </c>
      <c r="B43" s="27"/>
      <c r="C43" s="28"/>
      <c r="D43" s="21"/>
      <c r="E43" s="21"/>
      <c r="F43" s="22">
        <f>SUM(D43:E43)</f>
        <v>0</v>
      </c>
      <c r="G43" s="147"/>
      <c r="H43" s="34" t="s">
        <v>1335</v>
      </c>
      <c r="I43" s="27"/>
      <c r="J43" s="28"/>
      <c r="K43" s="21"/>
      <c r="L43" s="21"/>
      <c r="M43" s="22">
        <f>SUM(K43:L43)</f>
        <v>0</v>
      </c>
      <c r="N43" s="128"/>
      <c r="O43" s="128"/>
      <c r="P43" s="128"/>
      <c r="Q43" s="128"/>
      <c r="R43" s="128"/>
      <c r="S43" s="128"/>
      <c r="T43" s="128"/>
    </row>
    <row r="44" spans="1:20" ht="15.75" customHeight="1" x14ac:dyDescent="0.3">
      <c r="A44" s="128"/>
      <c r="B44" s="128"/>
      <c r="C44" s="128"/>
      <c r="D44" s="128"/>
      <c r="E44" s="128"/>
      <c r="F44" s="128"/>
      <c r="G44" s="147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</row>
    <row r="45" spans="1:20" ht="15.75" customHeight="1" x14ac:dyDescent="0.3">
      <c r="H45" s="73" t="s">
        <v>106</v>
      </c>
      <c r="I45" s="48" t="s">
        <v>7</v>
      </c>
      <c r="J45" s="48" t="s">
        <v>8</v>
      </c>
      <c r="K45" s="48" t="s">
        <v>9</v>
      </c>
      <c r="L45" s="48" t="s">
        <v>10</v>
      </c>
      <c r="M45" s="48" t="s">
        <v>5</v>
      </c>
      <c r="N45" s="49" t="s">
        <v>11</v>
      </c>
    </row>
    <row r="46" spans="1:20" ht="15.75" customHeight="1" x14ac:dyDescent="0.3">
      <c r="B46" s="115" t="s">
        <v>1403</v>
      </c>
      <c r="H46" s="144" t="s">
        <v>1398</v>
      </c>
      <c r="I46" s="145"/>
      <c r="J46" s="145"/>
      <c r="K46" s="145"/>
      <c r="L46" s="145"/>
      <c r="M46" s="145"/>
      <c r="N46" s="146"/>
      <c r="O46" s="128"/>
      <c r="P46" s="128"/>
    </row>
    <row r="47" spans="1:20" ht="15.75" customHeight="1" x14ac:dyDescent="0.3">
      <c r="B47" s="115"/>
      <c r="H47" s="142" t="s">
        <v>1399</v>
      </c>
      <c r="I47" s="130"/>
      <c r="J47" s="130"/>
      <c r="K47" s="130"/>
      <c r="L47" s="130"/>
      <c r="M47" s="130"/>
      <c r="N47" s="132"/>
      <c r="O47" s="128"/>
      <c r="P47" s="128"/>
    </row>
    <row r="48" spans="1:20" ht="15.75" customHeight="1" x14ac:dyDescent="0.3">
      <c r="H48" s="142" t="s">
        <v>1400</v>
      </c>
      <c r="I48" s="130"/>
      <c r="J48" s="130"/>
      <c r="K48" s="130"/>
      <c r="L48" s="130"/>
      <c r="M48" s="130"/>
      <c r="N48" s="132"/>
      <c r="O48" s="128"/>
      <c r="P48" s="128"/>
    </row>
    <row r="49" spans="1:16" ht="15.75" customHeight="1" x14ac:dyDescent="0.3">
      <c r="H49" s="142" t="s">
        <v>307</v>
      </c>
      <c r="I49" s="130"/>
      <c r="J49" s="130"/>
      <c r="K49" s="130"/>
      <c r="L49" s="130"/>
      <c r="M49" s="130"/>
      <c r="N49" s="132"/>
      <c r="O49" s="128"/>
      <c r="P49" s="128"/>
    </row>
    <row r="50" spans="1:16" ht="15.75" customHeight="1" x14ac:dyDescent="0.3">
      <c r="H50" s="142" t="s">
        <v>1401</v>
      </c>
      <c r="I50" s="130"/>
      <c r="J50" s="130"/>
      <c r="K50" s="130"/>
      <c r="L50" s="130"/>
      <c r="M50" s="130"/>
      <c r="N50" s="132"/>
      <c r="O50" s="128"/>
      <c r="P50" s="128"/>
    </row>
    <row r="51" spans="1:16" ht="15.75" customHeight="1" x14ac:dyDescent="0.3">
      <c r="H51" s="143" t="s">
        <v>1402</v>
      </c>
      <c r="I51" s="134"/>
      <c r="J51" s="134"/>
      <c r="K51" s="134"/>
      <c r="L51" s="134"/>
      <c r="M51" s="134"/>
      <c r="N51" s="135"/>
      <c r="O51" s="128"/>
      <c r="P51" s="128"/>
    </row>
    <row r="52" spans="1:16" ht="15.75" customHeight="1" x14ac:dyDescent="0.3"/>
    <row r="53" spans="1:16" ht="15.75" customHeight="1" x14ac:dyDescent="0.3">
      <c r="A53" s="4" t="s">
        <v>39</v>
      </c>
      <c r="E53" s="3"/>
      <c r="G53" s="102" t="s">
        <v>25</v>
      </c>
    </row>
    <row r="54" spans="1:16" ht="15.75" customHeight="1" x14ac:dyDescent="0.3">
      <c r="A54" s="4" t="s">
        <v>38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</sheetData>
  <sortState xmlns:xlrd2="http://schemas.microsoft.com/office/spreadsheetml/2017/richdata2" ref="AB41:AB43">
    <sortCondition ref="AB41"/>
  </sortState>
  <mergeCells count="1">
    <mergeCell ref="I2:N2"/>
  </mergeCells>
  <hyperlinks>
    <hyperlink ref="A2" location="'Index'!A3" tooltip="Go to the Index sheet" display="á" xr:uid="{80AE9D37-A09C-4795-B5E1-ED2089B0F1DD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7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7">
    <tabColor rgb="FF9BC2E6"/>
    <pageSetUpPr fitToPage="1"/>
  </sheetPr>
  <dimension ref="A1:AH24"/>
  <sheetViews>
    <sheetView showGridLines="0" workbookViewId="0">
      <selection activeCell="B2" sqref="B2"/>
    </sheetView>
  </sheetViews>
  <sheetFormatPr defaultColWidth="11.7109375" defaultRowHeight="15" x14ac:dyDescent="0.3"/>
  <cols>
    <col min="1" max="1" width="2.7109375" style="45" customWidth="1"/>
    <col min="2" max="3" width="20.7109375" style="38" customWidth="1"/>
    <col min="4" max="10" width="5" style="38" customWidth="1"/>
    <col min="11" max="11" width="1.7109375" style="38" customWidth="1"/>
    <col min="12" max="12" width="2.7109375" style="45" customWidth="1"/>
    <col min="13" max="14" width="20.7109375" style="38" customWidth="1"/>
    <col min="15" max="21" width="5" style="38" customWidth="1"/>
    <col min="22" max="26" width="4.7109375" style="38" customWidth="1"/>
    <col min="27" max="16384" width="11.7109375" style="38"/>
  </cols>
  <sheetData>
    <row r="1" spans="1:34" s="89" customFormat="1" ht="18" x14ac:dyDescent="0.35">
      <c r="A1" s="88"/>
      <c r="B1" s="89" t="s">
        <v>26</v>
      </c>
      <c r="D1" s="90"/>
      <c r="E1" s="90"/>
      <c r="F1" s="90"/>
      <c r="G1" s="90"/>
      <c r="H1" s="90"/>
      <c r="I1" s="90"/>
      <c r="K1" s="90"/>
      <c r="L1" s="88"/>
      <c r="O1" s="90"/>
      <c r="P1" s="90"/>
      <c r="Q1" s="90"/>
      <c r="R1" s="90"/>
      <c r="S1" s="90"/>
      <c r="T1" s="90"/>
      <c r="U1" s="90"/>
      <c r="V1" s="90"/>
      <c r="W1" s="90"/>
      <c r="AG1" s="4"/>
      <c r="AH1" s="3"/>
    </row>
    <row r="2" spans="1:34" ht="20.100000000000001" customHeight="1" x14ac:dyDescent="0.35">
      <c r="B2" s="204" t="s">
        <v>1518</v>
      </c>
      <c r="C2" s="113"/>
      <c r="E2" s="216" t="s">
        <v>196</v>
      </c>
      <c r="F2" s="216"/>
      <c r="G2" s="216"/>
      <c r="H2" s="216"/>
      <c r="I2" s="216"/>
      <c r="J2" s="216"/>
      <c r="AG2" s="4"/>
      <c r="AH2" s="4"/>
    </row>
    <row r="3" spans="1:34" s="37" customFormat="1" ht="15.75" customHeight="1" x14ac:dyDescent="0.3">
      <c r="A3" s="36"/>
      <c r="B3" s="37" t="s">
        <v>0</v>
      </c>
      <c r="C3" s="167" t="s">
        <v>1502</v>
      </c>
      <c r="D3" s="167"/>
      <c r="E3" s="167"/>
      <c r="L3" s="36"/>
      <c r="AA3" s="38"/>
      <c r="AB3" s="38"/>
      <c r="AC3" s="38"/>
      <c r="AD3" s="38"/>
      <c r="AE3" s="38"/>
      <c r="AF3" s="38"/>
    </row>
    <row r="4" spans="1:34" ht="15.75" customHeight="1" x14ac:dyDescent="0.3">
      <c r="A4" s="124">
        <v>3</v>
      </c>
      <c r="B4" s="178" t="s">
        <v>1</v>
      </c>
      <c r="C4" s="178" t="s">
        <v>2</v>
      </c>
      <c r="D4" s="61">
        <v>150</v>
      </c>
      <c r="E4" s="61">
        <v>20</v>
      </c>
      <c r="F4" s="61">
        <v>10</v>
      </c>
      <c r="G4" s="61" t="s">
        <v>3</v>
      </c>
      <c r="H4" s="61" t="s">
        <v>4</v>
      </c>
      <c r="I4" s="61" t="s">
        <v>5</v>
      </c>
      <c r="J4" s="62" t="s">
        <v>6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pans="1:34" ht="15.75" customHeight="1" x14ac:dyDescent="0.3">
      <c r="A5" s="177">
        <v>1</v>
      </c>
      <c r="B5" s="168" t="s">
        <v>1306</v>
      </c>
      <c r="C5" s="168" t="s">
        <v>166</v>
      </c>
      <c r="D5" s="55"/>
      <c r="E5" s="55"/>
      <c r="F5" s="55"/>
      <c r="G5" s="55">
        <f>SUM(D5:F5)</f>
        <v>0</v>
      </c>
      <c r="H5" s="55"/>
      <c r="I5" s="46"/>
      <c r="J5" s="54"/>
      <c r="L5" s="10"/>
      <c r="M5" s="10"/>
      <c r="N5" s="10"/>
      <c r="O5" s="10"/>
      <c r="P5" s="10"/>
      <c r="Q5" s="10"/>
      <c r="R5" s="10"/>
      <c r="S5" s="10"/>
      <c r="T5" s="10"/>
      <c r="U5" s="10"/>
    </row>
    <row r="6" spans="1:34" ht="15.75" customHeight="1" x14ac:dyDescent="0.3">
      <c r="A6" s="171">
        <v>2</v>
      </c>
      <c r="B6" s="170" t="s">
        <v>1501</v>
      </c>
      <c r="C6" s="170" t="s">
        <v>115</v>
      </c>
      <c r="D6" s="169"/>
      <c r="E6" s="169"/>
      <c r="F6" s="169"/>
      <c r="G6" s="169">
        <f t="shared" ref="G6:G10" si="0">SUM(D6:F6)</f>
        <v>0</v>
      </c>
      <c r="H6" s="169"/>
      <c r="I6" s="169"/>
      <c r="J6" s="172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34" s="4" customFormat="1" ht="15.75" customHeight="1" x14ac:dyDescent="0.3">
      <c r="A7" s="171">
        <v>3</v>
      </c>
      <c r="B7" s="117" t="s">
        <v>240</v>
      </c>
      <c r="C7" s="117" t="s">
        <v>241</v>
      </c>
      <c r="D7" s="7"/>
      <c r="E7" s="7"/>
      <c r="F7" s="7"/>
      <c r="G7" s="169">
        <f t="shared" si="0"/>
        <v>0</v>
      </c>
      <c r="H7" s="7"/>
      <c r="I7" s="7"/>
      <c r="J7" s="19"/>
    </row>
    <row r="8" spans="1:34" s="4" customFormat="1" ht="15.75" customHeight="1" x14ac:dyDescent="0.3">
      <c r="A8" s="171">
        <v>4</v>
      </c>
      <c r="B8" s="117" t="s">
        <v>97</v>
      </c>
      <c r="C8" s="117" t="s">
        <v>98</v>
      </c>
      <c r="D8" s="7"/>
      <c r="E8" s="7"/>
      <c r="F8" s="7"/>
      <c r="G8" s="169">
        <f t="shared" si="0"/>
        <v>0</v>
      </c>
      <c r="H8" s="7"/>
      <c r="I8" s="7"/>
      <c r="J8" s="19"/>
      <c r="K8" s="3"/>
    </row>
    <row r="9" spans="1:34" x14ac:dyDescent="0.3">
      <c r="A9" s="171">
        <v>5</v>
      </c>
      <c r="B9" s="170" t="s">
        <v>120</v>
      </c>
      <c r="C9" s="170" t="s">
        <v>115</v>
      </c>
      <c r="D9" s="169"/>
      <c r="E9" s="169"/>
      <c r="F9" s="169"/>
      <c r="G9" s="169">
        <f t="shared" si="0"/>
        <v>0</v>
      </c>
      <c r="H9" s="169"/>
      <c r="I9" s="169"/>
      <c r="J9" s="172"/>
      <c r="V9" s="10"/>
    </row>
    <row r="10" spans="1:34" x14ac:dyDescent="0.3">
      <c r="A10" s="173">
        <v>6</v>
      </c>
      <c r="B10" s="174" t="s">
        <v>159</v>
      </c>
      <c r="C10" s="174" t="s">
        <v>98</v>
      </c>
      <c r="D10" s="175"/>
      <c r="E10" s="175"/>
      <c r="F10" s="175"/>
      <c r="G10" s="175">
        <f t="shared" si="0"/>
        <v>0</v>
      </c>
      <c r="H10" s="175"/>
      <c r="I10" s="175"/>
      <c r="J10" s="176"/>
    </row>
    <row r="12" spans="1:34" x14ac:dyDescent="0.3">
      <c r="A12" s="36"/>
      <c r="B12" s="37" t="s">
        <v>74</v>
      </c>
      <c r="C12" s="167" t="s">
        <v>1503</v>
      </c>
      <c r="D12" s="167"/>
      <c r="E12" s="167"/>
      <c r="F12" s="37"/>
      <c r="G12" s="37"/>
      <c r="H12" s="37"/>
      <c r="I12" s="37"/>
      <c r="J12" s="37"/>
    </row>
    <row r="13" spans="1:34" x14ac:dyDescent="0.3">
      <c r="A13" s="124">
        <v>3</v>
      </c>
      <c r="B13" s="178" t="s">
        <v>1</v>
      </c>
      <c r="C13" s="178" t="s">
        <v>2</v>
      </c>
      <c r="D13" s="61">
        <v>150</v>
      </c>
      <c r="E13" s="61">
        <v>20</v>
      </c>
      <c r="F13" s="61">
        <v>10</v>
      </c>
      <c r="G13" s="61" t="s">
        <v>3</v>
      </c>
      <c r="H13" s="61" t="s">
        <v>4</v>
      </c>
      <c r="I13" s="61" t="s">
        <v>5</v>
      </c>
      <c r="J13" s="62" t="s">
        <v>6</v>
      </c>
    </row>
    <row r="14" spans="1:34" x14ac:dyDescent="0.3">
      <c r="A14" s="177">
        <v>1</v>
      </c>
      <c r="B14" s="168" t="s">
        <v>215</v>
      </c>
      <c r="C14" s="168" t="s">
        <v>115</v>
      </c>
      <c r="D14" s="55"/>
      <c r="E14" s="55"/>
      <c r="F14" s="55"/>
      <c r="G14" s="55">
        <f>SUM(D14:F14)</f>
        <v>0</v>
      </c>
      <c r="H14" s="55"/>
      <c r="I14" s="46"/>
      <c r="J14" s="54"/>
    </row>
    <row r="15" spans="1:34" x14ac:dyDescent="0.3">
      <c r="A15" s="171">
        <v>2</v>
      </c>
      <c r="B15" s="170" t="s">
        <v>267</v>
      </c>
      <c r="C15" s="170" t="s">
        <v>115</v>
      </c>
      <c r="D15" s="169"/>
      <c r="E15" s="169"/>
      <c r="F15" s="169"/>
      <c r="G15" s="169">
        <f t="shared" ref="G15:G19" si="1">SUM(D15:F15)</f>
        <v>0</v>
      </c>
      <c r="H15" s="169"/>
      <c r="I15" s="169"/>
      <c r="J15" s="172"/>
    </row>
    <row r="16" spans="1:34" x14ac:dyDescent="0.3">
      <c r="A16" s="171">
        <v>3</v>
      </c>
      <c r="B16" s="170" t="s">
        <v>204</v>
      </c>
      <c r="C16" s="170" t="s">
        <v>115</v>
      </c>
      <c r="D16" s="169"/>
      <c r="E16" s="169"/>
      <c r="F16" s="169"/>
      <c r="G16" s="169">
        <f t="shared" si="1"/>
        <v>0</v>
      </c>
      <c r="H16" s="169"/>
      <c r="I16" s="169"/>
      <c r="J16" s="172"/>
    </row>
    <row r="17" spans="1:13" x14ac:dyDescent="0.3">
      <c r="A17" s="171">
        <v>4</v>
      </c>
      <c r="B17" s="170" t="s">
        <v>1265</v>
      </c>
      <c r="C17" s="170" t="s">
        <v>335</v>
      </c>
      <c r="D17" s="169"/>
      <c r="E17" s="169"/>
      <c r="F17" s="169"/>
      <c r="G17" s="169">
        <f t="shared" si="1"/>
        <v>0</v>
      </c>
      <c r="H17" s="169"/>
      <c r="I17" s="169"/>
      <c r="J17" s="172"/>
    </row>
    <row r="18" spans="1:13" x14ac:dyDescent="0.3">
      <c r="A18" s="171">
        <v>5</v>
      </c>
      <c r="B18" s="170" t="s">
        <v>339</v>
      </c>
      <c r="C18" s="170" t="s">
        <v>335</v>
      </c>
      <c r="D18" s="169"/>
      <c r="E18" s="169"/>
      <c r="F18" s="169"/>
      <c r="G18" s="169">
        <f t="shared" si="1"/>
        <v>0</v>
      </c>
      <c r="H18" s="169"/>
      <c r="I18" s="169"/>
      <c r="J18" s="172"/>
    </row>
    <row r="19" spans="1:13" x14ac:dyDescent="0.3">
      <c r="A19" s="173">
        <v>6</v>
      </c>
      <c r="B19" s="174" t="s">
        <v>1261</v>
      </c>
      <c r="C19" s="174" t="s">
        <v>335</v>
      </c>
      <c r="D19" s="175"/>
      <c r="E19" s="175"/>
      <c r="F19" s="175"/>
      <c r="G19" s="175">
        <f t="shared" si="1"/>
        <v>0</v>
      </c>
      <c r="H19" s="175"/>
      <c r="I19" s="175"/>
      <c r="J19" s="176"/>
    </row>
    <row r="21" spans="1:13" ht="15.75" x14ac:dyDescent="0.35">
      <c r="B21" s="179" t="s">
        <v>1270</v>
      </c>
    </row>
    <row r="23" spans="1:13" x14ac:dyDescent="0.3">
      <c r="B23" s="4" t="s">
        <v>37</v>
      </c>
      <c r="C23" s="4"/>
      <c r="D23" s="4"/>
      <c r="E23" s="4"/>
      <c r="F23" s="101" t="s">
        <v>25</v>
      </c>
      <c r="G23" s="4"/>
    </row>
    <row r="24" spans="1:13" x14ac:dyDescent="0.3">
      <c r="B24" s="4" t="s">
        <v>38</v>
      </c>
      <c r="C24" s="4"/>
      <c r="D24" s="4"/>
      <c r="E24" s="4"/>
      <c r="F24" s="4"/>
      <c r="G24" s="4"/>
      <c r="M24" s="202" t="s">
        <v>1251</v>
      </c>
    </row>
  </sheetData>
  <sortState xmlns:xlrd2="http://schemas.microsoft.com/office/spreadsheetml/2017/richdata2" ref="V14:W19">
    <sortCondition ref="V14"/>
  </sortState>
  <mergeCells count="1">
    <mergeCell ref="E2:J2"/>
  </mergeCells>
  <hyperlinks>
    <hyperlink ref="B2" location="'Index'!A3" tooltip="Go to the Index sheet" display="á" xr:uid="{B5498E6D-D25E-4E5D-AE43-B943060ECD44}"/>
  </hyperlinks>
  <printOptions horizontalCentered="1"/>
  <pageMargins left="0.31496062992126" right="0.31496062992126" top="1.1023622047244099" bottom="0.59055118110236204" header="0.39370078740157499" footer="0.39370078740157499"/>
  <pageSetup paperSize="9" scale="93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FE735-C894-4436-BB18-9BE9494DB5A4}">
  <sheetPr>
    <tabColor theme="9" tint="0.39997558519241921"/>
    <pageSetUpPr fitToPage="1"/>
  </sheetPr>
  <dimension ref="A1:AH192"/>
  <sheetViews>
    <sheetView showGridLines="0" zoomScaleNormal="100" zoomScalePageLayoutView="150" workbookViewId="0">
      <selection activeCell="B2" sqref="B2"/>
    </sheetView>
  </sheetViews>
  <sheetFormatPr defaultColWidth="10.28515625" defaultRowHeight="15" x14ac:dyDescent="0.3"/>
  <cols>
    <col min="1" max="1" width="2.7109375" style="3" customWidth="1"/>
    <col min="2" max="3" width="20.7109375" style="4" customWidth="1"/>
    <col min="4" max="11" width="5" style="4" customWidth="1"/>
    <col min="12" max="12" width="1.7109375" style="4" customWidth="1"/>
    <col min="13" max="13" width="2.7109375" style="4" customWidth="1"/>
    <col min="14" max="15" width="20.7109375" style="4" customWidth="1"/>
    <col min="16" max="22" width="5" style="4" customWidth="1"/>
    <col min="23" max="27" width="4.140625" style="4" customWidth="1"/>
    <col min="28" max="16384" width="10.28515625" style="4"/>
  </cols>
  <sheetData>
    <row r="1" spans="1:34" s="93" customFormat="1" ht="18" x14ac:dyDescent="0.35">
      <c r="A1" s="98"/>
      <c r="B1" s="93" t="s">
        <v>53</v>
      </c>
      <c r="D1" s="90"/>
      <c r="E1" s="90"/>
      <c r="F1" s="90"/>
      <c r="G1" s="90" t="s">
        <v>283</v>
      </c>
      <c r="H1" s="90"/>
      <c r="I1" s="90"/>
      <c r="J1" s="90"/>
      <c r="K1" s="90"/>
      <c r="L1" s="90"/>
      <c r="O1" s="90"/>
      <c r="P1" s="90"/>
      <c r="Q1" s="90"/>
      <c r="R1" s="90"/>
      <c r="S1" s="90"/>
      <c r="T1" s="90"/>
      <c r="U1" s="90"/>
      <c r="V1" s="90"/>
      <c r="W1" s="90"/>
      <c r="X1" s="90"/>
      <c r="AG1" s="4"/>
      <c r="AH1" s="4"/>
    </row>
    <row r="2" spans="1:34" s="93" customFormat="1" ht="20.100000000000001" customHeight="1" x14ac:dyDescent="0.35">
      <c r="A2" s="98"/>
      <c r="B2" s="204" t="s">
        <v>1518</v>
      </c>
      <c r="C2" s="127"/>
      <c r="D2" s="127"/>
      <c r="E2" s="127"/>
      <c r="F2" s="213" t="s">
        <v>196</v>
      </c>
      <c r="G2" s="213"/>
      <c r="H2" s="213"/>
      <c r="I2" s="213"/>
      <c r="J2" s="213"/>
      <c r="K2" s="213"/>
      <c r="L2" s="127"/>
      <c r="M2" s="127"/>
      <c r="N2" s="127"/>
      <c r="O2" s="127"/>
      <c r="P2" s="127"/>
      <c r="Q2" s="127"/>
      <c r="R2" s="127"/>
      <c r="S2" s="127"/>
      <c r="T2" s="127"/>
      <c r="U2" s="90"/>
      <c r="V2" s="90"/>
      <c r="W2" s="90"/>
      <c r="AG2" s="4"/>
      <c r="AH2" s="4"/>
    </row>
    <row r="3" spans="1:34" s="2" customFormat="1" ht="15.75" customHeight="1" x14ac:dyDescent="0.3">
      <c r="A3" s="1"/>
      <c r="B3" s="2" t="s">
        <v>0</v>
      </c>
      <c r="C3" s="115" t="s">
        <v>353</v>
      </c>
      <c r="D3" s="115"/>
      <c r="E3" s="115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4"/>
      <c r="AB3" s="4"/>
      <c r="AC3" s="4"/>
      <c r="AD3" s="4"/>
      <c r="AE3" s="4"/>
      <c r="AF3" s="4"/>
    </row>
    <row r="4" spans="1:34" ht="15.75" customHeight="1" x14ac:dyDescent="0.3">
      <c r="A4" s="124">
        <v>4</v>
      </c>
      <c r="B4" s="125" t="s">
        <v>1</v>
      </c>
      <c r="C4" s="149" t="s">
        <v>2</v>
      </c>
      <c r="D4" s="71"/>
      <c r="E4" s="71"/>
      <c r="F4" s="71"/>
      <c r="G4" s="72"/>
      <c r="H4" s="48" t="s">
        <v>3</v>
      </c>
      <c r="I4" s="48" t="s">
        <v>4</v>
      </c>
      <c r="J4" s="48" t="s">
        <v>5</v>
      </c>
      <c r="K4" s="49" t="s">
        <v>6</v>
      </c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</row>
    <row r="5" spans="1:34" ht="15.75" customHeight="1" x14ac:dyDescent="0.3">
      <c r="A5" s="122">
        <v>1</v>
      </c>
      <c r="B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"!$B$7")&lt;&gt;"",INDIRECT("'"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"!$B$7"),"")</f>
        <v>C. Clark</v>
      </c>
      <c r="C5" s="10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"!$C$7")&lt;&gt;"",INDIRECT("'"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"!$C$7"),"")</f>
        <v>Darlington RA</v>
      </c>
      <c r="D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"!$D$7")&lt;&gt;"",INDIRECT("'"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"!$D$7"),"")</f>
        <v/>
      </c>
      <c r="E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"!$E$7")&lt;&gt;"",INDIRECT("'"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"!$E$7"),"")</f>
        <v/>
      </c>
      <c r="F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"!$F$7")&lt;&gt;"",INDIRECT("'"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"!$F$7"),"")</f>
        <v/>
      </c>
      <c r="G5" s="16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"!$G$7")&lt;&gt;"",INDIRECT("'"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"!$G$7"),"")</f>
        <v/>
      </c>
      <c r="H5" s="16">
        <f ca="1">SUM(D5:G5)</f>
        <v>0</v>
      </c>
      <c r="I5" s="16"/>
      <c r="J5" s="46"/>
      <c r="K5" s="54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</row>
    <row r="6" spans="1:34" ht="15.75" customHeight="1" x14ac:dyDescent="0.3">
      <c r="A6" s="131">
        <v>2</v>
      </c>
      <c r="B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"!$B$8")&lt;&gt;"",INDIRECT("'"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"!$B$8"),"")</f>
        <v>S. Davis</v>
      </c>
      <c r="C6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"!$C$8")&lt;&gt;"",INDIRECT("'"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"!$C$8"),"")</f>
        <v>Old Silhillians</v>
      </c>
      <c r="D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"!$D$8")&lt;&gt;"",INDIRECT("'"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"!$D$8"),"")</f>
        <v/>
      </c>
      <c r="E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"!$E$8")&lt;&gt;"",INDIRECT("'"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"!$E$8"),"")</f>
        <v/>
      </c>
      <c r="F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"!$F$8")&lt;&gt;"",INDIRECT("'"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"!$F$8"),"")</f>
        <v/>
      </c>
      <c r="G6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"!$G$8")&lt;&gt;"",INDIRECT("'"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"!$G$8"),"")</f>
        <v/>
      </c>
      <c r="H6" s="7">
        <f t="shared" ref="H6:H13" ca="1" si="0">SUM(D6:G6)</f>
        <v>0</v>
      </c>
      <c r="I6" s="130"/>
      <c r="J6" s="130"/>
      <c r="K6" s="132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</row>
    <row r="7" spans="1:34" ht="15.75" customHeight="1" x14ac:dyDescent="0.3">
      <c r="A7" s="118">
        <v>3</v>
      </c>
      <c r="B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"!$B$20")&lt;&gt;"",INDIRECT("'"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"!$B$20"),"")</f>
        <v>T. Freeman</v>
      </c>
      <c r="C7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"!$C$20")&lt;&gt;"",INDIRECT("'"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"!$C$20"),"")</f>
        <v>Down Hatherley</v>
      </c>
      <c r="D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"!$D$20")&lt;&gt;"",INDIRECT("'"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"!$D$20"),"")</f>
        <v/>
      </c>
      <c r="E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"!$E$20")&lt;&gt;"",INDIRECT("'"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"!$E$20"),"")</f>
        <v/>
      </c>
      <c r="F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"!$F$20")&lt;&gt;"",INDIRECT("'"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"!$F$20"),"")</f>
        <v/>
      </c>
      <c r="G7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"!$G$20")&lt;&gt;"",INDIRECT("'"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"!$G$20"),"")</f>
        <v/>
      </c>
      <c r="H7" s="7">
        <f t="shared" ca="1" si="0"/>
        <v>0</v>
      </c>
      <c r="I7" s="130"/>
      <c r="J7" s="130"/>
      <c r="K7" s="132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</row>
    <row r="8" spans="1:34" ht="15.75" customHeight="1" x14ac:dyDescent="0.3">
      <c r="A8" s="131">
        <v>4</v>
      </c>
      <c r="B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"!$B$41")&lt;&gt;"",INDIRECT("'"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"!$B$41"),"")</f>
        <v>R. Hanmer</v>
      </c>
      <c r="C8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"!$C$41")&lt;&gt;"",INDIRECT("'"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"!$C$41"),"")</f>
        <v>JSPC</v>
      </c>
      <c r="D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"!$D$41")&lt;&gt;"",INDIRECT("'"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"!$D$41"),"")</f>
        <v/>
      </c>
      <c r="E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"!$E$41")&lt;&gt;"",INDIRECT("'"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"!$E$41"),"")</f>
        <v/>
      </c>
      <c r="F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"!$F$41")&lt;&gt;"",INDIRECT("'"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"!$F$41"),"")</f>
        <v/>
      </c>
      <c r="G8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"!$G$41")&lt;&gt;"",INDIRECT("'"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"!$G$41"),"")</f>
        <v/>
      </c>
      <c r="H8" s="7">
        <f t="shared" ca="1" si="0"/>
        <v>0</v>
      </c>
      <c r="I8" s="130"/>
      <c r="J8" s="130"/>
      <c r="K8" s="132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</row>
    <row r="9" spans="1:34" ht="15.75" customHeight="1" x14ac:dyDescent="0.3">
      <c r="A9" s="118">
        <v>5</v>
      </c>
      <c r="B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"!$B$42")&lt;&gt;"",INDIRECT("'"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"!$B$42"),"")</f>
        <v>G. Law</v>
      </c>
      <c r="C9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"!$C$42")&lt;&gt;"",INDIRECT("'"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"!$C$42"),"")</f>
        <v>Old Silhillians</v>
      </c>
      <c r="D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"!$D$42")&lt;&gt;"",INDIRECT("'"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"!$D$42"),"")</f>
        <v/>
      </c>
      <c r="E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"!$E$42")&lt;&gt;"",INDIRECT("'"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"!$E$42"),"")</f>
        <v/>
      </c>
      <c r="F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"!$F$42")&lt;&gt;"",INDIRECT("'"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"!$F$42"),"")</f>
        <v/>
      </c>
      <c r="G9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"!$G$42")&lt;&gt;"",INDIRECT("'"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"!$G$42"),"")</f>
        <v/>
      </c>
      <c r="H9" s="7">
        <f t="shared" ca="1" si="0"/>
        <v>0</v>
      </c>
      <c r="I9" s="130"/>
      <c r="J9" s="130"/>
      <c r="K9" s="132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</row>
    <row r="10" spans="1:34" ht="15.75" customHeight="1" x14ac:dyDescent="0.3">
      <c r="A10" s="131">
        <v>6</v>
      </c>
      <c r="B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"!$B$11")&lt;&gt;"",INDIRECT("'"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"!$B$11"),"")</f>
        <v>B. Moat</v>
      </c>
      <c r="C10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"!$C$11")&lt;&gt;"",INDIRECT("'"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"!$C$11"),"")</f>
        <v>Blackburn</v>
      </c>
      <c r="D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"!$D$11")&lt;&gt;"",INDIRECT("'"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"!$D$11"),"")</f>
        <v/>
      </c>
      <c r="E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"!$E$11")&lt;&gt;"",INDIRECT("'"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"!$E$11"),"")</f>
        <v/>
      </c>
      <c r="F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"!$F$11")&lt;&gt;"",INDIRECT("'"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"!$F$11"),"")</f>
        <v/>
      </c>
      <c r="G10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"!$G$11")&lt;&gt;"",INDIRECT("'"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"!$G$11"),"")</f>
        <v/>
      </c>
      <c r="H10" s="7">
        <f t="shared" ca="1" si="0"/>
        <v>0</v>
      </c>
      <c r="I10" s="130"/>
      <c r="J10" s="130"/>
      <c r="K10" s="132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</row>
    <row r="11" spans="1:34" ht="15.75" customHeight="1" x14ac:dyDescent="0.3">
      <c r="A11" s="118">
        <v>7</v>
      </c>
      <c r="B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"!$B$23")&lt;&gt;"",INDIRECT("'"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"!$B$23"),"")</f>
        <v>P. Pay</v>
      </c>
      <c r="C11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"!$C$23")&lt;&gt;"",INDIRECT("'"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"!$C$23"),"")</f>
        <v>Crewe</v>
      </c>
      <c r="D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"!$D$23")&lt;&gt;"",INDIRECT("'"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"!$D$23"),"")</f>
        <v/>
      </c>
      <c r="E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"!$E$23")&lt;&gt;"",INDIRECT("'"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"!$E$23"),"")</f>
        <v/>
      </c>
      <c r="F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"!$F$23")&lt;&gt;"",INDIRECT("'"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"!$F$23"),"")</f>
        <v/>
      </c>
      <c r="G11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"!$G$23")&lt;&gt;"",INDIRECT("'"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"!$G$23"),"")</f>
        <v/>
      </c>
      <c r="H11" s="7">
        <f t="shared" ca="1" si="0"/>
        <v>0</v>
      </c>
      <c r="I11" s="130"/>
      <c r="J11" s="130"/>
      <c r="K11" s="132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</row>
    <row r="12" spans="1:34" ht="15.75" customHeight="1" x14ac:dyDescent="0.3">
      <c r="A12" s="131">
        <v>8</v>
      </c>
      <c r="B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"!$B$24")&lt;&gt;"",INDIRECT("'"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"!$B$24"),"")</f>
        <v>D. C. J. Poxon</v>
      </c>
      <c r="C12" s="129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"!$C$24")&lt;&gt;"",INDIRECT("'"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"!$C$24"),"")</f>
        <v>Leicester</v>
      </c>
      <c r="D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"!$D$24")&lt;&gt;"",INDIRECT("'"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"!$D$24"),"")</f>
        <v/>
      </c>
      <c r="E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"!$E$24")&lt;&gt;"",INDIRECT("'"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"!$E$24"),"")</f>
        <v/>
      </c>
      <c r="F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"!$F$24")&lt;&gt;"",INDIRECT("'"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"!$F$24"),"")</f>
        <v/>
      </c>
      <c r="G12" s="130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"!$G$24")&lt;&gt;"",INDIRECT("'"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"!$G$24"),"")</f>
        <v/>
      </c>
      <c r="H12" s="7">
        <f t="shared" ca="1" si="0"/>
        <v>0</v>
      </c>
      <c r="I12" s="130"/>
      <c r="J12" s="130"/>
      <c r="K12" s="132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</row>
    <row r="13" spans="1:34" ht="15.75" customHeight="1" x14ac:dyDescent="0.3">
      <c r="A13" s="120">
        <v>9</v>
      </c>
      <c r="B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"!$B$13")&lt;&gt;"",INDIRECT("'"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"!$B$13"),"")</f>
        <v>D. Smith</v>
      </c>
      <c r="C13" s="133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"!$C$13")&lt;&gt;"",INDIRECT("'"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"!$C$13"),"")</f>
        <v>Darlington RA</v>
      </c>
      <c r="D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"!$D$13")&lt;&gt;"",INDIRECT("'"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"!$D$13"),"")</f>
        <v/>
      </c>
      <c r="E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"!$E$13")&lt;&gt;"",INDIRECT("'"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"!$E$13"),"")</f>
        <v/>
      </c>
      <c r="F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"!$F$13")&lt;&gt;"",INDIRECT("'"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"!$F$13"),"")</f>
        <v/>
      </c>
      <c r="G13" s="134" t="str">
        <f ca="1">IF(INDIRECT("'"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"!$G$13")&lt;&gt;"",INDIRECT("'" &amp; LEFT(CELL("filename",$A$1),FIND("[",CELL("filename",$A$1)) -1) &amp; "[" &amp; MID(CELL("filename",$A$1),FIND("[",CELL("filename",$A$1))+1,FIND("]",CELL("filename",$A$1))-FIND("[",CELL("filename",$A$1))-1) &amp; "]" &amp; "10m Air Pistol (Supp rest)" &amp; "'" &amp; "!$G$13"),"")</f>
        <v/>
      </c>
      <c r="H13" s="21">
        <f t="shared" ca="1" si="0"/>
        <v>0</v>
      </c>
      <c r="I13" s="134"/>
      <c r="J13" s="134"/>
      <c r="K13" s="135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34" ht="15.75" customHeight="1" x14ac:dyDescent="0.3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34" ht="15.75" customHeight="1" x14ac:dyDescent="0.3">
      <c r="A15" s="128"/>
      <c r="B15" s="4" t="s">
        <v>37</v>
      </c>
      <c r="F15" s="101" t="s">
        <v>25</v>
      </c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34" ht="15.75" customHeight="1" x14ac:dyDescent="0.3">
      <c r="A16" s="128"/>
      <c r="B16" s="4" t="s">
        <v>38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  <row r="17" spans="1:26" ht="15.75" customHeight="1" x14ac:dyDescent="0.3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 ht="15.75" customHeight="1" x14ac:dyDescent="0.3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 ht="15.75" customHeight="1" x14ac:dyDescent="0.3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 ht="15.75" customHeight="1" x14ac:dyDescent="0.3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 ht="15.75" customHeight="1" x14ac:dyDescent="0.3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 ht="15.75" customHeight="1" x14ac:dyDescent="0.3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 ht="15.75" customHeight="1" x14ac:dyDescent="0.3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 ht="15.75" customHeight="1" x14ac:dyDescent="0.3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</row>
    <row r="25" spans="1:26" ht="15.75" customHeight="1" x14ac:dyDescent="0.3">
      <c r="A25" s="128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</row>
    <row r="26" spans="1:26" ht="15.75" customHeight="1" x14ac:dyDescent="0.3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</row>
    <row r="27" spans="1:26" ht="15.75" customHeight="1" x14ac:dyDescent="0.3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</row>
    <row r="28" spans="1:26" ht="15.75" customHeight="1" x14ac:dyDescent="0.3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</row>
    <row r="29" spans="1:26" ht="15.75" customHeight="1" x14ac:dyDescent="0.3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</row>
    <row r="30" spans="1:26" ht="15.75" customHeight="1" x14ac:dyDescent="0.3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</row>
    <row r="31" spans="1:26" ht="15.75" customHeight="1" x14ac:dyDescent="0.3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</row>
    <row r="32" spans="1:26" ht="15.75" customHeight="1" x14ac:dyDescent="0.3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</row>
    <row r="33" spans="1:26" ht="15.75" customHeight="1" x14ac:dyDescent="0.3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</row>
    <row r="34" spans="1:26" ht="15.75" customHeight="1" x14ac:dyDescent="0.3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</row>
    <row r="35" spans="1:26" ht="15.75" customHeight="1" x14ac:dyDescent="0.3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</row>
    <row r="36" spans="1:26" ht="15.75" customHeight="1" x14ac:dyDescent="0.3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</row>
    <row r="37" spans="1:26" ht="15.75" customHeight="1" x14ac:dyDescent="0.3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</row>
    <row r="38" spans="1:26" ht="15.75" customHeight="1" x14ac:dyDescent="0.3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</row>
    <row r="39" spans="1:26" ht="15.75" customHeight="1" x14ac:dyDescent="0.3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</row>
    <row r="40" spans="1:26" ht="15.75" customHeight="1" x14ac:dyDescent="0.3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</row>
    <row r="41" spans="1:26" ht="15.75" customHeight="1" x14ac:dyDescent="0.3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</row>
    <row r="42" spans="1:26" ht="15.75" customHeight="1" x14ac:dyDescent="0.3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</row>
    <row r="43" spans="1:26" ht="15.75" customHeight="1" x14ac:dyDescent="0.3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</row>
    <row r="44" spans="1:26" ht="15.75" customHeight="1" x14ac:dyDescent="0.3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</row>
    <row r="45" spans="1:26" ht="15.75" customHeight="1" x14ac:dyDescent="0.3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</row>
    <row r="46" spans="1:26" ht="15.75" customHeight="1" x14ac:dyDescent="0.3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6" ht="15.75" customHeight="1" x14ac:dyDescent="0.3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6" ht="15.75" customHeight="1" x14ac:dyDescent="0.3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15.75" customHeight="1" x14ac:dyDescent="0.3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</row>
    <row r="51" spans="1:26" ht="15.75" customHeight="1" x14ac:dyDescent="0.3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15.75" customHeight="1" x14ac:dyDescent="0.3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15.75" customHeight="1" x14ac:dyDescent="0.3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</row>
    <row r="54" spans="1:26" ht="15.75" customHeight="1" x14ac:dyDescent="0.3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</row>
    <row r="55" spans="1:26" ht="15.75" customHeight="1" x14ac:dyDescent="0.3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</row>
    <row r="56" spans="1:26" ht="15.75" customHeight="1" x14ac:dyDescent="0.3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</row>
    <row r="57" spans="1:26" ht="15.75" customHeight="1" x14ac:dyDescent="0.3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</row>
    <row r="58" spans="1:26" ht="15.75" customHeight="1" x14ac:dyDescent="0.3">
      <c r="A58" s="4"/>
    </row>
    <row r="59" spans="1:26" ht="15.75" customHeight="1" x14ac:dyDescent="0.3">
      <c r="A59" s="4"/>
    </row>
    <row r="60" spans="1:26" ht="15.75" customHeight="1" x14ac:dyDescent="0.3">
      <c r="A60" s="4"/>
    </row>
    <row r="61" spans="1:26" ht="15.75" customHeight="1" x14ac:dyDescent="0.3">
      <c r="A61" s="4"/>
    </row>
    <row r="62" spans="1:26" ht="15.75" customHeight="1" x14ac:dyDescent="0.3">
      <c r="A62" s="4"/>
    </row>
    <row r="63" spans="1:26" ht="15.75" customHeight="1" x14ac:dyDescent="0.3">
      <c r="A63" s="4"/>
    </row>
    <row r="64" spans="1:26" ht="15.75" customHeight="1" x14ac:dyDescent="0.3">
      <c r="A64" s="4"/>
    </row>
    <row r="65" spans="1:1" ht="15.75" customHeight="1" x14ac:dyDescent="0.3">
      <c r="A65" s="4"/>
    </row>
    <row r="66" spans="1:1" ht="15.75" customHeight="1" x14ac:dyDescent="0.3">
      <c r="A66" s="4"/>
    </row>
    <row r="67" spans="1:1" ht="15.75" customHeight="1" x14ac:dyDescent="0.3">
      <c r="A67" s="4"/>
    </row>
    <row r="68" spans="1:1" ht="15.75" customHeight="1" x14ac:dyDescent="0.3">
      <c r="A68" s="4"/>
    </row>
    <row r="69" spans="1:1" ht="15.75" customHeight="1" x14ac:dyDescent="0.3">
      <c r="A69" s="4"/>
    </row>
    <row r="70" spans="1:1" ht="15.75" customHeight="1" x14ac:dyDescent="0.3">
      <c r="A70" s="4"/>
    </row>
    <row r="71" spans="1:1" ht="15.75" customHeight="1" x14ac:dyDescent="0.3">
      <c r="A71" s="4"/>
    </row>
    <row r="72" spans="1:1" ht="15.75" customHeight="1" x14ac:dyDescent="0.3">
      <c r="A72" s="4"/>
    </row>
    <row r="73" spans="1:1" ht="15.75" customHeight="1" x14ac:dyDescent="0.3">
      <c r="A73" s="4"/>
    </row>
    <row r="74" spans="1:1" ht="15.75" customHeight="1" x14ac:dyDescent="0.3">
      <c r="A74" s="4"/>
    </row>
    <row r="75" spans="1:1" ht="15.75" customHeight="1" x14ac:dyDescent="0.3">
      <c r="A75" s="4"/>
    </row>
    <row r="76" spans="1:1" ht="15.75" customHeight="1" x14ac:dyDescent="0.3">
      <c r="A76" s="4"/>
    </row>
    <row r="77" spans="1:1" ht="15.75" customHeight="1" x14ac:dyDescent="0.3">
      <c r="A77" s="4"/>
    </row>
    <row r="78" spans="1:1" ht="15.75" customHeight="1" x14ac:dyDescent="0.3">
      <c r="A78" s="4"/>
    </row>
    <row r="79" spans="1:1" ht="15.75" customHeight="1" x14ac:dyDescent="0.3">
      <c r="A79" s="4"/>
    </row>
    <row r="80" spans="1:1" ht="15.75" customHeight="1" x14ac:dyDescent="0.3">
      <c r="A80" s="4"/>
    </row>
    <row r="81" spans="1:1" ht="15.75" customHeight="1" x14ac:dyDescent="0.3">
      <c r="A81" s="4"/>
    </row>
    <row r="82" spans="1:1" ht="15.75" customHeight="1" x14ac:dyDescent="0.3">
      <c r="A82" s="4"/>
    </row>
    <row r="83" spans="1:1" ht="15.75" customHeight="1" x14ac:dyDescent="0.3">
      <c r="A83" s="4"/>
    </row>
    <row r="84" spans="1:1" ht="15.75" customHeight="1" x14ac:dyDescent="0.3">
      <c r="A84" s="4"/>
    </row>
    <row r="85" spans="1:1" ht="15.75" customHeight="1" x14ac:dyDescent="0.3">
      <c r="A85" s="4"/>
    </row>
    <row r="86" spans="1:1" ht="15.75" customHeight="1" x14ac:dyDescent="0.3">
      <c r="A86" s="4"/>
    </row>
    <row r="87" spans="1:1" ht="15.75" customHeight="1" x14ac:dyDescent="0.3">
      <c r="A87" s="4"/>
    </row>
    <row r="88" spans="1:1" ht="15.75" customHeight="1" x14ac:dyDescent="0.3">
      <c r="A88" s="4"/>
    </row>
    <row r="89" spans="1:1" ht="15.75" customHeight="1" x14ac:dyDescent="0.3">
      <c r="A89" s="4"/>
    </row>
    <row r="90" spans="1:1" ht="15.75" customHeight="1" x14ac:dyDescent="0.3">
      <c r="A90" s="4"/>
    </row>
    <row r="91" spans="1:1" ht="15.75" customHeight="1" x14ac:dyDescent="0.3">
      <c r="A91" s="4"/>
    </row>
    <row r="92" spans="1:1" ht="15.75" customHeight="1" x14ac:dyDescent="0.3">
      <c r="A92" s="4"/>
    </row>
    <row r="93" spans="1:1" ht="15.75" customHeight="1" x14ac:dyDescent="0.3">
      <c r="A93" s="4"/>
    </row>
    <row r="94" spans="1:1" ht="15.75" customHeight="1" x14ac:dyDescent="0.3">
      <c r="A94" s="4"/>
    </row>
    <row r="95" spans="1:1" ht="15.75" customHeight="1" x14ac:dyDescent="0.3">
      <c r="A95" s="4"/>
    </row>
    <row r="96" spans="1:1" ht="15.75" customHeight="1" x14ac:dyDescent="0.3">
      <c r="A96" s="4"/>
    </row>
    <row r="97" spans="1:1" ht="15.75" customHeight="1" x14ac:dyDescent="0.3">
      <c r="A97" s="4"/>
    </row>
    <row r="98" spans="1:1" ht="15.75" customHeight="1" x14ac:dyDescent="0.3">
      <c r="A98" s="4"/>
    </row>
    <row r="99" spans="1:1" ht="15.75" customHeight="1" x14ac:dyDescent="0.3">
      <c r="A99" s="4"/>
    </row>
    <row r="100" spans="1:1" ht="15.75" customHeight="1" x14ac:dyDescent="0.3">
      <c r="A100" s="4"/>
    </row>
    <row r="101" spans="1:1" ht="15.75" customHeight="1" x14ac:dyDescent="0.3">
      <c r="A101" s="4"/>
    </row>
    <row r="102" spans="1:1" ht="15.75" customHeight="1" x14ac:dyDescent="0.3">
      <c r="A102" s="4"/>
    </row>
    <row r="103" spans="1:1" ht="15.75" customHeight="1" x14ac:dyDescent="0.3">
      <c r="A103" s="4"/>
    </row>
    <row r="104" spans="1:1" ht="15.75" customHeight="1" x14ac:dyDescent="0.3">
      <c r="A104" s="4"/>
    </row>
    <row r="105" spans="1:1" ht="15.75" customHeight="1" x14ac:dyDescent="0.3">
      <c r="A105" s="4"/>
    </row>
    <row r="106" spans="1:1" ht="15.75" customHeight="1" x14ac:dyDescent="0.3">
      <c r="A106" s="4"/>
    </row>
    <row r="107" spans="1:1" ht="15.75" customHeight="1" x14ac:dyDescent="0.3">
      <c r="A107" s="4"/>
    </row>
    <row r="108" spans="1:1" ht="15.75" customHeight="1" x14ac:dyDescent="0.3">
      <c r="A108" s="4"/>
    </row>
    <row r="109" spans="1:1" ht="15.75" customHeight="1" x14ac:dyDescent="0.3">
      <c r="A109" s="4"/>
    </row>
    <row r="110" spans="1:1" ht="15.75" customHeight="1" x14ac:dyDescent="0.3">
      <c r="A110" s="4"/>
    </row>
    <row r="111" spans="1:1" ht="15.75" customHeight="1" x14ac:dyDescent="0.3">
      <c r="A111" s="4"/>
    </row>
    <row r="112" spans="1:1" ht="15.75" customHeight="1" x14ac:dyDescent="0.3">
      <c r="A112" s="4"/>
    </row>
    <row r="113" s="4" customFormat="1" ht="15.75" customHeight="1" x14ac:dyDescent="0.3"/>
    <row r="114" s="4" customFormat="1" ht="15.75" customHeight="1" x14ac:dyDescent="0.3"/>
    <row r="115" s="4" customFormat="1" ht="15.75" customHeight="1" x14ac:dyDescent="0.3"/>
    <row r="116" s="4" customFormat="1" ht="15.75" customHeight="1" x14ac:dyDescent="0.3"/>
    <row r="117" s="4" customFormat="1" ht="15.75" customHeight="1" x14ac:dyDescent="0.3"/>
    <row r="118" s="4" customFormat="1" ht="15.75" customHeight="1" x14ac:dyDescent="0.3"/>
    <row r="119" s="4" customFormat="1" ht="15.75" customHeight="1" x14ac:dyDescent="0.3"/>
    <row r="120" s="4" customFormat="1" ht="15.75" customHeight="1" x14ac:dyDescent="0.3"/>
    <row r="121" s="4" customFormat="1" ht="15.75" customHeight="1" x14ac:dyDescent="0.3"/>
    <row r="122" s="4" customFormat="1" ht="15.75" customHeight="1" x14ac:dyDescent="0.3"/>
    <row r="123" s="4" customFormat="1" ht="15.75" customHeight="1" x14ac:dyDescent="0.3"/>
    <row r="124" s="4" customFormat="1" ht="15.75" customHeight="1" x14ac:dyDescent="0.3"/>
    <row r="125" s="4" customFormat="1" ht="15.75" customHeight="1" x14ac:dyDescent="0.3"/>
    <row r="126" s="4" customFormat="1" ht="15.75" customHeight="1" x14ac:dyDescent="0.3"/>
    <row r="127" s="4" customFormat="1" ht="15.75" customHeight="1" x14ac:dyDescent="0.3"/>
    <row r="128" s="4" customFormat="1" ht="15.75" customHeight="1" x14ac:dyDescent="0.3"/>
    <row r="129" s="4" customFormat="1" ht="15.75" customHeight="1" x14ac:dyDescent="0.3"/>
    <row r="130" s="4" customFormat="1" ht="15.75" customHeight="1" x14ac:dyDescent="0.3"/>
    <row r="131" s="4" customFormat="1" ht="15.75" customHeight="1" x14ac:dyDescent="0.3"/>
    <row r="132" s="4" customFormat="1" ht="15.75" customHeight="1" x14ac:dyDescent="0.3"/>
    <row r="133" s="4" customFormat="1" ht="15.75" customHeight="1" x14ac:dyDescent="0.3"/>
    <row r="134" s="4" customFormat="1" ht="15.75" customHeight="1" x14ac:dyDescent="0.3"/>
    <row r="135" s="4" customFormat="1" ht="15.75" customHeight="1" x14ac:dyDescent="0.3"/>
    <row r="136" s="4" customFormat="1" ht="15.75" customHeight="1" x14ac:dyDescent="0.3"/>
    <row r="137" s="4" customFormat="1" ht="15.75" customHeight="1" x14ac:dyDescent="0.3"/>
    <row r="138" s="4" customFormat="1" ht="15.75" customHeight="1" x14ac:dyDescent="0.3"/>
    <row r="139" s="4" customFormat="1" ht="15.75" customHeight="1" x14ac:dyDescent="0.3"/>
    <row r="140" s="4" customFormat="1" ht="15.75" customHeight="1" x14ac:dyDescent="0.3"/>
    <row r="141" s="4" customFormat="1" ht="15.75" customHeight="1" x14ac:dyDescent="0.3"/>
    <row r="142" s="4" customFormat="1" ht="15.75" customHeight="1" x14ac:dyDescent="0.3"/>
    <row r="143" s="4" customFormat="1" ht="15.75" customHeight="1" x14ac:dyDescent="0.3"/>
    <row r="144" s="4" customFormat="1" ht="15.75" customHeight="1" x14ac:dyDescent="0.3"/>
    <row r="145" s="4" customFormat="1" ht="15.75" customHeight="1" x14ac:dyDescent="0.3"/>
    <row r="146" s="4" customFormat="1" ht="15.75" customHeight="1" x14ac:dyDescent="0.3"/>
    <row r="147" s="4" customFormat="1" ht="15.75" customHeight="1" x14ac:dyDescent="0.3"/>
    <row r="148" s="4" customFormat="1" ht="15.75" customHeight="1" x14ac:dyDescent="0.3"/>
    <row r="149" s="4" customFormat="1" ht="15.75" customHeight="1" x14ac:dyDescent="0.3"/>
    <row r="150" s="4" customFormat="1" ht="15.75" customHeight="1" x14ac:dyDescent="0.3"/>
    <row r="151" s="4" customFormat="1" ht="15.75" customHeight="1" x14ac:dyDescent="0.3"/>
    <row r="152" s="4" customFormat="1" ht="15.75" customHeight="1" x14ac:dyDescent="0.3"/>
    <row r="153" s="4" customFormat="1" ht="15.75" customHeight="1" x14ac:dyDescent="0.3"/>
    <row r="154" s="4" customFormat="1" ht="15.75" customHeight="1" x14ac:dyDescent="0.3"/>
    <row r="155" s="4" customFormat="1" ht="15.75" customHeight="1" x14ac:dyDescent="0.3"/>
    <row r="156" s="4" customFormat="1" ht="15.75" customHeight="1" x14ac:dyDescent="0.3"/>
    <row r="157" s="4" customFormat="1" ht="15.75" customHeight="1" x14ac:dyDescent="0.3"/>
    <row r="158" s="4" customFormat="1" ht="15.75" customHeight="1" x14ac:dyDescent="0.3"/>
    <row r="159" s="4" customFormat="1" ht="15.75" customHeight="1" x14ac:dyDescent="0.3"/>
    <row r="160" s="4" customFormat="1" ht="15.75" customHeight="1" x14ac:dyDescent="0.3"/>
    <row r="161" s="4" customFormat="1" ht="15.75" customHeight="1" x14ac:dyDescent="0.3"/>
    <row r="162" s="4" customFormat="1" ht="15.75" customHeight="1" x14ac:dyDescent="0.3"/>
    <row r="163" s="4" customFormat="1" ht="15.75" customHeight="1" x14ac:dyDescent="0.3"/>
    <row r="164" s="4" customFormat="1" ht="15.75" customHeight="1" x14ac:dyDescent="0.3"/>
    <row r="165" s="4" customFormat="1" ht="15.75" customHeight="1" x14ac:dyDescent="0.3"/>
    <row r="166" s="4" customFormat="1" ht="15.75" customHeight="1" x14ac:dyDescent="0.3"/>
    <row r="167" s="4" customFormat="1" ht="15.75" customHeight="1" x14ac:dyDescent="0.3"/>
    <row r="168" s="4" customFormat="1" ht="15.75" customHeight="1" x14ac:dyDescent="0.3"/>
    <row r="169" s="4" customFormat="1" ht="15.75" customHeight="1" x14ac:dyDescent="0.3"/>
    <row r="170" s="4" customFormat="1" ht="15.75" customHeight="1" x14ac:dyDescent="0.3"/>
    <row r="171" s="4" customFormat="1" ht="15.75" customHeight="1" x14ac:dyDescent="0.3"/>
    <row r="172" s="4" customFormat="1" ht="15.75" customHeight="1" x14ac:dyDescent="0.3"/>
    <row r="173" s="4" customFormat="1" ht="15.75" customHeight="1" x14ac:dyDescent="0.3"/>
    <row r="174" s="4" customFormat="1" ht="15.75" customHeight="1" x14ac:dyDescent="0.3"/>
    <row r="175" s="4" customFormat="1" ht="15.75" customHeight="1" x14ac:dyDescent="0.3"/>
    <row r="176" s="4" customFormat="1" ht="15.75" customHeight="1" x14ac:dyDescent="0.3"/>
    <row r="177" s="4" customFormat="1" ht="15.75" customHeight="1" x14ac:dyDescent="0.3"/>
    <row r="178" s="4" customFormat="1" ht="15.75" customHeight="1" x14ac:dyDescent="0.3"/>
    <row r="179" s="4" customFormat="1" ht="15.75" customHeight="1" x14ac:dyDescent="0.3"/>
    <row r="180" s="4" customFormat="1" ht="15.75" customHeight="1" x14ac:dyDescent="0.3"/>
    <row r="181" s="4" customFormat="1" ht="15.75" customHeight="1" x14ac:dyDescent="0.3"/>
    <row r="182" s="4" customFormat="1" ht="15.75" customHeight="1" x14ac:dyDescent="0.3"/>
    <row r="183" s="4" customFormat="1" ht="15.75" customHeight="1" x14ac:dyDescent="0.3"/>
    <row r="184" s="4" customFormat="1" ht="15.75" customHeight="1" x14ac:dyDescent="0.3"/>
    <row r="185" s="4" customFormat="1" ht="15.75" customHeight="1" x14ac:dyDescent="0.3"/>
    <row r="186" s="4" customFormat="1" ht="15.75" customHeight="1" x14ac:dyDescent="0.3"/>
    <row r="187" s="4" customFormat="1" ht="15.75" customHeight="1" x14ac:dyDescent="0.3"/>
    <row r="188" s="4" customFormat="1" ht="15.75" customHeight="1" x14ac:dyDescent="0.3"/>
    <row r="189" s="4" customFormat="1" ht="15.75" customHeight="1" x14ac:dyDescent="0.3"/>
    <row r="190" s="4" customFormat="1" ht="15.75" customHeight="1" x14ac:dyDescent="0.3"/>
    <row r="191" s="4" customFormat="1" ht="15.75" customHeight="1" x14ac:dyDescent="0.3"/>
    <row r="192" s="4" customFormat="1" ht="15.75" customHeight="1" x14ac:dyDescent="0.3"/>
  </sheetData>
  <sheetProtection sheet="1" objects="1" scenarios="1" selectLockedCells="1"/>
  <sortState xmlns:xlrd2="http://schemas.microsoft.com/office/spreadsheetml/2017/richdata2" ref="V5:W13">
    <sortCondition ref="V5"/>
  </sortState>
  <mergeCells count="1">
    <mergeCell ref="F2:K2"/>
  </mergeCells>
  <hyperlinks>
    <hyperlink ref="B2" location="'Index'!A3" tooltip="Go to the Index sheet" display="á" xr:uid="{ABC517DD-0CC9-4B97-8DD3-48285297B4FE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Summer 2026</oddHeader>
    <oddFooter>&amp;Cwww.cntsa2.org.uk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83</vt:i4>
      </vt:variant>
      <vt:variant>
        <vt:lpstr>Named Ranges</vt:lpstr>
      </vt:variant>
      <vt:variant>
        <vt:i4>1</vt:i4>
      </vt:variant>
    </vt:vector>
  </HeadingPairs>
  <TitlesOfParts>
    <vt:vector size="84" baseType="lpstr">
      <vt:lpstr>Index</vt:lpstr>
      <vt:lpstr>10m Air Pistol 1</vt:lpstr>
      <vt:lpstr>10m Air Pistol 2</vt:lpstr>
      <vt:lpstr>10m Air Pistol Jun</vt:lpstr>
      <vt:lpstr>10m Air Pistol Sen</vt:lpstr>
      <vt:lpstr>10m Air Pistol Team 1</vt:lpstr>
      <vt:lpstr>10m Air Pistol Team 2</vt:lpstr>
      <vt:lpstr>10m Air Pistol (Supp rest)</vt:lpstr>
      <vt:lpstr>10m Air Pistol (Supp rest) Sen</vt:lpstr>
      <vt:lpstr>10m AP (Supp rest) Team</vt:lpstr>
      <vt:lpstr>6Yd Air Pistol</vt:lpstr>
      <vt:lpstr>6Yd Air Rifle</vt:lpstr>
      <vt:lpstr>10m Air Rifle</vt:lpstr>
      <vt:lpstr>10m Air Rifle Jun</vt:lpstr>
      <vt:lpstr>10m Air Rifle Sen</vt:lpstr>
      <vt:lpstr>10m Air Rifle Team</vt:lpstr>
      <vt:lpstr>10m Air Rifle (Supp rest)</vt:lpstr>
      <vt:lpstr>10m Air Rifle (Supp rest) Sen</vt:lpstr>
      <vt:lpstr>20Yd Pistol</vt:lpstr>
      <vt:lpstr>20Yd Pistol Sen</vt:lpstr>
      <vt:lpstr>20Yd Pistol Team</vt:lpstr>
      <vt:lpstr>Bench 50m 1</vt:lpstr>
      <vt:lpstr>Bench 50m 2</vt:lpstr>
      <vt:lpstr>Bench 50m 3</vt:lpstr>
      <vt:lpstr>Bench 50m Sen</vt:lpstr>
      <vt:lpstr>Bench 50m Team 1</vt:lpstr>
      <vt:lpstr>Bench 50m Team 2</vt:lpstr>
      <vt:lpstr>Bench 100yd 1</vt:lpstr>
      <vt:lpstr>Bench 100yd 2</vt:lpstr>
      <vt:lpstr>Bench 100yd Sen</vt:lpstr>
      <vt:lpstr>Bench 100yd Team 1</vt:lpstr>
      <vt:lpstr>Bench 100yd Team 2</vt:lpstr>
      <vt:lpstr>Bench SR (Air) 1</vt:lpstr>
      <vt:lpstr>Bench SR (Air) 2</vt:lpstr>
      <vt:lpstr>Bench SR (Air) 3</vt:lpstr>
      <vt:lpstr>Bench SR (Air) Sen</vt:lpstr>
      <vt:lpstr>Bench SR (Air) Team</vt:lpstr>
      <vt:lpstr>Bench SR (Rim) 1</vt:lpstr>
      <vt:lpstr>Bench SR (Rim) 2</vt:lpstr>
      <vt:lpstr>Bench SR (Rim) 3</vt:lpstr>
      <vt:lpstr>Bench SR (Rim) 4</vt:lpstr>
      <vt:lpstr>Bench SR (Rim) 5</vt:lpstr>
      <vt:lpstr>Bench SR (Rim) 6</vt:lpstr>
      <vt:lpstr>Bench SR (Rim) Jun</vt:lpstr>
      <vt:lpstr>Bench SR (Rim) Sen 1</vt:lpstr>
      <vt:lpstr>Bench SR (Rim) Sen 2</vt:lpstr>
      <vt:lpstr>Bench SR (Rim) Team 1</vt:lpstr>
      <vt:lpstr>Bench SR (Rim) Team 2</vt:lpstr>
      <vt:lpstr>Bench SR (Rim) Team 3</vt:lpstr>
      <vt:lpstr>Gallery Rifle Any</vt:lpstr>
      <vt:lpstr>Gallery Rifle Any Sen</vt:lpstr>
      <vt:lpstr>Gallery Rifle Iron</vt:lpstr>
      <vt:lpstr>Gallery Rifle Iron Sen</vt:lpstr>
      <vt:lpstr>Long Barrelled Pistol</vt:lpstr>
      <vt:lpstr>Long Barrelled Pistol Sen</vt:lpstr>
      <vt:lpstr>L-Barrelled Revolver Any</vt:lpstr>
      <vt:lpstr>L-Barrelled Revolver Iron</vt:lpstr>
      <vt:lpstr>LR Rifle 100 Any</vt:lpstr>
      <vt:lpstr>LR Rifle 100 Any Sen</vt:lpstr>
      <vt:lpstr>LR Rifle 100 Any Team</vt:lpstr>
      <vt:lpstr>LR Rifle 50 Iron</vt:lpstr>
      <vt:lpstr>LR Rifle 50 Iron Sen</vt:lpstr>
      <vt:lpstr>LR Rifle 50 Iron Team</vt:lpstr>
      <vt:lpstr>LR Rifle Dewar</vt:lpstr>
      <vt:lpstr>LR Rifle Dewar Sen</vt:lpstr>
      <vt:lpstr>LR Rifle Dewar Team</vt:lpstr>
      <vt:lpstr>Muzzle-loading Pistol</vt:lpstr>
      <vt:lpstr>Muzzle-loading Pistol Sen</vt:lpstr>
      <vt:lpstr>Muzzle-loading Revolver</vt:lpstr>
      <vt:lpstr>Muzzle-loading Nitro</vt:lpstr>
      <vt:lpstr>Muzzle-loading Revolver Sen</vt:lpstr>
      <vt:lpstr>Rapid Fire Air Pistol</vt:lpstr>
      <vt:lpstr>Rapid Fire Rifle</vt:lpstr>
      <vt:lpstr>Short Range Rifle</vt:lpstr>
      <vt:lpstr>Short Range Rifle Sen</vt:lpstr>
      <vt:lpstr>Short Range Rifle Team 1</vt:lpstr>
      <vt:lpstr>Short Range Rifle Team 2</vt:lpstr>
      <vt:lpstr>Sport Rifle 1</vt:lpstr>
      <vt:lpstr>Sport Rifle 2</vt:lpstr>
      <vt:lpstr>Sport Rifle Sen</vt:lpstr>
      <vt:lpstr>Sport Rifle Team 1</vt:lpstr>
      <vt:lpstr>Sport Rifle Team 2</vt:lpstr>
      <vt:lpstr>SR Standard Pistol</vt:lpstr>
      <vt:lpstr>idxlst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Hamilton</dc:creator>
  <cp:lastModifiedBy>Bill Hamilton</cp:lastModifiedBy>
  <cp:lastPrinted>2024-07-23T10:34:14Z</cp:lastPrinted>
  <dcterms:created xsi:type="dcterms:W3CDTF">2016-01-06T14:55:58Z</dcterms:created>
  <dcterms:modified xsi:type="dcterms:W3CDTF">2026-04-14T16:50:02Z</dcterms:modified>
</cp:coreProperties>
</file>