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E:\Documents\C&amp;NTSA\C&amp;NLeague\2020-21Winter\"/>
    </mc:Choice>
  </mc:AlternateContent>
  <xr:revisionPtr revIDLastSave="0" documentId="8_{AC7518C0-6817-4BCB-9F5E-94069357F081}" xr6:coauthVersionLast="47" xr6:coauthVersionMax="47" xr10:uidLastSave="{00000000-0000-0000-0000-000000000000}"/>
  <bookViews>
    <workbookView minimized="1" xWindow="735" yWindow="735" windowWidth="18900" windowHeight="14205" tabRatio="850" xr2:uid="{2AF6FCBA-F0A0-4C4C-B417-6C75612CC19A}"/>
  </bookViews>
  <sheets>
    <sheet name="Index" sheetId="43" r:id="rId1"/>
    <sheet name="10m Air Pistol 1" sheetId="11" r:id="rId2"/>
    <sheet name="10m Air Pistol 2" sheetId="12" r:id="rId3"/>
    <sheet name="10m Air Pistol Jun" sheetId="13" r:id="rId4"/>
    <sheet name="10m Air Pistol Sen" sheetId="14" r:id="rId5"/>
    <sheet name="10m Air Pistol Team 1" sheetId="15" r:id="rId6"/>
    <sheet name="10m Air Pistol Team 2" sheetId="16" r:id="rId7"/>
    <sheet name="10m Air Pistol (Supp rest)" sheetId="6" r:id="rId8"/>
    <sheet name="10m Air Rifle" sheetId="32" r:id="rId9"/>
    <sheet name="10m Air Rifle Sen" sheetId="34" r:id="rId10"/>
    <sheet name="10m Air Rifle (Supp rest)" sheetId="33" r:id="rId11"/>
    <sheet name="20Yd Pistol" sheetId="31" r:id="rId12"/>
    <sheet name="6Yd Air Pistol" sheetId="17" r:id="rId13"/>
    <sheet name="Gallery Rifle Any" sheetId="37" r:id="rId14"/>
    <sheet name="Gallery Rifle Any Sen" sheetId="38" r:id="rId15"/>
    <sheet name="Gallery Rifle Iron" sheetId="39" r:id="rId16"/>
    <sheet name="Gallery Rifle Iron Sen" sheetId="40" r:id="rId17"/>
    <sheet name="Long Barrelled Pistol" sheetId="41" r:id="rId18"/>
    <sheet name="Long Barrelled Pistol Sen" sheetId="42" r:id="rId19"/>
    <sheet name="Long Range Bench 1" sheetId="18" r:id="rId20"/>
    <sheet name="Long Range Bench 2" sheetId="19" r:id="rId21"/>
    <sheet name="Long Range Bench Sen" sheetId="20" r:id="rId22"/>
    <sheet name="Muzzle-loading Pistol" sheetId="29" r:id="rId23"/>
    <sheet name="Muzzle-loading Revolver" sheetId="30" r:id="rId24"/>
    <sheet name="Rapid Fire Air Pistol" sheetId="5" r:id="rId25"/>
    <sheet name="Rapid Fire Rifle" sheetId="35" r:id="rId26"/>
    <sheet name="Rapid Fire Rifle Sen" sheetId="36" r:id="rId27"/>
    <sheet name="Short Range Rifle" sheetId="7" r:id="rId28"/>
    <sheet name="Short Range Rifle Sen" sheetId="8" r:id="rId29"/>
    <sheet name="Short Range Rifle Team 1" sheetId="9" r:id="rId30"/>
    <sheet name="Short Range Rifle Team 2" sheetId="10" r:id="rId31"/>
    <sheet name="Sport Rifle" sheetId="2" r:id="rId32"/>
    <sheet name="Sport Rifle Sen" sheetId="3" r:id="rId33"/>
    <sheet name="Sport Rifle Team" sheetId="4" r:id="rId34"/>
    <sheet name="SR Benchrest (Air)" sheetId="21" r:id="rId35"/>
    <sheet name="SR Benchrest (Air) Sen" sheetId="22" r:id="rId36"/>
    <sheet name="SR Benchrest (Rimfire) 1" sheetId="23" r:id="rId37"/>
    <sheet name="SR Benchrest (Rimfire) 2" sheetId="24" r:id="rId38"/>
    <sheet name="SR Benchrest (Rimfire) Jun" sheetId="25" r:id="rId39"/>
    <sheet name="SR Benchrest (Rimfire) Sen" sheetId="26" r:id="rId40"/>
    <sheet name="SR Benchrest (Rimfire) Team" sheetId="27" r:id="rId41"/>
    <sheet name="SR Standard Pistol" sheetId="28" r:id="rId4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8" i="41" l="1"/>
  <c r="F26" i="41"/>
  <c r="F25" i="41"/>
  <c r="F27" i="41"/>
  <c r="F31" i="41"/>
  <c r="F30" i="41"/>
  <c r="F29" i="41"/>
  <c r="F21" i="41"/>
  <c r="F20" i="41"/>
  <c r="F18" i="41"/>
  <c r="F19" i="41"/>
  <c r="F17" i="41"/>
  <c r="F16" i="41"/>
  <c r="F15" i="41"/>
  <c r="F6" i="41"/>
  <c r="F11" i="41"/>
  <c r="F5" i="41"/>
  <c r="F10" i="41"/>
  <c r="F8" i="41"/>
  <c r="F9" i="41"/>
  <c r="F7" i="41"/>
  <c r="F56" i="39"/>
  <c r="F53" i="39"/>
  <c r="F57" i="39"/>
  <c r="F52" i="39"/>
  <c r="F55" i="39"/>
  <c r="F59" i="39"/>
  <c r="F54" i="39"/>
  <c r="F58" i="39"/>
  <c r="F45" i="39"/>
  <c r="F41" i="39"/>
  <c r="F48" i="39"/>
  <c r="F43" i="39"/>
  <c r="F42" i="39"/>
  <c r="F44" i="39"/>
  <c r="F47" i="39"/>
  <c r="F46" i="39"/>
  <c r="F32" i="39"/>
  <c r="F31" i="39"/>
  <c r="F35" i="39"/>
  <c r="F37" i="39"/>
  <c r="F30" i="39"/>
  <c r="F29" i="39"/>
  <c r="F36" i="39"/>
  <c r="F33" i="39"/>
  <c r="F34" i="39"/>
  <c r="F25" i="39"/>
  <c r="F18" i="39"/>
  <c r="F24" i="39"/>
  <c r="F17" i="39"/>
  <c r="F20" i="39"/>
  <c r="F19" i="39"/>
  <c r="F21" i="39"/>
  <c r="F23" i="39"/>
  <c r="F22" i="39"/>
  <c r="F12" i="39"/>
  <c r="F6" i="39"/>
  <c r="F10" i="39"/>
  <c r="F5" i="39"/>
  <c r="F7" i="39"/>
  <c r="F9" i="39"/>
  <c r="F13" i="39"/>
  <c r="F11" i="39"/>
  <c r="F8" i="39"/>
  <c r="F26" i="37"/>
  <c r="F32" i="37"/>
  <c r="F27" i="37"/>
  <c r="F30" i="37"/>
  <c r="F29" i="37"/>
  <c r="F31" i="37"/>
  <c r="F28" i="37"/>
  <c r="F16" i="37"/>
  <c r="F17" i="37"/>
  <c r="F18" i="37"/>
  <c r="F21" i="37"/>
  <c r="F22" i="37"/>
  <c r="F20" i="37"/>
  <c r="F19" i="37"/>
  <c r="F7" i="37"/>
  <c r="F5" i="37"/>
  <c r="F10" i="37"/>
  <c r="F12" i="37"/>
  <c r="F6" i="37"/>
  <c r="F11" i="37"/>
  <c r="F9" i="37"/>
  <c r="F8" i="37"/>
  <c r="G20" i="35" l="1"/>
  <c r="G19" i="35"/>
  <c r="G16" i="35"/>
  <c r="G18" i="35"/>
  <c r="G15" i="35"/>
  <c r="G17" i="35"/>
  <c r="G5" i="35"/>
  <c r="G6" i="35"/>
  <c r="G11" i="35"/>
  <c r="G10" i="35"/>
  <c r="G9" i="35"/>
  <c r="G7" i="35"/>
  <c r="G8" i="35"/>
  <c r="F30" i="31" l="1"/>
  <c r="F26" i="31"/>
  <c r="F28" i="31"/>
  <c r="F29" i="31"/>
  <c r="F27" i="31"/>
  <c r="F25" i="31"/>
  <c r="F17" i="31"/>
  <c r="F15" i="31"/>
  <c r="F16" i="31"/>
  <c r="F21" i="31"/>
  <c r="F18" i="31"/>
  <c r="F20" i="31"/>
  <c r="F19" i="31"/>
  <c r="F9" i="31"/>
  <c r="F7" i="31"/>
  <c r="F5" i="31"/>
  <c r="F11" i="31"/>
  <c r="F8" i="31"/>
  <c r="F6" i="31"/>
  <c r="F10" i="31"/>
  <c r="G7" i="28"/>
  <c r="G8" i="28"/>
  <c r="G5" i="28"/>
  <c r="G9" i="28"/>
  <c r="G6" i="28"/>
  <c r="G10" i="28"/>
  <c r="M38" i="27"/>
  <c r="F38" i="27"/>
  <c r="M37" i="27"/>
  <c r="F37" i="27"/>
  <c r="M36" i="27"/>
  <c r="M35" i="27" s="1"/>
  <c r="F36" i="27"/>
  <c r="F35" i="27"/>
  <c r="M33" i="27"/>
  <c r="F33" i="27"/>
  <c r="M32" i="27"/>
  <c r="F32" i="27"/>
  <c r="M31" i="27"/>
  <c r="F31" i="27"/>
  <c r="M30" i="27"/>
  <c r="F30" i="27"/>
  <c r="F17" i="27"/>
  <c r="F16" i="27"/>
  <c r="F15" i="27"/>
  <c r="F14" i="27" s="1"/>
  <c r="M12" i="27"/>
  <c r="F12" i="27"/>
  <c r="M11" i="27"/>
  <c r="F11" i="27"/>
  <c r="M10" i="27"/>
  <c r="F10" i="27"/>
  <c r="M9" i="27"/>
  <c r="F9" i="27"/>
  <c r="M7" i="27"/>
  <c r="F7" i="27"/>
  <c r="M6" i="27"/>
  <c r="F6" i="27"/>
  <c r="M5" i="27"/>
  <c r="F5" i="27"/>
  <c r="M4" i="27"/>
  <c r="F4" i="27"/>
  <c r="F50" i="24"/>
  <c r="F57" i="24"/>
  <c r="F56" i="24"/>
  <c r="F55" i="24"/>
  <c r="F54" i="24"/>
  <c r="F53" i="24"/>
  <c r="F52" i="24"/>
  <c r="F51" i="24"/>
  <c r="F46" i="24"/>
  <c r="F43" i="24"/>
  <c r="F45" i="24"/>
  <c r="F41" i="24"/>
  <c r="F40" i="24"/>
  <c r="F44" i="24"/>
  <c r="F39" i="24"/>
  <c r="F42" i="24"/>
  <c r="F28" i="24"/>
  <c r="F29" i="24"/>
  <c r="F35" i="24"/>
  <c r="F30" i="24"/>
  <c r="F32" i="24"/>
  <c r="F31" i="24"/>
  <c r="F33" i="24"/>
  <c r="F34" i="24"/>
  <c r="F21" i="24"/>
  <c r="F23" i="24"/>
  <c r="F19" i="24"/>
  <c r="F24" i="24"/>
  <c r="F18" i="24"/>
  <c r="F17" i="24"/>
  <c r="F22" i="24"/>
  <c r="F20" i="24"/>
  <c r="F6" i="24"/>
  <c r="F9" i="24"/>
  <c r="F8" i="24"/>
  <c r="F7" i="24"/>
  <c r="F13" i="24"/>
  <c r="F12" i="24"/>
  <c r="F10" i="24"/>
  <c r="F5" i="24"/>
  <c r="F11" i="24"/>
  <c r="F58" i="23"/>
  <c r="F61" i="23"/>
  <c r="F55" i="23"/>
  <c r="F54" i="23"/>
  <c r="F60" i="23"/>
  <c r="F56" i="23"/>
  <c r="F59" i="23"/>
  <c r="F53" i="23"/>
  <c r="F57" i="23"/>
  <c r="F48" i="23"/>
  <c r="F41" i="23"/>
  <c r="F46" i="23"/>
  <c r="F47" i="23"/>
  <c r="F43" i="23"/>
  <c r="F49" i="23"/>
  <c r="F45" i="23"/>
  <c r="F44" i="23"/>
  <c r="F42" i="23"/>
  <c r="F29" i="23"/>
  <c r="F31" i="23"/>
  <c r="F33" i="23"/>
  <c r="F35" i="23"/>
  <c r="F32" i="23"/>
  <c r="F36" i="23"/>
  <c r="F37" i="23"/>
  <c r="F30" i="23"/>
  <c r="F34" i="23"/>
  <c r="F17" i="23"/>
  <c r="F23" i="23"/>
  <c r="F22" i="23"/>
  <c r="F21" i="23"/>
  <c r="F20" i="23"/>
  <c r="F18" i="23"/>
  <c r="F19" i="23"/>
  <c r="F25" i="23"/>
  <c r="F24" i="23"/>
  <c r="F13" i="23"/>
  <c r="F7" i="23"/>
  <c r="F8" i="23"/>
  <c r="F12" i="23"/>
  <c r="F5" i="23"/>
  <c r="F11" i="23"/>
  <c r="F9" i="23"/>
  <c r="F10" i="23"/>
  <c r="F6" i="23"/>
  <c r="F34" i="21"/>
  <c r="F32" i="21"/>
  <c r="F37" i="21"/>
  <c r="F33" i="21"/>
  <c r="F29" i="21"/>
  <c r="F36" i="21"/>
  <c r="F38" i="21"/>
  <c r="F31" i="21"/>
  <c r="F35" i="21"/>
  <c r="F30" i="21"/>
  <c r="F20" i="21"/>
  <c r="F23" i="21"/>
  <c r="F21" i="21"/>
  <c r="F25" i="21"/>
  <c r="F22" i="21"/>
  <c r="F24" i="21"/>
  <c r="F18" i="21"/>
  <c r="F17" i="21"/>
  <c r="F19" i="21"/>
  <c r="F11" i="21"/>
  <c r="F7" i="21"/>
  <c r="F10" i="21"/>
  <c r="F13" i="21"/>
  <c r="F6" i="21"/>
  <c r="F8" i="21"/>
  <c r="F9" i="21"/>
  <c r="F5" i="21"/>
  <c r="F12" i="21"/>
  <c r="F12" i="19" l="1"/>
  <c r="F11" i="19"/>
  <c r="F10" i="19"/>
  <c r="F9" i="19"/>
  <c r="F7" i="19"/>
  <c r="F6" i="19"/>
  <c r="F8" i="19"/>
  <c r="F5" i="19"/>
  <c r="F59" i="18"/>
  <c r="F53" i="18"/>
  <c r="F56" i="18"/>
  <c r="F52" i="18"/>
  <c r="F54" i="18"/>
  <c r="F55" i="18"/>
  <c r="F57" i="18"/>
  <c r="F58" i="18"/>
  <c r="F46" i="18"/>
  <c r="F42" i="18"/>
  <c r="F43" i="18"/>
  <c r="F48" i="18"/>
  <c r="F47" i="18"/>
  <c r="F41" i="18"/>
  <c r="F44" i="18"/>
  <c r="F45" i="18"/>
  <c r="F37" i="18"/>
  <c r="F32" i="18"/>
  <c r="F34" i="18"/>
  <c r="F29" i="18"/>
  <c r="F33" i="18"/>
  <c r="F30" i="18"/>
  <c r="F36" i="18"/>
  <c r="F31" i="18"/>
  <c r="F35" i="18"/>
  <c r="F21" i="18"/>
  <c r="F17" i="18"/>
  <c r="F25" i="18"/>
  <c r="F19" i="18"/>
  <c r="F20" i="18"/>
  <c r="F23" i="18"/>
  <c r="F22" i="18"/>
  <c r="F18" i="18"/>
  <c r="F24" i="18"/>
  <c r="F12" i="18"/>
  <c r="F8" i="18"/>
  <c r="F13" i="18"/>
  <c r="F5" i="18"/>
  <c r="F7" i="18"/>
  <c r="F9" i="18"/>
  <c r="F6" i="18"/>
  <c r="F11" i="18"/>
  <c r="F10" i="18"/>
  <c r="M12" i="16" l="1"/>
  <c r="F12" i="16"/>
  <c r="M11" i="16"/>
  <c r="F11" i="16"/>
  <c r="M10" i="16"/>
  <c r="M9" i="16" s="1"/>
  <c r="F10" i="16"/>
  <c r="F9" i="16"/>
  <c r="M7" i="16"/>
  <c r="F7" i="16"/>
  <c r="M6" i="16"/>
  <c r="F6" i="16"/>
  <c r="M5" i="16"/>
  <c r="F5" i="16"/>
  <c r="M4" i="16"/>
  <c r="F4" i="16"/>
  <c r="M38" i="15"/>
  <c r="F38" i="15"/>
  <c r="M37" i="15"/>
  <c r="F37" i="15"/>
  <c r="M36" i="15"/>
  <c r="F36" i="15"/>
  <c r="M35" i="15"/>
  <c r="F35" i="15"/>
  <c r="M33" i="15"/>
  <c r="F33" i="15"/>
  <c r="M32" i="15"/>
  <c r="F32" i="15"/>
  <c r="M31" i="15"/>
  <c r="F31" i="15"/>
  <c r="M30" i="15"/>
  <c r="F30" i="15"/>
  <c r="M12" i="15"/>
  <c r="F12" i="15"/>
  <c r="M11" i="15"/>
  <c r="F11" i="15"/>
  <c r="M10" i="15"/>
  <c r="F10" i="15"/>
  <c r="M9" i="15"/>
  <c r="F9" i="15"/>
  <c r="M7" i="15"/>
  <c r="F7" i="15"/>
  <c r="M6" i="15"/>
  <c r="F6" i="15"/>
  <c r="M5" i="15"/>
  <c r="F5" i="15"/>
  <c r="M4" i="15"/>
  <c r="F4" i="15"/>
  <c r="F17" i="10" l="1"/>
  <c r="F16" i="10"/>
  <c r="F15" i="10"/>
  <c r="F14" i="10" s="1"/>
  <c r="M12" i="10"/>
  <c r="F12" i="10"/>
  <c r="M11" i="10"/>
  <c r="F11" i="10"/>
  <c r="M10" i="10"/>
  <c r="F10" i="10"/>
  <c r="M9" i="10"/>
  <c r="F9" i="10"/>
  <c r="M7" i="10"/>
  <c r="F7" i="10"/>
  <c r="M6" i="10"/>
  <c r="F6" i="10"/>
  <c r="M5" i="10"/>
  <c r="F5" i="10"/>
  <c r="M4" i="10"/>
  <c r="F4" i="10"/>
  <c r="F43" i="9"/>
  <c r="F42" i="9"/>
  <c r="F41" i="9"/>
  <c r="F40" i="9" s="1"/>
  <c r="M38" i="9"/>
  <c r="F38" i="9"/>
  <c r="M37" i="9"/>
  <c r="F37" i="9"/>
  <c r="M36" i="9"/>
  <c r="F36" i="9"/>
  <c r="F35" i="9" s="1"/>
  <c r="M35" i="9"/>
  <c r="M33" i="9"/>
  <c r="F33" i="9"/>
  <c r="M32" i="9"/>
  <c r="F32" i="9"/>
  <c r="M31" i="9"/>
  <c r="F31" i="9"/>
  <c r="F30" i="9" s="1"/>
  <c r="F17" i="9"/>
  <c r="F16" i="9"/>
  <c r="F15" i="9"/>
  <c r="F14" i="9" s="1"/>
  <c r="M12" i="9"/>
  <c r="F12" i="9"/>
  <c r="M11" i="9"/>
  <c r="F11" i="9"/>
  <c r="M10" i="9"/>
  <c r="F10" i="9"/>
  <c r="F9" i="9" s="1"/>
  <c r="M9" i="9"/>
  <c r="M7" i="9"/>
  <c r="F7" i="9"/>
  <c r="M6" i="9"/>
  <c r="M4" i="9" s="1"/>
  <c r="F6" i="9"/>
  <c r="M5" i="9"/>
  <c r="F5" i="9"/>
  <c r="F4" i="9" s="1"/>
  <c r="M30" i="9" l="1"/>
  <c r="D31" i="6"/>
  <c r="D26" i="6"/>
  <c r="D25" i="6"/>
  <c r="D28" i="6"/>
  <c r="D27" i="6"/>
  <c r="D29" i="6"/>
  <c r="D17" i="6"/>
  <c r="D16" i="6"/>
  <c r="D15" i="6"/>
  <c r="D6" i="6"/>
  <c r="D5" i="6"/>
  <c r="D8" i="6"/>
  <c r="D7" i="6"/>
  <c r="D9" i="6"/>
  <c r="H7" i="5" l="1"/>
  <c r="H11" i="5"/>
  <c r="H12" i="5"/>
  <c r="H9" i="5"/>
  <c r="H6" i="5"/>
  <c r="H10" i="5"/>
  <c r="H5" i="5"/>
  <c r="H8" i="5"/>
  <c r="M38" i="4"/>
  <c r="F38" i="4"/>
  <c r="M37" i="4"/>
  <c r="F37" i="4"/>
  <c r="M36" i="4"/>
  <c r="F36" i="4"/>
  <c r="M33" i="4"/>
  <c r="F33" i="4"/>
  <c r="M32" i="4"/>
  <c r="F32" i="4"/>
  <c r="M31" i="4"/>
  <c r="M30" i="4" s="1"/>
  <c r="F31" i="4"/>
  <c r="F30" i="4"/>
  <c r="M12" i="4"/>
  <c r="F12" i="4"/>
  <c r="M11" i="4"/>
  <c r="M9" i="4" s="1"/>
  <c r="F11" i="4"/>
  <c r="M10" i="4"/>
  <c r="F10" i="4"/>
  <c r="F9" i="4"/>
  <c r="M7" i="4"/>
  <c r="F7" i="4"/>
  <c r="M6" i="4"/>
  <c r="F6" i="4"/>
  <c r="M5" i="4"/>
  <c r="F5" i="4"/>
  <c r="M4" i="4"/>
  <c r="F4" i="4"/>
  <c r="M35" i="4" l="1"/>
  <c r="F35" i="4"/>
</calcChain>
</file>

<file path=xl/sharedStrings.xml><?xml version="1.0" encoding="utf-8"?>
<sst xmlns="http://schemas.openxmlformats.org/spreadsheetml/2006/main" count="3421" uniqueCount="706">
  <si>
    <t>Sport Rifle - Individuals</t>
  </si>
  <si>
    <t>Round Five</t>
  </si>
  <si>
    <t>`</t>
  </si>
  <si>
    <t>Division One</t>
  </si>
  <si>
    <t>Division Two</t>
  </si>
  <si>
    <t>Name</t>
  </si>
  <si>
    <t>Club</t>
  </si>
  <si>
    <t>Scr</t>
  </si>
  <si>
    <t>Pts</t>
  </si>
  <si>
    <t>Agg</t>
  </si>
  <si>
    <t>Tot</t>
  </si>
  <si>
    <t>J. Beardsley</t>
  </si>
  <si>
    <t>K Kendal</t>
  </si>
  <si>
    <t>J. Bambery</t>
  </si>
  <si>
    <t>Warrington</t>
  </si>
  <si>
    <t>S. Chambers</t>
  </si>
  <si>
    <t>Workington</t>
  </si>
  <si>
    <t>R. Collins</t>
  </si>
  <si>
    <t>Portishead</t>
  </si>
  <si>
    <t>W. Pow</t>
  </si>
  <si>
    <t>Sunderland</t>
  </si>
  <si>
    <t>S. Dodds</t>
  </si>
  <si>
    <t>Scotton &amp; Farnham</t>
  </si>
  <si>
    <t>K. Price</t>
  </si>
  <si>
    <t>D. Judge</t>
  </si>
  <si>
    <t>S. Rogers</t>
  </si>
  <si>
    <t>G. Radcliffe</t>
  </si>
  <si>
    <t>Vickers SC</t>
  </si>
  <si>
    <t>N. Veitch</t>
  </si>
  <si>
    <t>M. Sisson</t>
  </si>
  <si>
    <t>Cumb News</t>
  </si>
  <si>
    <t>P. Ward</t>
  </si>
  <si>
    <t>P. Slator</t>
  </si>
  <si>
    <t>M. Watkin</t>
  </si>
  <si>
    <t>Market Drayton</t>
  </si>
  <si>
    <t>S. Spencely</t>
  </si>
  <si>
    <t>L. Webster</t>
  </si>
  <si>
    <t>Penrhiwpal SC</t>
  </si>
  <si>
    <t>B. Wells</t>
  </si>
  <si>
    <t>Division Three</t>
  </si>
  <si>
    <t>Division Four</t>
  </si>
  <si>
    <t>A. Bambery</t>
  </si>
  <si>
    <t>A. Barrow</t>
  </si>
  <si>
    <t>M. J. Clubley</t>
  </si>
  <si>
    <t>Killingholme</t>
  </si>
  <si>
    <t>w/d</t>
  </si>
  <si>
    <t>J. Browning</t>
  </si>
  <si>
    <t>Ramsgate &amp; Dover</t>
  </si>
  <si>
    <t>C. Donaldson</t>
  </si>
  <si>
    <t>York RI</t>
  </si>
  <si>
    <t>M. Coulson</t>
  </si>
  <si>
    <t>T. Earnshaw</t>
  </si>
  <si>
    <t>Furness Marksmen</t>
  </si>
  <si>
    <t>T. Creed</t>
  </si>
  <si>
    <t>St Giles Yarners</t>
  </si>
  <si>
    <t>J. du Heaume</t>
  </si>
  <si>
    <t>J. Davidson</t>
  </si>
  <si>
    <t>J. Jack</t>
  </si>
  <si>
    <t>Redcraig</t>
  </si>
  <si>
    <t>R. Ker</t>
  </si>
  <si>
    <t>Derby</t>
  </si>
  <si>
    <t>S. Morris</t>
  </si>
  <si>
    <t>J. H. R. Marshall</t>
  </si>
  <si>
    <t>J. Sinclair</t>
  </si>
  <si>
    <t>M. Peacock</t>
  </si>
  <si>
    <t>Leek</t>
  </si>
  <si>
    <t>W. Vaughan</t>
  </si>
  <si>
    <t>Hawick</t>
  </si>
  <si>
    <t>O. J. Spence</t>
  </si>
  <si>
    <t>Division Five</t>
  </si>
  <si>
    <t>Division Six</t>
  </si>
  <si>
    <t>M. Arkwright</t>
  </si>
  <si>
    <t>Morecambe</t>
  </si>
  <si>
    <t>A. Anderson</t>
  </si>
  <si>
    <t>P. Bowles</t>
  </si>
  <si>
    <t>Penarth</t>
  </si>
  <si>
    <t>D. Arkwright</t>
  </si>
  <si>
    <t>C. Bunczuk</t>
  </si>
  <si>
    <t>M. Barrow</t>
  </si>
  <si>
    <t>M. Carr</t>
  </si>
  <si>
    <t>A. Greenlees</t>
  </si>
  <si>
    <t>D. Crawford</t>
  </si>
  <si>
    <t>S. Hayman</t>
  </si>
  <si>
    <t>G. Franks</t>
  </si>
  <si>
    <t>C. Lee</t>
  </si>
  <si>
    <t>Blackpool</t>
  </si>
  <si>
    <t>J. Hodgson</t>
  </si>
  <si>
    <t>P. Ross</t>
  </si>
  <si>
    <t>R. MacLean</t>
  </si>
  <si>
    <t>K. Taylor</t>
  </si>
  <si>
    <t>J. Rogers P7.6.3.2</t>
  </si>
  <si>
    <t>J. Voisey</t>
  </si>
  <si>
    <t>Division Seven</t>
  </si>
  <si>
    <t>Division Eight</t>
  </si>
  <si>
    <t>J. Boulton</t>
  </si>
  <si>
    <t>K. Aitken</t>
  </si>
  <si>
    <t>P. Bracegirdle</t>
  </si>
  <si>
    <t>R. Dack</t>
  </si>
  <si>
    <t>M. Broom</t>
  </si>
  <si>
    <t>P. Johnston</t>
  </si>
  <si>
    <t>E. Flint</t>
  </si>
  <si>
    <t>D. Love</t>
  </si>
  <si>
    <t>P. Monaghan</t>
  </si>
  <si>
    <t>J. Machin</t>
  </si>
  <si>
    <t>A. J. Purdy</t>
  </si>
  <si>
    <t>D. Munro</t>
  </si>
  <si>
    <t>A. Whiston</t>
  </si>
  <si>
    <t>P. Warwick</t>
  </si>
  <si>
    <t>A. Williams</t>
  </si>
  <si>
    <t>J. Wells</t>
  </si>
  <si>
    <t>Division Nine</t>
  </si>
  <si>
    <t>Division Ten</t>
  </si>
  <si>
    <t>R. Beale</t>
  </si>
  <si>
    <t>S. Alexander</t>
  </si>
  <si>
    <t>C. Crosby</t>
  </si>
  <si>
    <t>I. Burton</t>
  </si>
  <si>
    <t>T. Dale</t>
  </si>
  <si>
    <t>R. Chapman</t>
  </si>
  <si>
    <t>K. Meek</t>
  </si>
  <si>
    <t>C. Gilmore</t>
  </si>
  <si>
    <t>I. Middlemore</t>
  </si>
  <si>
    <t>J. Hardwick</t>
  </si>
  <si>
    <t>B. Murphy</t>
  </si>
  <si>
    <t>C. Middlemore</t>
  </si>
  <si>
    <t>C. Phipps</t>
  </si>
  <si>
    <t>C. Plag</t>
  </si>
  <si>
    <t>K. Stone</t>
  </si>
  <si>
    <t>C. Smith</t>
  </si>
  <si>
    <t xml:space="preserve">  Scorer: A Fellerman</t>
  </si>
  <si>
    <t xml:space="preserve">  Challenges must be sent to the scorer and received by:</t>
  </si>
  <si>
    <t>Seniors</t>
  </si>
  <si>
    <t/>
  </si>
  <si>
    <t xml:space="preserve">  Scorer:  See main sheet</t>
  </si>
  <si>
    <t>Sport Rifle - Teams</t>
  </si>
  <si>
    <t>1 K Kendal</t>
  </si>
  <si>
    <t>v</t>
  </si>
  <si>
    <t>4 Warrington B</t>
  </si>
  <si>
    <t>2 Sunderland</t>
  </si>
  <si>
    <t>3 Warrington A</t>
  </si>
  <si>
    <t>Shot</t>
  </si>
  <si>
    <t>Won</t>
  </si>
  <si>
    <t>Drw</t>
  </si>
  <si>
    <t>Lst</t>
  </si>
  <si>
    <t>Pnt</t>
  </si>
  <si>
    <t>1 Leek</t>
  </si>
  <si>
    <t>4 Vickers SC</t>
  </si>
  <si>
    <t>2 Penarth A</t>
  </si>
  <si>
    <t>3 Penarth B</t>
  </si>
  <si>
    <t>Rapid Fire Air Pistol - Individuals</t>
  </si>
  <si>
    <t>C. Bowes</t>
  </si>
  <si>
    <t>Dumbarton</t>
  </si>
  <si>
    <t>H. Graham</t>
  </si>
  <si>
    <t>J. Kay</t>
  </si>
  <si>
    <t>Blackburn</t>
  </si>
  <si>
    <t>P. Mitchell</t>
  </si>
  <si>
    <t>A. Noble</t>
  </si>
  <si>
    <t>I. Nuckley</t>
  </si>
  <si>
    <t>A. Twinney</t>
  </si>
  <si>
    <t>The RCO or Witness should make an appropriate note on any target that has fewer than 5 shots on it.</t>
  </si>
  <si>
    <t xml:space="preserve">  Scorer: A Hamilton</t>
  </si>
  <si>
    <t>10M Air Pistol - Individuals (Supported rest)</t>
  </si>
  <si>
    <t>N. Beesley P5.2.3</t>
  </si>
  <si>
    <t>South Norfolk</t>
  </si>
  <si>
    <t>D. Boyton</t>
  </si>
  <si>
    <t>Court Riverside</t>
  </si>
  <si>
    <t>G. Cox</t>
  </si>
  <si>
    <t>S. Davis</t>
  </si>
  <si>
    <t>Old Silhillians</t>
  </si>
  <si>
    <t>R. Hart</t>
  </si>
  <si>
    <t>K. Powers</t>
  </si>
  <si>
    <t>P. Tietze</t>
  </si>
  <si>
    <t>C. Allison</t>
  </si>
  <si>
    <t>F. Allison</t>
  </si>
  <si>
    <t>E. Hatcher</t>
  </si>
  <si>
    <t>Glevum</t>
  </si>
  <si>
    <t>C. Hollings</t>
  </si>
  <si>
    <t>G. Law</t>
  </si>
  <si>
    <t>G. Sowerby</t>
  </si>
  <si>
    <t>D. Wilkins</t>
  </si>
  <si>
    <t>M. Bailey</t>
  </si>
  <si>
    <t>R. Hovell</t>
  </si>
  <si>
    <t>Kilgetty</t>
  </si>
  <si>
    <t>P. Jackson</t>
  </si>
  <si>
    <t>J. Lloyd</t>
  </si>
  <si>
    <t>D. Milner</t>
  </si>
  <si>
    <t>F. Parry</t>
  </si>
  <si>
    <t>T. Reeves</t>
  </si>
  <si>
    <t>22 Rifle Short Range - Individuals</t>
  </si>
  <si>
    <t>T. C. Chittenden</t>
  </si>
  <si>
    <t>T. Bryan</t>
  </si>
  <si>
    <t>A. Clark</t>
  </si>
  <si>
    <t>ncr</t>
  </si>
  <si>
    <t>B. Cooke-Duffy</t>
  </si>
  <si>
    <t>C. A. Coxon</t>
  </si>
  <si>
    <t>J. Jackson</t>
  </si>
  <si>
    <t>Wilmslow</t>
  </si>
  <si>
    <t>R. Gascoyne</t>
  </si>
  <si>
    <t>Felton</t>
  </si>
  <si>
    <t>S. Kay</t>
  </si>
  <si>
    <t>J. Smith</t>
  </si>
  <si>
    <t>K. King</t>
  </si>
  <si>
    <t>J. Stevens</t>
  </si>
  <si>
    <t>M. W. King</t>
  </si>
  <si>
    <t>G. R. Thorn</t>
  </si>
  <si>
    <t>B. Paillusson</t>
  </si>
  <si>
    <t>Leyland Motors</t>
  </si>
  <si>
    <t>M. Sinfield</t>
  </si>
  <si>
    <t>J. Allen</t>
  </si>
  <si>
    <t>J. Broadhurst</t>
  </si>
  <si>
    <t>M. Baeron</t>
  </si>
  <si>
    <t>C. Brown</t>
  </si>
  <si>
    <t>J. Bradfield</t>
  </si>
  <si>
    <t>Balerno &amp; Currie</t>
  </si>
  <si>
    <t>H. Bramwell</t>
  </si>
  <si>
    <t>J. Coleman</t>
  </si>
  <si>
    <t>B. N. Hall</t>
  </si>
  <si>
    <t>P. Cook</t>
  </si>
  <si>
    <t>A. Henson</t>
  </si>
  <si>
    <t>K. Nixon</t>
  </si>
  <si>
    <t>E. Thorn</t>
  </si>
  <si>
    <t>J. Whittaker</t>
  </si>
  <si>
    <t>J. T. Wilson</t>
  </si>
  <si>
    <t>Dumfries</t>
  </si>
  <si>
    <t>J. Beck</t>
  </si>
  <si>
    <t>A. Beck</t>
  </si>
  <si>
    <t>Keswick</t>
  </si>
  <si>
    <t>G. Bramwell</t>
  </si>
  <si>
    <t>M. Caton</t>
  </si>
  <si>
    <t>K. L. Dinkel</t>
  </si>
  <si>
    <t>T. Daly</t>
  </si>
  <si>
    <t>M. Galbraith</t>
  </si>
  <si>
    <t>N. Dixon</t>
  </si>
  <si>
    <t>J. Lawson</t>
  </si>
  <si>
    <t>A. Galbraith</t>
  </si>
  <si>
    <t>P. Leviston</t>
  </si>
  <si>
    <t>A. Mackie</t>
  </si>
  <si>
    <t>J. Moore</t>
  </si>
  <si>
    <t>E. Matthews</t>
  </si>
  <si>
    <t>D. N. Price</t>
  </si>
  <si>
    <t>D. W. Taylor</t>
  </si>
  <si>
    <t>P. Shone</t>
  </si>
  <si>
    <t>D. C. Armstrong</t>
  </si>
  <si>
    <t>A. Bramwell</t>
  </si>
  <si>
    <t>A. Edgar</t>
  </si>
  <si>
    <t>G. Garrett</t>
  </si>
  <si>
    <t>D. Hollingsworth</t>
  </si>
  <si>
    <t>J. du Heaume P5.2.1</t>
  </si>
  <si>
    <t>R. Holmes</t>
  </si>
  <si>
    <t>M. Johnstone</t>
  </si>
  <si>
    <t>D. Jakeman</t>
  </si>
  <si>
    <t>S. Johnstone</t>
  </si>
  <si>
    <t>B. Land</t>
  </si>
  <si>
    <t>K. Kelly</t>
  </si>
  <si>
    <t>A. Law</t>
  </si>
  <si>
    <t>R. Wilkinson</t>
  </si>
  <si>
    <t>B. Rose</t>
  </si>
  <si>
    <t>L. Wolstencroft</t>
  </si>
  <si>
    <t>D. E. Thorn</t>
  </si>
  <si>
    <t>R. Budd</t>
  </si>
  <si>
    <t>Cardiff</t>
  </si>
  <si>
    <t>J. Chapman</t>
  </si>
  <si>
    <t>F. N. Eastwood</t>
  </si>
  <si>
    <t>B. Faulkner</t>
  </si>
  <si>
    <t>Ross on Wye</t>
  </si>
  <si>
    <t>R. Caunt</t>
  </si>
  <si>
    <t>S. Riseley</t>
  </si>
  <si>
    <t>W. R. Robinson</t>
  </si>
  <si>
    <t>C. Short P5.2.1x2</t>
  </si>
  <si>
    <t>22 Rifle Short Range - Teams</t>
  </si>
  <si>
    <t>1 Felton</t>
  </si>
  <si>
    <t>2 Hawick</t>
  </si>
  <si>
    <t>P. Doods</t>
  </si>
  <si>
    <t>A. R. Anderson</t>
  </si>
  <si>
    <t>N. Harcus</t>
  </si>
  <si>
    <t>3 K Kendal A</t>
  </si>
  <si>
    <t>5 Sunderland A</t>
  </si>
  <si>
    <t>M. L. Ives</t>
  </si>
  <si>
    <t>G A Smith (Sub)</t>
  </si>
  <si>
    <t>4 K Kendal B</t>
  </si>
  <si>
    <t>Average</t>
  </si>
  <si>
    <t>1 Blackpool</t>
  </si>
  <si>
    <t>2 Dumfries</t>
  </si>
  <si>
    <t>C. De Jonckheere</t>
  </si>
  <si>
    <t>3 K Kendal C</t>
  </si>
  <si>
    <t>5 Sunderland C</t>
  </si>
  <si>
    <t>Helen Bramwell</t>
  </si>
  <si>
    <t>P Kinmond (sub)</t>
  </si>
  <si>
    <t>4 Sunderland B</t>
  </si>
  <si>
    <t>P. G. Barnett</t>
  </si>
  <si>
    <t>1 K Kendal D</t>
  </si>
  <si>
    <t>2 K Kendal E</t>
  </si>
  <si>
    <t>3 Sunderland D</t>
  </si>
  <si>
    <t>5 Workington</t>
  </si>
  <si>
    <t>K. McCrindle</t>
  </si>
  <si>
    <t>F. N. Eastwood (sub)</t>
  </si>
  <si>
    <t>4 Warrington</t>
  </si>
  <si>
    <t>10M Air Pistol - Individuals</t>
  </si>
  <si>
    <t>W. Craig</t>
  </si>
  <si>
    <t>C. Bracken</t>
  </si>
  <si>
    <t>C. Dickson</t>
  </si>
  <si>
    <t>Alloa</t>
  </si>
  <si>
    <t>K. Dodd</t>
  </si>
  <si>
    <t>Callander</t>
  </si>
  <si>
    <t>L. Evans</t>
  </si>
  <si>
    <t>Telepost</t>
  </si>
  <si>
    <t>D. Gilbody</t>
  </si>
  <si>
    <t>Downshire</t>
  </si>
  <si>
    <t>S. Finnie</t>
  </si>
  <si>
    <t>Luton &amp; Dunstable</t>
  </si>
  <si>
    <t>F. Gilmore</t>
  </si>
  <si>
    <t>Ellesmere College</t>
  </si>
  <si>
    <t>D. Kirk</t>
  </si>
  <si>
    <t>W. Man</t>
  </si>
  <si>
    <t>Jasmine</t>
  </si>
  <si>
    <t>K. Markworth</t>
  </si>
  <si>
    <t>D. Owen</t>
  </si>
  <si>
    <t>B. Melvin</t>
  </si>
  <si>
    <t>Bedlay AGC</t>
  </si>
  <si>
    <t>A. Ralston</t>
  </si>
  <si>
    <t>A. Walker</t>
  </si>
  <si>
    <t>E. Wethered</t>
  </si>
  <si>
    <t>R &amp; L</t>
  </si>
  <si>
    <t>G. Appleby</t>
  </si>
  <si>
    <t>B. Crossley</t>
  </si>
  <si>
    <t>Watsonians</t>
  </si>
  <si>
    <t>R. Hair</t>
  </si>
  <si>
    <t>G. Chambers</t>
  </si>
  <si>
    <t>Altrincham</t>
  </si>
  <si>
    <t>M. Heyes</t>
  </si>
  <si>
    <t>D. Grocott</t>
  </si>
  <si>
    <t>M. Humphrey</t>
  </si>
  <si>
    <t>A. Holmes</t>
  </si>
  <si>
    <t>J. Martin</t>
  </si>
  <si>
    <t>I. Jones</t>
  </si>
  <si>
    <t>H. Pennington</t>
  </si>
  <si>
    <t>H. McDonald</t>
  </si>
  <si>
    <t>R. A. Shaw</t>
  </si>
  <si>
    <t>R. Wethered</t>
  </si>
  <si>
    <t>D. Boddy</t>
  </si>
  <si>
    <t>P. Budd</t>
  </si>
  <si>
    <t>F. Braganza</t>
  </si>
  <si>
    <t>T. Crawford</t>
  </si>
  <si>
    <t>R. Ford</t>
  </si>
  <si>
    <t>A. Hunton</t>
  </si>
  <si>
    <t>W. McGurk</t>
  </si>
  <si>
    <t>Dechmont</t>
  </si>
  <si>
    <t>D. McColl</t>
  </si>
  <si>
    <t>D. Poole</t>
  </si>
  <si>
    <t>A. Salt</t>
  </si>
  <si>
    <t>M. Pedley</t>
  </si>
  <si>
    <t>J. Thomson</t>
  </si>
  <si>
    <t>E. Astbury</t>
  </si>
  <si>
    <t>A. Boakes-Young</t>
  </si>
  <si>
    <t>G. Dancer</t>
  </si>
  <si>
    <t>T. F. Boddy</t>
  </si>
  <si>
    <t>S. Dworakowsky</t>
  </si>
  <si>
    <t>P. Parry</t>
  </si>
  <si>
    <t>A. Germain</t>
  </si>
  <si>
    <t>P. Harrison</t>
  </si>
  <si>
    <t>A. Purcell</t>
  </si>
  <si>
    <t>I. Hutchinson</t>
  </si>
  <si>
    <t>D. Sweeting</t>
  </si>
  <si>
    <t>B. McIntosh</t>
  </si>
  <si>
    <t>St Andrews</t>
  </si>
  <si>
    <t>S. Tomlin</t>
  </si>
  <si>
    <t>R. J. Miller</t>
  </si>
  <si>
    <t>G. Wilson</t>
  </si>
  <si>
    <t>L. Allen</t>
  </si>
  <si>
    <t>Warton</t>
  </si>
  <si>
    <t>L. Cooper</t>
  </si>
  <si>
    <t>B. Elliott</t>
  </si>
  <si>
    <t>E. Fuller</t>
  </si>
  <si>
    <t>J. O. Lloyd</t>
  </si>
  <si>
    <t>T. McGreger</t>
  </si>
  <si>
    <t>C. Osborne</t>
  </si>
  <si>
    <t>R. Thomson</t>
  </si>
  <si>
    <t>K. Stockham</t>
  </si>
  <si>
    <t>G. Young</t>
  </si>
  <si>
    <t>R. Young</t>
  </si>
  <si>
    <t xml:space="preserve">  Scorer: D Grocott</t>
  </si>
  <si>
    <t>Division Eleven</t>
  </si>
  <si>
    <t>Division Twelve</t>
  </si>
  <si>
    <t>M. Arnstein</t>
  </si>
  <si>
    <t>N. Beesley</t>
  </si>
  <si>
    <t>B. C. Pont</t>
  </si>
  <si>
    <t>P. Hair</t>
  </si>
  <si>
    <t>W. F. Hamilton</t>
  </si>
  <si>
    <t>R. T. Shaw</t>
  </si>
  <si>
    <t>K. Johns</t>
  </si>
  <si>
    <t>B. Smith</t>
  </si>
  <si>
    <t>J. Latimer</t>
  </si>
  <si>
    <t>J. Pye</t>
  </si>
  <si>
    <t>J. Tuck</t>
  </si>
  <si>
    <t>T. Varley</t>
  </si>
  <si>
    <t>D. Wheeler</t>
  </si>
  <si>
    <t>Juniors</t>
  </si>
  <si>
    <t>10M Air Pistol - Teams</t>
  </si>
  <si>
    <t>1 Balerno &amp; Currie A</t>
  </si>
  <si>
    <t>2 Blackpool</t>
  </si>
  <si>
    <t>3 Dumbarton</t>
  </si>
  <si>
    <t>1 Blackburn</t>
  </si>
  <si>
    <t>4 St Giles Yarners</t>
  </si>
  <si>
    <t>D Boddy SUB</t>
  </si>
  <si>
    <t>2 Ellesmere College</t>
  </si>
  <si>
    <t>3 Leek</t>
  </si>
  <si>
    <t>1 Balerno &amp; Currie B</t>
  </si>
  <si>
    <t>4 St Andrews</t>
  </si>
  <si>
    <t>T. McGregor</t>
  </si>
  <si>
    <t>2 Keswick</t>
  </si>
  <si>
    <t>3 Penarth</t>
  </si>
  <si>
    <t>6 Yards Air Pistol - Individuals</t>
  </si>
  <si>
    <t>C. Hair</t>
  </si>
  <si>
    <t>P. Lambert</t>
  </si>
  <si>
    <t>P. Trathan</t>
  </si>
  <si>
    <t>Long Range Benchrest A/S (50y/m) - Individuals</t>
  </si>
  <si>
    <t>D. Caffrey</t>
  </si>
  <si>
    <t>B. Clarke</t>
  </si>
  <si>
    <t>Wedgnock</t>
  </si>
  <si>
    <t>J. Gray</t>
  </si>
  <si>
    <t>Comber</t>
  </si>
  <si>
    <t>K. Knowles</t>
  </si>
  <si>
    <t>G. Newsholme</t>
  </si>
  <si>
    <t>H. Newsholme</t>
  </si>
  <si>
    <t>I. Waghorn</t>
  </si>
  <si>
    <t>Hensall</t>
  </si>
  <si>
    <t>J. Marsh Brown</t>
  </si>
  <si>
    <t>Marlow</t>
  </si>
  <si>
    <t>T. Hunt</t>
  </si>
  <si>
    <t>W. Jenkins</t>
  </si>
  <si>
    <t>J. Johnston</t>
  </si>
  <si>
    <t>V. Robinson</t>
  </si>
  <si>
    <t>Worplesdon</t>
  </si>
  <si>
    <t>C. Saunders</t>
  </si>
  <si>
    <t>A. Tyler</t>
  </si>
  <si>
    <t>D. Wiseman</t>
  </si>
  <si>
    <t>R. Birchall</t>
  </si>
  <si>
    <t>J. Brown</t>
  </si>
  <si>
    <t>M. McGlennon</t>
  </si>
  <si>
    <t>J. Muir</t>
  </si>
  <si>
    <t>M. Phillips</t>
  </si>
  <si>
    <t>P. Smith</t>
  </si>
  <si>
    <t>P. Temple</t>
  </si>
  <si>
    <t>G. Wilks</t>
  </si>
  <si>
    <t>H. Ayre</t>
  </si>
  <si>
    <t>R. Farquhar</t>
  </si>
  <si>
    <t>J. Gardiner</t>
  </si>
  <si>
    <t>M. Harlow</t>
  </si>
  <si>
    <t>J. Morris</t>
  </si>
  <si>
    <t>Bideford</t>
  </si>
  <si>
    <t>J. Parkes</t>
  </si>
  <si>
    <t>M. Richardson</t>
  </si>
  <si>
    <t>J. Chouler</t>
  </si>
  <si>
    <t>M. Griffiths</t>
  </si>
  <si>
    <t>S. Harris</t>
  </si>
  <si>
    <t>J. Innes</t>
  </si>
  <si>
    <t>J. Russell</t>
  </si>
  <si>
    <t>S. Thomas</t>
  </si>
  <si>
    <t>J. Woodridge</t>
  </si>
  <si>
    <t xml:space="preserve">  Scorer: I Gray</t>
  </si>
  <si>
    <t>P. Davies</t>
  </si>
  <si>
    <t>J. Forrest</t>
  </si>
  <si>
    <t>D. Harlow</t>
  </si>
  <si>
    <t>J. Jablonski</t>
  </si>
  <si>
    <t>C. McCafferty</t>
  </si>
  <si>
    <t>T. McCafferty</t>
  </si>
  <si>
    <t>R. Ward</t>
  </si>
  <si>
    <t>P. Watson</t>
  </si>
  <si>
    <t>Short Range Benchrest A/S (Air Rifle) - Individuals</t>
  </si>
  <si>
    <t>R. Chisem</t>
  </si>
  <si>
    <t>P. Kilpin</t>
  </si>
  <si>
    <t>J. Pearson</t>
  </si>
  <si>
    <t>J. Rawnsley</t>
  </si>
  <si>
    <t>J. Wilkinson</t>
  </si>
  <si>
    <t>P. Wright</t>
  </si>
  <si>
    <t>R. Gaunt</t>
  </si>
  <si>
    <t>Z. Green</t>
  </si>
  <si>
    <t>G. Guider</t>
  </si>
  <si>
    <t>R. Hackett</t>
  </si>
  <si>
    <t>GEC-Coventry</t>
  </si>
  <si>
    <t>P. Halliwell P5.2.3</t>
  </si>
  <si>
    <t>I. Weatherstone</t>
  </si>
  <si>
    <t>A. Cross</t>
  </si>
  <si>
    <t>Stourport</t>
  </si>
  <si>
    <t>E. Purcell</t>
  </si>
  <si>
    <t>R. Robertson P0.13(-40)</t>
  </si>
  <si>
    <t>K. Schenk</t>
  </si>
  <si>
    <t>P. Smith P0.13(-35)</t>
  </si>
  <si>
    <t>M. Tansey</t>
  </si>
  <si>
    <t>I. Vance P0.13(-31)</t>
  </si>
  <si>
    <t>C. Williamson P0.13(-35)</t>
  </si>
  <si>
    <t xml:space="preserve">  Scorer: J Wright</t>
  </si>
  <si>
    <t>I. Vance</t>
  </si>
  <si>
    <t>Short Range Benchrest A/S (Rimfire) - Individuals</t>
  </si>
  <si>
    <t>P. Hibbert</t>
  </si>
  <si>
    <t>Bolton &amp; Nortex</t>
  </si>
  <si>
    <t>A. Jones</t>
  </si>
  <si>
    <t>P. Lawrence</t>
  </si>
  <si>
    <t>W. Taylor</t>
  </si>
  <si>
    <t>A. Bruce</t>
  </si>
  <si>
    <t>A. Cook</t>
  </si>
  <si>
    <t>M. Eyles</t>
  </si>
  <si>
    <t>R. Johnson</t>
  </si>
  <si>
    <t>T. Lumley</t>
  </si>
  <si>
    <t>D. Bailey</t>
  </si>
  <si>
    <t>D. Blair</t>
  </si>
  <si>
    <t>S. Davies</t>
  </si>
  <si>
    <t>G. Nock</t>
  </si>
  <si>
    <t>K. Temple</t>
  </si>
  <si>
    <t>C. Thorbjornsen</t>
  </si>
  <si>
    <t>J.S.P.C.</t>
  </si>
  <si>
    <t>K. Hancock</t>
  </si>
  <si>
    <t>J. Locke</t>
  </si>
  <si>
    <t>D. Monk</t>
  </si>
  <si>
    <t>M. Scott</t>
  </si>
  <si>
    <t>A. Thompson</t>
  </si>
  <si>
    <t>K. Thorbjornsen</t>
  </si>
  <si>
    <t>S. Andrews</t>
  </si>
  <si>
    <t>P. Bryan</t>
  </si>
  <si>
    <t>City of Stoke</t>
  </si>
  <si>
    <t>S. Catt</t>
  </si>
  <si>
    <t>L. Hamar</t>
  </si>
  <si>
    <t>R. Pickering</t>
  </si>
  <si>
    <t>P. Sewell</t>
  </si>
  <si>
    <t>F. Starkey</t>
  </si>
  <si>
    <t>D. Allwright</t>
  </si>
  <si>
    <t>G. Bailey</t>
  </si>
  <si>
    <t>B. Chappell</t>
  </si>
  <si>
    <t>D. Fenwick</t>
  </si>
  <si>
    <t>A. Hore</t>
  </si>
  <si>
    <t>J. Malkin</t>
  </si>
  <si>
    <t>J. Parker</t>
  </si>
  <si>
    <t>D. Simpson</t>
  </si>
  <si>
    <t>C. Tait</t>
  </si>
  <si>
    <t>G. Field</t>
  </si>
  <si>
    <t>S. George</t>
  </si>
  <si>
    <t>R. Page</t>
  </si>
  <si>
    <t>M. Saunders</t>
  </si>
  <si>
    <t>S. Westley</t>
  </si>
  <si>
    <t>S. Bland</t>
  </si>
  <si>
    <t>M. Felton</t>
  </si>
  <si>
    <t>R. W. Fleming</t>
  </si>
  <si>
    <t>M. Rennie</t>
  </si>
  <si>
    <t>N. Williams</t>
  </si>
  <si>
    <t>G. Jones</t>
  </si>
  <si>
    <t>R. Moffet</t>
  </si>
  <si>
    <t>G. Robinson</t>
  </si>
  <si>
    <t>J. Vause</t>
  </si>
  <si>
    <t>D. Willetts</t>
  </si>
  <si>
    <t>G. Boyer</t>
  </si>
  <si>
    <t>B. Lawn</t>
  </si>
  <si>
    <t>A. Lee</t>
  </si>
  <si>
    <t>J. Maher</t>
  </si>
  <si>
    <t>M. Maher</t>
  </si>
  <si>
    <t>D. Mattinson</t>
  </si>
  <si>
    <t>C. Pickering</t>
  </si>
  <si>
    <t>Short Range Benchrest A/S (Rimfire) - Teams</t>
  </si>
  <si>
    <t>2 GEC-Coventry A</t>
  </si>
  <si>
    <t>3 GEC-Coventry B</t>
  </si>
  <si>
    <t>5 Warrington B</t>
  </si>
  <si>
    <t>4 Warrington A</t>
  </si>
  <si>
    <t>4 York RI C</t>
  </si>
  <si>
    <t>2 York RI A</t>
  </si>
  <si>
    <t>3 York RI B</t>
  </si>
  <si>
    <t>Short Range Standard Pistol - Individuals</t>
  </si>
  <si>
    <t>A. Fellerman</t>
  </si>
  <si>
    <t>R. Shaw</t>
  </si>
  <si>
    <t xml:space="preserve">  Scorer: M Bailey</t>
  </si>
  <si>
    <t>Muzzle Loading Pistol - Individuals</t>
  </si>
  <si>
    <t>G. Crowther</t>
  </si>
  <si>
    <t>S. Rankine</t>
  </si>
  <si>
    <t xml:space="preserve">  Scorer: M Spittle</t>
  </si>
  <si>
    <t>Muzzle Loading Revolver - Individuals</t>
  </si>
  <si>
    <t>S. Dalziel</t>
  </si>
  <si>
    <t>V. Little</t>
  </si>
  <si>
    <t>D. Nicholl</t>
  </si>
  <si>
    <t>C. Oswald</t>
  </si>
  <si>
    <t>S. Stockdale</t>
  </si>
  <si>
    <t>J. Wright</t>
  </si>
  <si>
    <t>A. Currant</t>
  </si>
  <si>
    <t>P. Danvers</t>
  </si>
  <si>
    <t>G. Gillespie</t>
  </si>
  <si>
    <t>J. Moffat</t>
  </si>
  <si>
    <t>20 Yards Pistol - Individuals</t>
  </si>
  <si>
    <t>G. Appleby P1.10.8</t>
  </si>
  <si>
    <t>A. Colman</t>
  </si>
  <si>
    <t>D. Erskine</t>
  </si>
  <si>
    <t>D. Horgan</t>
  </si>
  <si>
    <t>I. Huchinson</t>
  </si>
  <si>
    <t>R. J. Miller P1.10.8</t>
  </si>
  <si>
    <t xml:space="preserve">  Scorer: O J Spence</t>
  </si>
  <si>
    <t>10M Air Rifle - Individuals</t>
  </si>
  <si>
    <t>M. Evans</t>
  </si>
  <si>
    <t>N. Jackson</t>
  </si>
  <si>
    <t>R. Law</t>
  </si>
  <si>
    <t>L. Stewart</t>
  </si>
  <si>
    <t>A. Strudwick</t>
  </si>
  <si>
    <t>R. Townsend</t>
  </si>
  <si>
    <t>R. Campbell</t>
  </si>
  <si>
    <t>S. Cooper</t>
  </si>
  <si>
    <t>A. Di Domenico</t>
  </si>
  <si>
    <t>T. Duffy</t>
  </si>
  <si>
    <t>D. Osmolska</t>
  </si>
  <si>
    <t>M. Swain</t>
  </si>
  <si>
    <t>M. Hunton</t>
  </si>
  <si>
    <t>R. Kitt</t>
  </si>
  <si>
    <t>D. Little</t>
  </si>
  <si>
    <t>G. Bodenham</t>
  </si>
  <si>
    <t>D. Marshall</t>
  </si>
  <si>
    <t>S. O'Ryan</t>
  </si>
  <si>
    <t>R. Robertson</t>
  </si>
  <si>
    <t>J. Ward</t>
  </si>
  <si>
    <t xml:space="preserve">  Scorer: R Harrison</t>
  </si>
  <si>
    <t>10m Air Rifle - Individuals (Supported rest)</t>
  </si>
  <si>
    <t>Rapid Fire Rifle - Individuals</t>
  </si>
  <si>
    <t>B. Docherty</t>
  </si>
  <si>
    <t>C. Tawse</t>
  </si>
  <si>
    <t>The RCO or Witness should make an appropriate note on any target that has fewer than 10 shots on it.</t>
  </si>
  <si>
    <t xml:space="preserve">  Scorer: T Earnshaw</t>
  </si>
  <si>
    <t>Gallery Rifle Any Sights - Individuals</t>
  </si>
  <si>
    <t>D. Rees</t>
  </si>
  <si>
    <t>J. Thompson</t>
  </si>
  <si>
    <t>C. Thompson</t>
  </si>
  <si>
    <t>C. Williams</t>
  </si>
  <si>
    <t>S. Andrew</t>
  </si>
  <si>
    <t>S. Booth</t>
  </si>
  <si>
    <t>A. Ritson</t>
  </si>
  <si>
    <t>M. Weeks</t>
  </si>
  <si>
    <t>A. Hodgson</t>
  </si>
  <si>
    <t>S. McGuigan</t>
  </si>
  <si>
    <t xml:space="preserve">  Shooters should write on their cards what calibre was used.</t>
  </si>
  <si>
    <t xml:space="preserve">  Scorer: W Vaughan</t>
  </si>
  <si>
    <t>Gallery Rifle Iron Sights - Individuals</t>
  </si>
  <si>
    <t>M. Leese</t>
  </si>
  <si>
    <t>J. Wood</t>
  </si>
  <si>
    <t>R. Battye</t>
  </si>
  <si>
    <t>A. Cadman</t>
  </si>
  <si>
    <t>D. Green</t>
  </si>
  <si>
    <t>B. Leese</t>
  </si>
  <si>
    <t>C. Walker</t>
  </si>
  <si>
    <t>B. Cadman</t>
  </si>
  <si>
    <t>R. Davies</t>
  </si>
  <si>
    <t>B. Roberts</t>
  </si>
  <si>
    <t>A. Battye</t>
  </si>
  <si>
    <t>G. Nicholas</t>
  </si>
  <si>
    <t>C. Brett</t>
  </si>
  <si>
    <t>N. King</t>
  </si>
  <si>
    <t>C. Livingston</t>
  </si>
  <si>
    <t>P. Robertson</t>
  </si>
  <si>
    <t>E. Swain</t>
  </si>
  <si>
    <t>Long Barrelled Pistol - Individuals</t>
  </si>
  <si>
    <t>G. King</t>
  </si>
  <si>
    <t>S. Rees</t>
  </si>
  <si>
    <t>G. Newsholme P5.2.3</t>
  </si>
  <si>
    <t>Cumbria &amp; Northumbria Target Shooting Association Results</t>
  </si>
  <si>
    <t>Links to all Sheets and Divisions in the Results file</t>
  </si>
  <si>
    <t>10m Air Pistol</t>
  </si>
  <si>
    <t>D1</t>
  </si>
  <si>
    <t>D2</t>
  </si>
  <si>
    <t>D3</t>
  </si>
  <si>
    <t>D4</t>
  </si>
  <si>
    <t>D5</t>
  </si>
  <si>
    <t>D6</t>
  </si>
  <si>
    <t>D7</t>
  </si>
  <si>
    <t>D8</t>
  </si>
  <si>
    <t>D9</t>
  </si>
  <si>
    <t>D10</t>
  </si>
  <si>
    <t>Muzzle-loading Pistol</t>
  </si>
  <si>
    <t>D11</t>
  </si>
  <si>
    <t>D12</t>
  </si>
  <si>
    <t>Muzzle-loading Revolver</t>
  </si>
  <si>
    <t>10m Air Pistol Jun</t>
  </si>
  <si>
    <t>Rapid Fire Air Pistol</t>
  </si>
  <si>
    <t>10m Air Pistol Sen</t>
  </si>
  <si>
    <t>Rapid Fire Rifle</t>
  </si>
  <si>
    <t>10m Air Pistol Team</t>
  </si>
  <si>
    <t>Rapid Fire Rifle Sen</t>
  </si>
  <si>
    <t>10m Air Pistol (Supp rest)</t>
  </si>
  <si>
    <t>Short Range Rifle</t>
  </si>
  <si>
    <t>10m Air Rifle</t>
  </si>
  <si>
    <t>Short Range Rifle Sen</t>
  </si>
  <si>
    <t>10m Air Rifle Sen</t>
  </si>
  <si>
    <t>Short Range Rifle Team</t>
  </si>
  <si>
    <t>10m Air Rifle (Supp rest)</t>
  </si>
  <si>
    <t>Sport Rifle</t>
  </si>
  <si>
    <t>20Yd Pistol</t>
  </si>
  <si>
    <t>Sport Rifle Sen</t>
  </si>
  <si>
    <t>6Yd Air Pistol</t>
  </si>
  <si>
    <t>Sport Rifle Team</t>
  </si>
  <si>
    <t>Gallery Rifle Any</t>
  </si>
  <si>
    <t>SR Benchrest (Air)</t>
  </si>
  <si>
    <t>Gallery Rifle Any Sen</t>
  </si>
  <si>
    <t>SR Benchrest (Air) Sen</t>
  </si>
  <si>
    <t>Gallery Rifle Iron</t>
  </si>
  <si>
    <t>SR Benchrest (Rimfire)</t>
  </si>
  <si>
    <t>Gallery Rifle Iron Sen</t>
  </si>
  <si>
    <t>SR Benchrest (Rimfire) Jun</t>
  </si>
  <si>
    <t>Long Barrelled Pistol</t>
  </si>
  <si>
    <t>SR Benchrest (Rimfire) Sen</t>
  </si>
  <si>
    <t>Long Barrelled Pistol Sen</t>
  </si>
  <si>
    <t>SR Benchrest (Rimfire) Team</t>
  </si>
  <si>
    <t>Long Range Bench</t>
  </si>
  <si>
    <t>SR Standard Pistol</t>
  </si>
  <si>
    <t>Long Range Bench Sen</t>
  </si>
  <si>
    <t>To return to this sheet from any result sheet, hit the little arrow at the top left of the sheet</t>
  </si>
  <si>
    <t>Winter 2020-21 - Round 5</t>
  </si>
  <si>
    <t>Issue date: 30-Aug-21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</si>
</sst>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00"/>
    <numFmt numFmtId="166" formatCode="##0.000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rgb="FF000000"/>
      <name val="Verdana"/>
      <family val="2"/>
      <charset val="1"/>
    </font>
    <font>
      <b/>
      <sz val="13"/>
      <name val="Trebuchet MS"/>
      <family val="2"/>
      <charset val="1"/>
    </font>
    <font>
      <sz val="11"/>
      <color rgb="FF000000"/>
      <name val="Calibri"/>
      <family val="2"/>
      <charset val="1"/>
    </font>
    <font>
      <sz val="13"/>
      <name val="Trebuchet MS"/>
      <family val="2"/>
      <charset val="1"/>
    </font>
    <font>
      <sz val="10"/>
      <name val="Times New Roman"/>
      <family val="1"/>
      <charset val="1"/>
    </font>
    <font>
      <sz val="10"/>
      <name val="Trebuchet MS"/>
      <family val="2"/>
      <charset val="1"/>
    </font>
    <font>
      <u/>
      <sz val="11"/>
      <color rgb="FF0563C1"/>
      <name val="Calibri"/>
      <family val="2"/>
      <charset val="1"/>
    </font>
    <font>
      <sz val="14"/>
      <color rgb="FF0563C1"/>
      <name val="Wingdings 3"/>
      <family val="1"/>
      <charset val="2"/>
    </font>
    <font>
      <b/>
      <sz val="10"/>
      <name val="Trebuchet MS"/>
      <family val="2"/>
      <charset val="1"/>
    </font>
    <font>
      <sz val="10"/>
      <color rgb="FF000000"/>
      <name val="Trebuchet MS"/>
      <family val="2"/>
      <charset val="1"/>
    </font>
    <font>
      <sz val="10"/>
      <color rgb="FFFFFFFF"/>
      <name val="Trebuchet MS"/>
      <family val="2"/>
      <charset val="1"/>
    </font>
    <font>
      <sz val="11"/>
      <color rgb="FF000000"/>
      <name val="Trebuchet MS"/>
      <family val="2"/>
      <charset val="1"/>
    </font>
    <font>
      <sz val="10"/>
      <name val="Times New Roman"/>
      <family val="1"/>
    </font>
    <font>
      <b/>
      <sz val="13"/>
      <name val="Trebuchet MS"/>
      <family val="2"/>
    </font>
    <font>
      <sz val="10"/>
      <name val="Trebuchet MS"/>
      <family val="2"/>
    </font>
    <font>
      <sz val="14"/>
      <color theme="10"/>
      <name val="Wingdings 3"/>
      <family val="1"/>
      <charset val="2"/>
    </font>
    <font>
      <b/>
      <sz val="10"/>
      <name val="Trebuchet MS"/>
      <family val="2"/>
    </font>
    <font>
      <sz val="10"/>
      <color theme="0"/>
      <name val="Trebuchet MS"/>
      <family val="2"/>
    </font>
    <font>
      <sz val="10"/>
      <color rgb="FFFF0000"/>
      <name val="Trebuchet MS"/>
      <family val="2"/>
    </font>
    <font>
      <sz val="10"/>
      <color rgb="FF00B050"/>
      <name val="Trebuchet MS"/>
      <family val="2"/>
    </font>
    <font>
      <sz val="10"/>
      <color theme="1"/>
      <name val="Trebuchet MS"/>
      <family val="2"/>
    </font>
    <font>
      <sz val="11"/>
      <name val="Calibri"/>
      <family val="2"/>
      <scheme val="minor"/>
    </font>
    <font>
      <sz val="11"/>
      <color theme="1"/>
      <name val="Trebuchet MS"/>
      <family val="2"/>
    </font>
    <font>
      <sz val="10"/>
      <name val="Verdana"/>
      <family val="2"/>
    </font>
    <font>
      <sz val="14"/>
      <color indexed="30"/>
      <name val="Wingdings 3"/>
      <family val="1"/>
      <charset val="2"/>
    </font>
    <font>
      <sz val="10"/>
      <color indexed="8"/>
      <name val="Trebuchet MS"/>
      <family val="2"/>
    </font>
    <font>
      <b/>
      <sz val="10"/>
      <color indexed="8"/>
      <name val="Trebuchet MS"/>
      <family val="2"/>
    </font>
    <font>
      <b/>
      <sz val="10"/>
      <color theme="1"/>
      <name val="Trebuchet MS"/>
      <family val="2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808080"/>
        <bgColor rgb="FF969696"/>
      </patternFill>
    </fill>
    <fill>
      <patternFill patternType="darkVertical"/>
    </fill>
    <fill>
      <patternFill patternType="solid">
        <fgColor rgb="FF808080"/>
        <bgColor rgb="FF666699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</fills>
  <borders count="43">
    <border>
      <left/>
      <right/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</borders>
  <cellStyleXfs count="8">
    <xf numFmtId="0" fontId="0" fillId="0" borderId="0"/>
    <xf numFmtId="0" fontId="2" fillId="0" borderId="0" applyNumberFormat="0" applyFill="0" applyBorder="0" applyAlignment="0" applyProtection="0"/>
    <xf numFmtId="0" fontId="3" fillId="0" borderId="0" applyBorder="0" applyProtection="0">
      <alignment vertical="top" wrapText="1"/>
    </xf>
    <xf numFmtId="0" fontId="5" fillId="0" borderId="0"/>
    <xf numFmtId="0" fontId="7" fillId="0" borderId="0"/>
    <xf numFmtId="0" fontId="9" fillId="0" borderId="0" applyBorder="0" applyProtection="0"/>
    <xf numFmtId="0" fontId="15" fillId="0" borderId="0"/>
    <xf numFmtId="0" fontId="26" fillId="0" borderId="0"/>
  </cellStyleXfs>
  <cellXfs count="324">
    <xf numFmtId="0" fontId="0" fillId="0" borderId="0" xfId="0"/>
    <xf numFmtId="0" fontId="4" fillId="0" borderId="1" xfId="2" applyFont="1" applyBorder="1" applyAlignment="1" applyProtection="1">
      <alignment horizontal="center"/>
    </xf>
    <xf numFmtId="0" fontId="4" fillId="0" borderId="2" xfId="2" applyFont="1" applyBorder="1" applyAlignment="1" applyProtection="1"/>
    <xf numFmtId="1" fontId="4" fillId="0" borderId="2" xfId="2" applyNumberFormat="1" applyFont="1" applyBorder="1" applyAlignment="1" applyProtection="1"/>
    <xf numFmtId="0" fontId="4" fillId="0" borderId="0" xfId="3" applyFont="1"/>
    <xf numFmtId="0" fontId="6" fillId="0" borderId="0" xfId="3" applyFont="1"/>
    <xf numFmtId="0" fontId="8" fillId="0" borderId="0" xfId="4" applyFont="1"/>
    <xf numFmtId="0" fontId="8" fillId="0" borderId="0" xfId="4" applyFont="1" applyAlignment="1">
      <alignment horizontal="center"/>
    </xf>
    <xf numFmtId="0" fontId="8" fillId="0" borderId="3" xfId="2" applyFont="1" applyBorder="1" applyAlignment="1" applyProtection="1">
      <alignment horizontal="center"/>
    </xf>
    <xf numFmtId="1" fontId="10" fillId="0" borderId="0" xfId="5" applyNumberFormat="1" applyFont="1" applyBorder="1" applyAlignment="1" applyProtection="1">
      <alignment horizontal="left"/>
      <protection locked="0"/>
    </xf>
    <xf numFmtId="1" fontId="8" fillId="0" borderId="0" xfId="2" applyNumberFormat="1" applyFont="1" applyBorder="1" applyAlignment="1" applyProtection="1"/>
    <xf numFmtId="0" fontId="8" fillId="0" borderId="0" xfId="2" applyFont="1" applyBorder="1" applyAlignment="1" applyProtection="1"/>
    <xf numFmtId="0" fontId="8" fillId="0" borderId="0" xfId="2" applyFont="1" applyBorder="1" applyAlignment="1" applyProtection="1">
      <alignment horizontal="center"/>
    </xf>
    <xf numFmtId="0" fontId="8" fillId="0" borderId="0" xfId="3" applyFont="1"/>
    <xf numFmtId="0" fontId="11" fillId="0" borderId="3" xfId="2" applyFont="1" applyBorder="1" applyAlignment="1" applyProtection="1">
      <alignment horizontal="center"/>
    </xf>
    <xf numFmtId="0" fontId="11" fillId="0" borderId="0" xfId="2" applyFont="1" applyBorder="1" applyAlignment="1" applyProtection="1"/>
    <xf numFmtId="1" fontId="11" fillId="0" borderId="0" xfId="2" applyNumberFormat="1" applyFont="1" applyBorder="1" applyAlignment="1" applyProtection="1"/>
    <xf numFmtId="0" fontId="11" fillId="0" borderId="0" xfId="4" applyFont="1"/>
    <xf numFmtId="1" fontId="8" fillId="0" borderId="4" xfId="2" applyNumberFormat="1" applyFont="1" applyBorder="1" applyAlignment="1" applyProtection="1">
      <alignment horizontal="center"/>
    </xf>
    <xf numFmtId="0" fontId="8" fillId="0" borderId="5" xfId="2" applyFont="1" applyBorder="1" applyAlignment="1" applyProtection="1"/>
    <xf numFmtId="0" fontId="8" fillId="0" borderId="5" xfId="2" applyFont="1" applyBorder="1" applyAlignment="1" applyProtection="1">
      <alignment horizontal="right"/>
    </xf>
    <xf numFmtId="0" fontId="8" fillId="0" borderId="6" xfId="2" applyFont="1" applyBorder="1" applyAlignment="1" applyProtection="1">
      <alignment horizontal="right"/>
    </xf>
    <xf numFmtId="0" fontId="8" fillId="0" borderId="8" xfId="2" applyFont="1" applyBorder="1" applyAlignment="1" applyProtection="1"/>
    <xf numFmtId="0" fontId="8" fillId="0" borderId="10" xfId="2" applyFont="1" applyBorder="1" applyAlignment="1" applyProtection="1">
      <alignment horizontal="center"/>
    </xf>
    <xf numFmtId="0" fontId="8" fillId="0" borderId="11" xfId="3" applyFont="1" applyBorder="1" applyAlignment="1">
      <alignment horizontal="left"/>
    </xf>
    <xf numFmtId="0" fontId="8" fillId="0" borderId="11" xfId="2" applyFont="1" applyBorder="1" applyAlignment="1" applyProtection="1"/>
    <xf numFmtId="0" fontId="8" fillId="0" borderId="12" xfId="2" applyFont="1" applyBorder="1" applyAlignment="1" applyProtection="1"/>
    <xf numFmtId="0" fontId="8" fillId="0" borderId="12" xfId="3" applyFont="1" applyBorder="1"/>
    <xf numFmtId="0" fontId="8" fillId="0" borderId="11" xfId="4" applyFont="1" applyBorder="1"/>
    <xf numFmtId="0" fontId="8" fillId="0" borderId="12" xfId="4" applyFont="1" applyBorder="1"/>
    <xf numFmtId="0" fontId="8" fillId="0" borderId="11" xfId="3" applyFont="1" applyBorder="1"/>
    <xf numFmtId="0" fontId="8" fillId="0" borderId="14" xfId="3" applyFont="1" applyBorder="1"/>
    <xf numFmtId="0" fontId="8" fillId="0" borderId="15" xfId="3" applyFont="1" applyBorder="1"/>
    <xf numFmtId="0" fontId="8" fillId="0" borderId="10" xfId="3" applyFont="1" applyBorder="1" applyAlignment="1">
      <alignment horizontal="center"/>
    </xf>
    <xf numFmtId="15" fontId="8" fillId="0" borderId="0" xfId="4" applyNumberFormat="1" applyFont="1" applyAlignment="1">
      <alignment horizontal="right"/>
    </xf>
    <xf numFmtId="0" fontId="5" fillId="0" borderId="0" xfId="3"/>
    <xf numFmtId="0" fontId="12" fillId="0" borderId="0" xfId="3" applyFont="1"/>
    <xf numFmtId="0" fontId="12" fillId="0" borderId="10" xfId="3" applyFont="1" applyBorder="1" applyAlignment="1">
      <alignment horizontal="center"/>
    </xf>
    <xf numFmtId="0" fontId="12" fillId="0" borderId="11" xfId="3" applyFont="1" applyBorder="1"/>
    <xf numFmtId="0" fontId="12" fillId="0" borderId="12" xfId="3" applyFont="1" applyBorder="1"/>
    <xf numFmtId="0" fontId="12" fillId="0" borderId="14" xfId="3" applyFont="1" applyBorder="1"/>
    <xf numFmtId="0" fontId="12" fillId="0" borderId="15" xfId="3" applyFont="1" applyBorder="1"/>
    <xf numFmtId="0" fontId="4" fillId="0" borderId="1" xfId="2" applyFont="1" applyBorder="1" applyAlignment="1" applyProtection="1"/>
    <xf numFmtId="0" fontId="4" fillId="0" borderId="0" xfId="2" applyFont="1" applyBorder="1" applyAlignment="1" applyProtection="1"/>
    <xf numFmtId="0" fontId="4" fillId="0" borderId="0" xfId="3" applyFont="1" applyAlignment="1">
      <alignment horizontal="center"/>
    </xf>
    <xf numFmtId="0" fontId="4" fillId="0" borderId="0" xfId="4" applyFont="1"/>
    <xf numFmtId="0" fontId="10" fillId="0" borderId="0" xfId="5" applyFont="1" applyBorder="1" applyAlignment="1" applyProtection="1">
      <alignment horizontal="left"/>
      <protection locked="0"/>
    </xf>
    <xf numFmtId="0" fontId="11" fillId="0" borderId="0" xfId="4" applyFont="1" applyAlignment="1">
      <alignment horizontal="center"/>
    </xf>
    <xf numFmtId="0" fontId="8" fillId="0" borderId="16" xfId="4" applyFont="1" applyBorder="1"/>
    <xf numFmtId="0" fontId="8" fillId="0" borderId="17" xfId="4" applyFont="1" applyBorder="1"/>
    <xf numFmtId="1" fontId="13" fillId="0" borderId="17" xfId="4" applyNumberFormat="1" applyFont="1" applyBorder="1"/>
    <xf numFmtId="0" fontId="8" fillId="0" borderId="17" xfId="4" applyFont="1" applyBorder="1" applyAlignment="1">
      <alignment horizontal="right"/>
    </xf>
    <xf numFmtId="0" fontId="8" fillId="0" borderId="18" xfId="4" applyFont="1" applyBorder="1" applyAlignment="1">
      <alignment horizontal="right"/>
    </xf>
    <xf numFmtId="0" fontId="5" fillId="0" borderId="0" xfId="3" applyAlignment="1">
      <alignment horizontal="center"/>
    </xf>
    <xf numFmtId="0" fontId="8" fillId="0" borderId="19" xfId="4" applyFont="1" applyBorder="1"/>
    <xf numFmtId="0" fontId="8" fillId="0" borderId="20" xfId="4" applyFont="1" applyBorder="1"/>
    <xf numFmtId="0" fontId="8" fillId="0" borderId="21" xfId="4" applyFont="1" applyBorder="1"/>
    <xf numFmtId="0" fontId="8" fillId="0" borderId="8" xfId="4" applyFont="1" applyBorder="1"/>
    <xf numFmtId="0" fontId="8" fillId="0" borderId="9" xfId="4" applyFont="1" applyBorder="1"/>
    <xf numFmtId="0" fontId="8" fillId="0" borderId="22" xfId="4" applyFont="1" applyBorder="1"/>
    <xf numFmtId="0" fontId="8" fillId="0" borderId="23" xfId="4" applyFont="1" applyBorder="1"/>
    <xf numFmtId="0" fontId="8" fillId="0" borderId="24" xfId="4" applyFont="1" applyBorder="1"/>
    <xf numFmtId="0" fontId="8" fillId="0" borderId="25" xfId="4" applyFont="1" applyBorder="1"/>
    <xf numFmtId="0" fontId="8" fillId="0" borderId="26" xfId="4" applyFont="1" applyBorder="1"/>
    <xf numFmtId="0" fontId="8" fillId="0" borderId="27" xfId="4" applyFont="1" applyBorder="1"/>
    <xf numFmtId="0" fontId="8" fillId="0" borderId="14" xfId="4" applyFont="1" applyBorder="1"/>
    <xf numFmtId="0" fontId="8" fillId="0" borderId="15" xfId="4" applyFont="1" applyBorder="1"/>
    <xf numFmtId="164" fontId="8" fillId="0" borderId="0" xfId="4" applyNumberFormat="1" applyFont="1"/>
    <xf numFmtId="0" fontId="14" fillId="0" borderId="0" xfId="3" applyFont="1"/>
    <xf numFmtId="0" fontId="8" fillId="0" borderId="4" xfId="4" applyFont="1" applyBorder="1"/>
    <xf numFmtId="0" fontId="8" fillId="0" borderId="5" xfId="4" applyFont="1" applyBorder="1" applyAlignment="1">
      <alignment horizontal="right"/>
    </xf>
    <xf numFmtId="0" fontId="8" fillId="0" borderId="6" xfId="4" applyFont="1" applyBorder="1" applyAlignment="1">
      <alignment horizontal="right"/>
    </xf>
    <xf numFmtId="0" fontId="8" fillId="0" borderId="7" xfId="4" applyFont="1" applyBorder="1"/>
    <xf numFmtId="0" fontId="8" fillId="0" borderId="10" xfId="4" applyFont="1" applyBorder="1"/>
    <xf numFmtId="0" fontId="8" fillId="0" borderId="13" xfId="4" applyFont="1" applyBorder="1"/>
    <xf numFmtId="0" fontId="8" fillId="2" borderId="0" xfId="4" applyFont="1" applyFill="1"/>
    <xf numFmtId="0" fontId="8" fillId="2" borderId="0" xfId="4" applyFont="1" applyFill="1" applyAlignment="1">
      <alignment horizontal="center"/>
    </xf>
    <xf numFmtId="0" fontId="12" fillId="0" borderId="7" xfId="3" applyFont="1" applyBorder="1"/>
    <xf numFmtId="0" fontId="12" fillId="0" borderId="8" xfId="3" applyFont="1" applyBorder="1"/>
    <xf numFmtId="0" fontId="12" fillId="0" borderId="9" xfId="3" applyFont="1" applyBorder="1"/>
    <xf numFmtId="0" fontId="12" fillId="0" borderId="10" xfId="3" applyFont="1" applyBorder="1"/>
    <xf numFmtId="0" fontId="12" fillId="0" borderId="13" xfId="3" applyFont="1" applyBorder="1"/>
    <xf numFmtId="15" fontId="8" fillId="0" borderId="0" xfId="4" applyNumberFormat="1" applyFont="1" applyAlignment="1">
      <alignment horizontal="center"/>
    </xf>
    <xf numFmtId="0" fontId="16" fillId="0" borderId="0" xfId="6" applyFont="1" applyAlignment="1">
      <alignment horizontal="center"/>
    </xf>
    <xf numFmtId="0" fontId="16" fillId="0" borderId="0" xfId="6" applyFont="1"/>
    <xf numFmtId="0" fontId="16" fillId="0" borderId="0" xfId="0" applyFont="1"/>
    <xf numFmtId="0" fontId="17" fillId="0" borderId="0" xfId="6" applyFont="1"/>
    <xf numFmtId="0" fontId="17" fillId="0" borderId="0" xfId="6" applyFont="1" applyAlignment="1">
      <alignment horizontal="center"/>
    </xf>
    <xf numFmtId="0" fontId="18" fillId="0" borderId="0" xfId="1" applyFont="1" applyFill="1" applyAlignment="1" applyProtection="1">
      <alignment horizontal="left"/>
      <protection locked="0"/>
    </xf>
    <xf numFmtId="0" fontId="17" fillId="0" borderId="0" xfId="6" applyFont="1" applyAlignment="1">
      <alignment horizontal="right"/>
    </xf>
    <xf numFmtId="0" fontId="19" fillId="0" borderId="0" xfId="6" applyFont="1" applyAlignment="1">
      <alignment horizontal="center"/>
    </xf>
    <xf numFmtId="0" fontId="19" fillId="0" borderId="0" xfId="6" applyFont="1"/>
    <xf numFmtId="0" fontId="20" fillId="0" borderId="4" xfId="6" applyFont="1" applyBorder="1" applyAlignment="1">
      <alignment horizontal="center"/>
    </xf>
    <xf numFmtId="0" fontId="17" fillId="0" borderId="5" xfId="6" applyFont="1" applyBorder="1"/>
    <xf numFmtId="0" fontId="17" fillId="0" borderId="28" xfId="6" applyFont="1" applyBorder="1"/>
    <xf numFmtId="0" fontId="17" fillId="0" borderId="17" xfId="6" applyFont="1" applyBorder="1" applyAlignment="1">
      <alignment horizontal="right"/>
    </xf>
    <xf numFmtId="0" fontId="17" fillId="0" borderId="29" xfId="6" applyFont="1" applyBorder="1" applyAlignment="1">
      <alignment horizontal="right"/>
    </xf>
    <xf numFmtId="0" fontId="17" fillId="0" borderId="5" xfId="6" applyFont="1" applyBorder="1" applyAlignment="1">
      <alignment horizontal="right"/>
    </xf>
    <xf numFmtId="0" fontId="17" fillId="0" borderId="6" xfId="6" applyFont="1" applyBorder="1" applyAlignment="1">
      <alignment horizontal="right"/>
    </xf>
    <xf numFmtId="0" fontId="17" fillId="0" borderId="8" xfId="6" applyFont="1" applyBorder="1"/>
    <xf numFmtId="0" fontId="17" fillId="0" borderId="8" xfId="0" applyFont="1" applyBorder="1"/>
    <xf numFmtId="0" fontId="17" fillId="0" borderId="9" xfId="0" applyFont="1" applyBorder="1"/>
    <xf numFmtId="0" fontId="17" fillId="0" borderId="10" xfId="6" applyFont="1" applyBorder="1" applyAlignment="1">
      <alignment horizontal="center"/>
    </xf>
    <xf numFmtId="0" fontId="17" fillId="0" borderId="11" xfId="0" applyFont="1" applyBorder="1" applyAlignment="1">
      <alignment horizontal="left"/>
    </xf>
    <xf numFmtId="0" fontId="17" fillId="0" borderId="11" xfId="6" applyFont="1" applyBorder="1"/>
    <xf numFmtId="0" fontId="17" fillId="0" borderId="12" xfId="6" applyFont="1" applyBorder="1"/>
    <xf numFmtId="0" fontId="17" fillId="0" borderId="14" xfId="6" applyFont="1" applyBorder="1"/>
    <xf numFmtId="0" fontId="17" fillId="0" borderId="15" xfId="6" applyFont="1" applyBorder="1"/>
    <xf numFmtId="15" fontId="17" fillId="0" borderId="0" xfId="6" applyNumberFormat="1" applyFont="1" applyAlignment="1">
      <alignment horizontal="right"/>
    </xf>
    <xf numFmtId="0" fontId="17" fillId="0" borderId="4" xfId="6" applyFont="1" applyBorder="1" applyAlignment="1">
      <alignment horizontal="center"/>
    </xf>
    <xf numFmtId="0" fontId="17" fillId="0" borderId="11" xfId="0" applyFont="1" applyBorder="1"/>
    <xf numFmtId="0" fontId="17" fillId="0" borderId="12" xfId="0" applyFont="1" applyBorder="1"/>
    <xf numFmtId="15" fontId="17" fillId="0" borderId="0" xfId="6" applyNumberFormat="1" applyFont="1" applyAlignment="1">
      <alignment horizontal="left"/>
    </xf>
    <xf numFmtId="0" fontId="22" fillId="0" borderId="11" xfId="6" applyFont="1" applyBorder="1"/>
    <xf numFmtId="0" fontId="21" fillId="0" borderId="11" xfId="6" applyFont="1" applyBorder="1"/>
    <xf numFmtId="0" fontId="23" fillId="0" borderId="0" xfId="0" applyFont="1"/>
    <xf numFmtId="0" fontId="23" fillId="0" borderId="10" xfId="0" applyFont="1" applyBorder="1" applyAlignment="1">
      <alignment horizontal="center"/>
    </xf>
    <xf numFmtId="0" fontId="23" fillId="0" borderId="11" xfId="0" applyFont="1" applyBorder="1"/>
    <xf numFmtId="0" fontId="23" fillId="0" borderId="12" xfId="0" applyFont="1" applyBorder="1"/>
    <xf numFmtId="0" fontId="23" fillId="0" borderId="14" xfId="0" applyFont="1" applyBorder="1"/>
    <xf numFmtId="0" fontId="23" fillId="0" borderId="15" xfId="0" applyFont="1" applyBorder="1"/>
    <xf numFmtId="0" fontId="16" fillId="0" borderId="0" xfId="0" applyFont="1" applyAlignment="1">
      <alignment horizontal="center"/>
    </xf>
    <xf numFmtId="0" fontId="17" fillId="0" borderId="16" xfId="6" applyFont="1" applyBorder="1"/>
    <xf numFmtId="0" fontId="17" fillId="0" borderId="17" xfId="6" applyFont="1" applyBorder="1"/>
    <xf numFmtId="1" fontId="20" fillId="0" borderId="17" xfId="6" applyNumberFormat="1" applyFont="1" applyBorder="1"/>
    <xf numFmtId="0" fontId="17" fillId="0" borderId="18" xfId="6" applyFont="1" applyBorder="1" applyAlignment="1">
      <alignment horizontal="right"/>
    </xf>
    <xf numFmtId="0" fontId="0" fillId="0" borderId="0" xfId="0" applyAlignment="1">
      <alignment horizontal="center"/>
    </xf>
    <xf numFmtId="0" fontId="17" fillId="0" borderId="19" xfId="6" applyFont="1" applyBorder="1"/>
    <xf numFmtId="0" fontId="17" fillId="0" borderId="20" xfId="6" applyFont="1" applyBorder="1"/>
    <xf numFmtId="0" fontId="17" fillId="0" borderId="21" xfId="6" applyFont="1" applyBorder="1"/>
    <xf numFmtId="0" fontId="17" fillId="0" borderId="9" xfId="6" applyFont="1" applyBorder="1"/>
    <xf numFmtId="0" fontId="17" fillId="0" borderId="22" xfId="6" applyFont="1" applyBorder="1"/>
    <xf numFmtId="0" fontId="17" fillId="0" borderId="23" xfId="6" applyFont="1" applyBorder="1"/>
    <xf numFmtId="0" fontId="17" fillId="0" borderId="24" xfId="6" applyFont="1" applyBorder="1"/>
    <xf numFmtId="0" fontId="24" fillId="0" borderId="0" xfId="1" applyFont="1"/>
    <xf numFmtId="0" fontId="17" fillId="0" borderId="25" xfId="6" applyFont="1" applyBorder="1"/>
    <xf numFmtId="0" fontId="17" fillId="0" borderId="26" xfId="6" applyFont="1" applyBorder="1"/>
    <xf numFmtId="0" fontId="17" fillId="0" borderId="27" xfId="6" applyFont="1" applyBorder="1"/>
    <xf numFmtId="0" fontId="25" fillId="0" borderId="0" xfId="0" applyFont="1"/>
    <xf numFmtId="0" fontId="17" fillId="0" borderId="4" xfId="6" applyFont="1" applyBorder="1"/>
    <xf numFmtId="0" fontId="17" fillId="0" borderId="7" xfId="6" applyFont="1" applyBorder="1"/>
    <xf numFmtId="0" fontId="17" fillId="0" borderId="10" xfId="6" applyFont="1" applyBorder="1"/>
    <xf numFmtId="0" fontId="17" fillId="0" borderId="13" xfId="6" applyFont="1" applyBorder="1"/>
    <xf numFmtId="0" fontId="17" fillId="0" borderId="0" xfId="0" applyFont="1" applyAlignment="1">
      <alignment horizontal="left"/>
    </xf>
    <xf numFmtId="0" fontId="17" fillId="0" borderId="0" xfId="0" applyFont="1"/>
    <xf numFmtId="0" fontId="17" fillId="3" borderId="0" xfId="6" applyFont="1" applyFill="1"/>
    <xf numFmtId="0" fontId="17" fillId="3" borderId="0" xfId="6" applyFont="1" applyFill="1" applyAlignment="1">
      <alignment horizontal="center"/>
    </xf>
    <xf numFmtId="0" fontId="23" fillId="0" borderId="7" xfId="0" applyFont="1" applyBorder="1"/>
    <xf numFmtId="0" fontId="23" fillId="0" borderId="8" xfId="0" applyFont="1" applyBorder="1"/>
    <xf numFmtId="0" fontId="23" fillId="0" borderId="9" xfId="0" applyFont="1" applyBorder="1"/>
    <xf numFmtId="0" fontId="23" fillId="0" borderId="10" xfId="0" applyFont="1" applyBorder="1"/>
    <xf numFmtId="0" fontId="23" fillId="0" borderId="13" xfId="0" applyFont="1" applyBorder="1"/>
    <xf numFmtId="15" fontId="17" fillId="0" borderId="0" xfId="6" applyNumberFormat="1" applyFont="1" applyAlignment="1">
      <alignment horizontal="center"/>
    </xf>
    <xf numFmtId="0" fontId="23" fillId="0" borderId="0" xfId="0" applyFont="1" applyAlignment="1">
      <alignment horizontal="center"/>
    </xf>
    <xf numFmtId="0" fontId="4" fillId="0" borderId="0" xfId="4" applyFont="1" applyAlignment="1">
      <alignment horizontal="center"/>
    </xf>
    <xf numFmtId="0" fontId="8" fillId="0" borderId="4" xfId="4" applyFont="1" applyBorder="1" applyAlignment="1">
      <alignment horizontal="center"/>
    </xf>
    <xf numFmtId="0" fontId="8" fillId="0" borderId="5" xfId="4" applyFont="1" applyBorder="1"/>
    <xf numFmtId="0" fontId="8" fillId="0" borderId="10" xfId="4" applyFont="1" applyBorder="1" applyAlignment="1">
      <alignment horizontal="center"/>
    </xf>
    <xf numFmtId="0" fontId="8" fillId="0" borderId="0" xfId="4" applyFont="1" applyAlignment="1">
      <alignment horizontal="left"/>
    </xf>
    <xf numFmtId="0" fontId="8" fillId="4" borderId="0" xfId="4" applyFont="1" applyFill="1"/>
    <xf numFmtId="0" fontId="8" fillId="4" borderId="0" xfId="4" applyFont="1" applyFill="1" applyAlignment="1">
      <alignment horizontal="center"/>
    </xf>
    <xf numFmtId="0" fontId="8" fillId="5" borderId="7" xfId="4" applyFont="1" applyFill="1" applyBorder="1"/>
    <xf numFmtId="0" fontId="12" fillId="0" borderId="0" xfId="3" applyFont="1" applyAlignment="1">
      <alignment horizontal="center"/>
    </xf>
    <xf numFmtId="15" fontId="8" fillId="0" borderId="0" xfId="4" applyNumberFormat="1" applyFont="1" applyAlignment="1">
      <alignment horizontal="left"/>
    </xf>
    <xf numFmtId="0" fontId="20" fillId="0" borderId="0" xfId="6" applyFont="1" applyAlignment="1">
      <alignment horizontal="center"/>
    </xf>
    <xf numFmtId="0" fontId="17" fillId="0" borderId="29" xfId="6" applyFont="1" applyBorder="1"/>
    <xf numFmtId="165" fontId="17" fillId="0" borderId="11" xfId="6" applyNumberFormat="1" applyFont="1" applyBorder="1" applyAlignment="1">
      <alignment horizontal="right"/>
    </xf>
    <xf numFmtId="165" fontId="17" fillId="0" borderId="11" xfId="0" applyNumberFormat="1" applyFont="1" applyBorder="1" applyAlignment="1">
      <alignment horizontal="right"/>
    </xf>
    <xf numFmtId="165" fontId="17" fillId="0" borderId="14" xfId="6" applyNumberFormat="1" applyFont="1" applyBorder="1" applyAlignment="1">
      <alignment horizontal="right"/>
    </xf>
    <xf numFmtId="0" fontId="23" fillId="0" borderId="11" xfId="0" applyFont="1" applyBorder="1" applyAlignment="1">
      <alignment horizontal="left"/>
    </xf>
    <xf numFmtId="165" fontId="22" fillId="0" borderId="11" xfId="6" applyNumberFormat="1" applyFont="1" applyBorder="1" applyAlignment="1">
      <alignment horizontal="right"/>
    </xf>
    <xf numFmtId="165" fontId="23" fillId="0" borderId="11" xfId="0" applyNumberFormat="1" applyFont="1" applyBorder="1" applyAlignment="1">
      <alignment horizontal="right"/>
    </xf>
    <xf numFmtId="165" fontId="23" fillId="0" borderId="14" xfId="0" applyNumberFormat="1" applyFont="1" applyBorder="1" applyAlignment="1">
      <alignment horizontal="right"/>
    </xf>
    <xf numFmtId="165" fontId="17" fillId="0" borderId="0" xfId="6" applyNumberFormat="1" applyFont="1"/>
    <xf numFmtId="165" fontId="17" fillId="0" borderId="0" xfId="0" applyNumberFormat="1" applyFont="1"/>
    <xf numFmtId="165" fontId="23" fillId="6" borderId="11" xfId="6" applyNumberFormat="1" applyFont="1" applyFill="1" applyBorder="1" applyAlignment="1">
      <alignment horizontal="right"/>
    </xf>
    <xf numFmtId="165" fontId="17" fillId="0" borderId="18" xfId="6" applyNumberFormat="1" applyFont="1" applyBorder="1" applyAlignment="1">
      <alignment horizontal="right"/>
    </xf>
    <xf numFmtId="165" fontId="17" fillId="0" borderId="8" xfId="6" applyNumberFormat="1" applyFont="1" applyBorder="1"/>
    <xf numFmtId="165" fontId="17" fillId="0" borderId="9" xfId="6" applyNumberFormat="1" applyFont="1" applyBorder="1"/>
    <xf numFmtId="165" fontId="17" fillId="0" borderId="12" xfId="6" applyNumberFormat="1" applyFont="1" applyBorder="1"/>
    <xf numFmtId="165" fontId="17" fillId="0" borderId="14" xfId="6" applyNumberFormat="1" applyFont="1" applyBorder="1"/>
    <xf numFmtId="165" fontId="17" fillId="0" borderId="15" xfId="6" applyNumberFormat="1" applyFont="1" applyBorder="1"/>
    <xf numFmtId="164" fontId="17" fillId="0" borderId="0" xfId="6" applyNumberFormat="1" applyFont="1"/>
    <xf numFmtId="164" fontId="17" fillId="0" borderId="10" xfId="6" applyNumberFormat="1" applyFont="1" applyBorder="1"/>
    <xf numFmtId="164" fontId="17" fillId="0" borderId="0" xfId="6" applyNumberFormat="1" applyFont="1" applyAlignment="1">
      <alignment horizontal="center"/>
    </xf>
    <xf numFmtId="0" fontId="16" fillId="0" borderId="0" xfId="7" applyFont="1" applyAlignment="1">
      <alignment horizontal="center"/>
    </xf>
    <xf numFmtId="0" fontId="16" fillId="0" borderId="0" xfId="7" applyFont="1"/>
    <xf numFmtId="0" fontId="17" fillId="0" borderId="0" xfId="7" applyFont="1" applyAlignment="1">
      <alignment horizontal="center"/>
    </xf>
    <xf numFmtId="0" fontId="17" fillId="0" borderId="0" xfId="7" applyFont="1"/>
    <xf numFmtId="0" fontId="19" fillId="0" borderId="0" xfId="7" applyFont="1" applyAlignment="1">
      <alignment horizontal="center"/>
    </xf>
    <xf numFmtId="0" fontId="19" fillId="0" borderId="0" xfId="7" applyFont="1"/>
    <xf numFmtId="0" fontId="17" fillId="0" borderId="4" xfId="7" applyFont="1" applyBorder="1" applyAlignment="1">
      <alignment horizontal="center"/>
    </xf>
    <xf numFmtId="0" fontId="17" fillId="0" borderId="5" xfId="7" applyFont="1" applyBorder="1"/>
    <xf numFmtId="0" fontId="17" fillId="0" borderId="5" xfId="7" applyFont="1" applyBorder="1" applyAlignment="1">
      <alignment horizontal="right"/>
    </xf>
    <xf numFmtId="0" fontId="17" fillId="0" borderId="6" xfId="7" applyFont="1" applyBorder="1" applyAlignment="1">
      <alignment horizontal="right"/>
    </xf>
    <xf numFmtId="0" fontId="17" fillId="0" borderId="8" xfId="7" applyFont="1" applyBorder="1"/>
    <xf numFmtId="0" fontId="17" fillId="0" borderId="10" xfId="7" applyFont="1" applyBorder="1" applyAlignment="1">
      <alignment horizontal="center"/>
    </xf>
    <xf numFmtId="0" fontId="17" fillId="0" borderId="11" xfId="7" applyFont="1" applyBorder="1"/>
    <xf numFmtId="0" fontId="17" fillId="0" borderId="12" xfId="7" applyFont="1" applyBorder="1"/>
    <xf numFmtId="0" fontId="17" fillId="0" borderId="14" xfId="7" applyFont="1" applyBorder="1"/>
    <xf numFmtId="0" fontId="17" fillId="0" borderId="15" xfId="7" applyFont="1" applyBorder="1"/>
    <xf numFmtId="0" fontId="17" fillId="0" borderId="4" xfId="7" applyFont="1" applyBorder="1"/>
    <xf numFmtId="0" fontId="27" fillId="0" borderId="0" xfId="1" applyFont="1" applyFill="1" applyAlignment="1" applyProtection="1">
      <alignment horizontal="left"/>
      <protection locked="0"/>
    </xf>
    <xf numFmtId="0" fontId="28" fillId="0" borderId="0" xfId="0" applyFont="1"/>
    <xf numFmtId="0" fontId="28" fillId="0" borderId="11" xfId="0" applyFont="1" applyBorder="1"/>
    <xf numFmtId="0" fontId="28" fillId="0" borderId="12" xfId="0" applyFont="1" applyBorder="1"/>
    <xf numFmtId="0" fontId="29" fillId="0" borderId="0" xfId="0" applyFont="1"/>
    <xf numFmtId="0" fontId="30" fillId="0" borderId="0" xfId="0" applyFont="1"/>
    <xf numFmtId="0" fontId="21" fillId="0" borderId="11" xfId="0" applyFont="1" applyBorder="1" applyAlignment="1">
      <alignment horizontal="left"/>
    </xf>
    <xf numFmtId="0" fontId="8" fillId="0" borderId="30" xfId="4" applyFont="1" applyBorder="1" applyAlignment="1">
      <alignment horizontal="center"/>
    </xf>
    <xf numFmtId="0" fontId="8" fillId="0" borderId="31" xfId="3" applyFont="1" applyBorder="1" applyAlignment="1">
      <alignment horizontal="left"/>
    </xf>
    <xf numFmtId="0" fontId="8" fillId="0" borderId="31" xfId="4" applyFont="1" applyBorder="1"/>
    <xf numFmtId="0" fontId="8" fillId="0" borderId="31" xfId="3" applyFont="1" applyBorder="1"/>
    <xf numFmtId="0" fontId="8" fillId="0" borderId="32" xfId="3" applyFont="1" applyBorder="1"/>
    <xf numFmtId="0" fontId="8" fillId="0" borderId="33" xfId="4" applyFont="1" applyBorder="1" applyAlignment="1">
      <alignment horizontal="center"/>
    </xf>
    <xf numFmtId="0" fontId="8" fillId="0" borderId="34" xfId="3" applyFont="1" applyBorder="1" applyAlignment="1">
      <alignment horizontal="left"/>
    </xf>
    <xf numFmtId="0" fontId="8" fillId="0" borderId="34" xfId="4" applyFont="1" applyBorder="1"/>
    <xf numFmtId="0" fontId="8" fillId="0" borderId="35" xfId="4" applyFont="1" applyBorder="1"/>
    <xf numFmtId="0" fontId="12" fillId="0" borderId="33" xfId="3" applyFont="1" applyBorder="1" applyAlignment="1">
      <alignment horizontal="center"/>
    </xf>
    <xf numFmtId="0" fontId="12" fillId="0" borderId="34" xfId="3" applyFont="1" applyBorder="1"/>
    <xf numFmtId="0" fontId="8" fillId="0" borderId="36" xfId="4" applyFont="1" applyBorder="1" applyAlignment="1">
      <alignment horizontal="center"/>
    </xf>
    <xf numFmtId="0" fontId="8" fillId="0" borderId="37" xfId="3" applyFont="1" applyBorder="1" applyAlignment="1">
      <alignment horizontal="left"/>
    </xf>
    <xf numFmtId="0" fontId="8" fillId="0" borderId="37" xfId="4" applyFont="1" applyBorder="1"/>
    <xf numFmtId="0" fontId="12" fillId="0" borderId="38" xfId="3" applyFont="1" applyBorder="1" applyAlignment="1">
      <alignment horizontal="center"/>
    </xf>
    <xf numFmtId="0" fontId="8" fillId="0" borderId="39" xfId="3" applyFont="1" applyBorder="1" applyAlignment="1">
      <alignment horizontal="left"/>
    </xf>
    <xf numFmtId="0" fontId="12" fillId="0" borderId="39" xfId="3" applyFont="1" applyBorder="1"/>
    <xf numFmtId="0" fontId="8" fillId="0" borderId="39" xfId="4" applyFont="1" applyBorder="1"/>
    <xf numFmtId="0" fontId="8" fillId="0" borderId="38" xfId="4" applyFont="1" applyBorder="1" applyAlignment="1">
      <alignment horizontal="center"/>
    </xf>
    <xf numFmtId="0" fontId="12" fillId="0" borderId="40" xfId="3" applyFont="1" applyBorder="1" applyAlignment="1">
      <alignment horizontal="center"/>
    </xf>
    <xf numFmtId="0" fontId="8" fillId="0" borderId="41" xfId="3" applyFont="1" applyBorder="1" applyAlignment="1">
      <alignment horizontal="left"/>
    </xf>
    <xf numFmtId="0" fontId="12" fillId="0" borderId="41" xfId="3" applyFont="1" applyBorder="1"/>
    <xf numFmtId="0" fontId="8" fillId="0" borderId="41" xfId="4" applyFont="1" applyBorder="1"/>
    <xf numFmtId="0" fontId="8" fillId="0" borderId="40" xfId="4" applyFont="1" applyBorder="1" applyAlignment="1">
      <alignment horizontal="center"/>
    </xf>
    <xf numFmtId="0" fontId="17" fillId="0" borderId="30" xfId="6" applyFont="1" applyBorder="1" applyAlignment="1">
      <alignment horizontal="center"/>
    </xf>
    <xf numFmtId="0" fontId="17" fillId="0" borderId="31" xfId="0" applyFont="1" applyBorder="1" applyAlignment="1">
      <alignment horizontal="left"/>
    </xf>
    <xf numFmtId="0" fontId="21" fillId="0" borderId="31" xfId="6" applyFont="1" applyBorder="1"/>
    <xf numFmtId="0" fontId="17" fillId="0" borderId="31" xfId="6" applyFont="1" applyBorder="1"/>
    <xf numFmtId="0" fontId="17" fillId="0" borderId="31" xfId="0" applyFont="1" applyBorder="1"/>
    <xf numFmtId="0" fontId="17" fillId="0" borderId="32" xfId="0" applyFont="1" applyBorder="1"/>
    <xf numFmtId="0" fontId="17" fillId="0" borderId="33" xfId="6" applyFont="1" applyBorder="1" applyAlignment="1">
      <alignment horizontal="center"/>
    </xf>
    <xf numFmtId="0" fontId="17" fillId="0" borderId="34" xfId="0" applyFont="1" applyBorder="1" applyAlignment="1">
      <alignment horizontal="left"/>
    </xf>
    <xf numFmtId="0" fontId="17" fillId="0" borderId="34" xfId="6" applyFont="1" applyBorder="1"/>
    <xf numFmtId="0" fontId="17" fillId="0" borderId="35" xfId="6" applyFont="1" applyBorder="1"/>
    <xf numFmtId="0" fontId="23" fillId="0" borderId="33" xfId="0" applyFont="1" applyBorder="1" applyAlignment="1">
      <alignment horizontal="center"/>
    </xf>
    <xf numFmtId="0" fontId="17" fillId="0" borderId="36" xfId="6" applyFont="1" applyBorder="1" applyAlignment="1">
      <alignment horizontal="center"/>
    </xf>
    <xf numFmtId="0" fontId="17" fillId="0" borderId="37" xfId="0" applyFont="1" applyBorder="1" applyAlignment="1">
      <alignment horizontal="left"/>
    </xf>
    <xf numFmtId="0" fontId="17" fillId="0" borderId="37" xfId="6" applyFont="1" applyBorder="1"/>
    <xf numFmtId="0" fontId="23" fillId="0" borderId="38" xfId="0" applyFont="1" applyBorder="1" applyAlignment="1">
      <alignment horizontal="center"/>
    </xf>
    <xf numFmtId="0" fontId="17" fillId="0" borderId="39" xfId="0" applyFont="1" applyBorder="1" applyAlignment="1">
      <alignment horizontal="left"/>
    </xf>
    <xf numFmtId="0" fontId="23" fillId="0" borderId="39" xfId="0" applyFont="1" applyBorder="1"/>
    <xf numFmtId="0" fontId="17" fillId="0" borderId="39" xfId="6" applyFont="1" applyBorder="1"/>
    <xf numFmtId="0" fontId="17" fillId="0" borderId="38" xfId="6" applyFont="1" applyBorder="1" applyAlignment="1">
      <alignment horizontal="center"/>
    </xf>
    <xf numFmtId="0" fontId="23" fillId="0" borderId="40" xfId="0" applyFont="1" applyBorder="1" applyAlignment="1">
      <alignment horizontal="center"/>
    </xf>
    <xf numFmtId="0" fontId="17" fillId="0" borderId="41" xfId="0" applyFont="1" applyBorder="1" applyAlignment="1">
      <alignment horizontal="left"/>
    </xf>
    <xf numFmtId="0" fontId="23" fillId="0" borderId="41" xfId="0" applyFont="1" applyBorder="1"/>
    <xf numFmtId="0" fontId="17" fillId="0" borderId="41" xfId="6" applyFont="1" applyBorder="1"/>
    <xf numFmtId="0" fontId="17" fillId="0" borderId="40" xfId="6" applyFont="1" applyBorder="1" applyAlignment="1">
      <alignment horizontal="center"/>
    </xf>
    <xf numFmtId="165" fontId="17" fillId="0" borderId="31" xfId="6" applyNumberFormat="1" applyFont="1" applyBorder="1" applyAlignment="1">
      <alignment horizontal="right"/>
    </xf>
    <xf numFmtId="165" fontId="17" fillId="0" borderId="34" xfId="6" applyNumberFormat="1" applyFont="1" applyBorder="1" applyAlignment="1">
      <alignment horizontal="right"/>
    </xf>
    <xf numFmtId="165" fontId="23" fillId="0" borderId="34" xfId="0" applyNumberFormat="1" applyFont="1" applyBorder="1" applyAlignment="1">
      <alignment horizontal="right"/>
    </xf>
    <xf numFmtId="165" fontId="17" fillId="0" borderId="37" xfId="6" applyNumberFormat="1" applyFont="1" applyBorder="1" applyAlignment="1">
      <alignment horizontal="right"/>
    </xf>
    <xf numFmtId="165" fontId="23" fillId="0" borderId="39" xfId="0" applyNumberFormat="1" applyFont="1" applyBorder="1" applyAlignment="1">
      <alignment horizontal="right"/>
    </xf>
    <xf numFmtId="165" fontId="17" fillId="0" borderId="39" xfId="6" applyNumberFormat="1" applyFont="1" applyBorder="1" applyAlignment="1">
      <alignment horizontal="right"/>
    </xf>
    <xf numFmtId="0" fontId="23" fillId="0" borderId="39" xfId="0" applyFont="1" applyBorder="1" applyAlignment="1">
      <alignment horizontal="left"/>
    </xf>
    <xf numFmtId="165" fontId="23" fillId="0" borderId="41" xfId="0" applyNumberFormat="1" applyFont="1" applyBorder="1" applyAlignment="1">
      <alignment horizontal="right"/>
    </xf>
    <xf numFmtId="165" fontId="17" fillId="0" borderId="41" xfId="6" applyNumberFormat="1" applyFont="1" applyBorder="1" applyAlignment="1">
      <alignment horizontal="right"/>
    </xf>
    <xf numFmtId="0" fontId="17" fillId="0" borderId="30" xfId="7" applyFont="1" applyBorder="1" applyAlignment="1">
      <alignment horizontal="center"/>
    </xf>
    <xf numFmtId="0" fontId="17" fillId="0" borderId="31" xfId="7" applyFont="1" applyBorder="1"/>
    <xf numFmtId="0" fontId="17" fillId="0" borderId="33" xfId="7" applyFont="1" applyBorder="1" applyAlignment="1">
      <alignment horizontal="center"/>
    </xf>
    <xf numFmtId="0" fontId="17" fillId="0" borderId="34" xfId="7" applyFont="1" applyBorder="1"/>
    <xf numFmtId="0" fontId="17" fillId="0" borderId="35" xfId="7" applyFont="1" applyBorder="1"/>
    <xf numFmtId="0" fontId="28" fillId="0" borderId="38" xfId="0" applyFont="1" applyBorder="1" applyAlignment="1">
      <alignment horizontal="center"/>
    </xf>
    <xf numFmtId="0" fontId="28" fillId="0" borderId="39" xfId="0" applyFont="1" applyBorder="1"/>
    <xf numFmtId="0" fontId="22" fillId="0" borderId="39" xfId="6" applyFont="1" applyBorder="1"/>
    <xf numFmtId="0" fontId="8" fillId="0" borderId="30" xfId="2" applyFont="1" applyBorder="1" applyAlignment="1" applyProtection="1">
      <alignment horizontal="center"/>
    </xf>
    <xf numFmtId="0" fontId="8" fillId="0" borderId="31" xfId="2" applyFont="1" applyBorder="1" applyAlignment="1" applyProtection="1"/>
    <xf numFmtId="0" fontId="8" fillId="0" borderId="33" xfId="2" applyFont="1" applyBorder="1" applyAlignment="1" applyProtection="1">
      <alignment horizontal="center"/>
    </xf>
    <xf numFmtId="0" fontId="8" fillId="0" borderId="34" xfId="3" applyFont="1" applyBorder="1"/>
    <xf numFmtId="0" fontId="8" fillId="0" borderId="35" xfId="2" applyFont="1" applyBorder="1" applyAlignment="1" applyProtection="1"/>
    <xf numFmtId="0" fontId="8" fillId="0" borderId="33" xfId="3" applyFont="1" applyBorder="1" applyAlignment="1">
      <alignment horizontal="center"/>
    </xf>
    <xf numFmtId="0" fontId="8" fillId="0" borderId="36" xfId="2" applyFont="1" applyBorder="1" applyAlignment="1" applyProtection="1">
      <alignment horizontal="center"/>
    </xf>
    <xf numFmtId="0" fontId="8" fillId="0" borderId="37" xfId="2" applyFont="1" applyBorder="1" applyAlignment="1" applyProtection="1"/>
    <xf numFmtId="0" fontId="8" fillId="0" borderId="39" xfId="2" applyFont="1" applyBorder="1" applyAlignment="1" applyProtection="1"/>
    <xf numFmtId="0" fontId="8" fillId="0" borderId="38" xfId="2" applyFont="1" applyBorder="1" applyAlignment="1" applyProtection="1">
      <alignment horizontal="center"/>
    </xf>
    <xf numFmtId="0" fontId="8" fillId="0" borderId="41" xfId="2" applyFont="1" applyBorder="1" applyAlignment="1" applyProtection="1"/>
    <xf numFmtId="165" fontId="23" fillId="0" borderId="31" xfId="0" applyNumberFormat="1" applyFont="1" applyBorder="1" applyAlignment="1">
      <alignment horizontal="right"/>
    </xf>
    <xf numFmtId="165" fontId="23" fillId="0" borderId="37" xfId="0" applyNumberFormat="1" applyFont="1" applyBorder="1" applyAlignment="1">
      <alignment horizontal="right"/>
    </xf>
    <xf numFmtId="166" fontId="17" fillId="0" borderId="11" xfId="6" applyNumberFormat="1" applyFont="1" applyBorder="1"/>
    <xf numFmtId="166" fontId="23" fillId="0" borderId="8" xfId="0" applyNumberFormat="1" applyFont="1" applyBorder="1"/>
    <xf numFmtId="166" fontId="23" fillId="0" borderId="11" xfId="0" applyNumberFormat="1" applyFont="1" applyBorder="1"/>
    <xf numFmtId="166" fontId="23" fillId="0" borderId="14" xfId="0" applyNumberFormat="1" applyFont="1" applyBorder="1"/>
    <xf numFmtId="0" fontId="17" fillId="0" borderId="32" xfId="6" applyFont="1" applyBorder="1"/>
    <xf numFmtId="0" fontId="17" fillId="0" borderId="14" xfId="0" applyFont="1" applyBorder="1"/>
    <xf numFmtId="0" fontId="17" fillId="0" borderId="15" xfId="0" applyFont="1" applyBorder="1"/>
    <xf numFmtId="0" fontId="12" fillId="0" borderId="30" xfId="3" applyFont="1" applyBorder="1" applyAlignment="1">
      <alignment horizontal="center"/>
    </xf>
    <xf numFmtId="0" fontId="12" fillId="0" borderId="31" xfId="3" applyFont="1" applyBorder="1"/>
    <xf numFmtId="0" fontId="23" fillId="0" borderId="31" xfId="0" applyFont="1" applyBorder="1"/>
    <xf numFmtId="0" fontId="23" fillId="0" borderId="32" xfId="0" applyFont="1" applyBorder="1"/>
    <xf numFmtId="0" fontId="12" fillId="0" borderId="36" xfId="3" applyFont="1" applyBorder="1" applyAlignment="1">
      <alignment horizontal="center"/>
    </xf>
    <xf numFmtId="0" fontId="12" fillId="0" borderId="37" xfId="3" applyFont="1" applyBorder="1"/>
    <xf numFmtId="0" fontId="23" fillId="0" borderId="37" xfId="0" applyFont="1" applyBorder="1"/>
    <xf numFmtId="0" fontId="17" fillId="6" borderId="31" xfId="6" applyFont="1" applyFill="1" applyBorder="1"/>
    <xf numFmtId="0" fontId="23" fillId="0" borderId="36" xfId="0" applyFont="1" applyBorder="1" applyAlignment="1">
      <alignment horizontal="center"/>
    </xf>
    <xf numFmtId="0" fontId="17" fillId="0" borderId="32" xfId="7" applyFont="1" applyBorder="1"/>
    <xf numFmtId="0" fontId="28" fillId="0" borderId="37" xfId="0" applyFont="1" applyBorder="1"/>
    <xf numFmtId="0" fontId="28" fillId="0" borderId="31" xfId="0" applyFont="1" applyBorder="1"/>
    <xf numFmtId="0" fontId="28" fillId="0" borderId="32" xfId="0" applyFont="1" applyBorder="1"/>
    <xf numFmtId="0" fontId="8" fillId="0" borderId="32" xfId="2" applyFont="1" applyBorder="1" applyAlignment="1" applyProtection="1"/>
    <xf numFmtId="0" fontId="8" fillId="0" borderId="34" xfId="2" applyFont="1" applyBorder="1" applyAlignment="1" applyProtection="1"/>
    <xf numFmtId="0" fontId="8" fillId="0" borderId="14" xfId="2" applyFont="1" applyBorder="1" applyAlignment="1" applyProtection="1"/>
    <xf numFmtId="0" fontId="12" fillId="0" borderId="32" xfId="3" applyFont="1" applyBorder="1"/>
    <xf numFmtId="0" fontId="23" fillId="0" borderId="30" xfId="0" applyFont="1" applyBorder="1" applyAlignment="1">
      <alignment horizontal="center"/>
    </xf>
    <xf numFmtId="0" fontId="17" fillId="0" borderId="13" xfId="0" applyFont="1" applyBorder="1" applyAlignment="1">
      <alignment horizontal="left"/>
    </xf>
    <xf numFmtId="0" fontId="17" fillId="0" borderId="7" xfId="0" applyFont="1" applyBorder="1" applyAlignment="1">
      <alignment horizontal="left"/>
    </xf>
    <xf numFmtId="0" fontId="8" fillId="0" borderId="13" xfId="3" applyFont="1" applyBorder="1" applyAlignment="1">
      <alignment horizontal="left"/>
    </xf>
    <xf numFmtId="166" fontId="17" fillId="0" borderId="8" xfId="6" applyNumberFormat="1" applyFont="1" applyBorder="1"/>
    <xf numFmtId="166" fontId="17" fillId="0" borderId="14" xfId="0" applyNumberFormat="1" applyFont="1" applyBorder="1"/>
    <xf numFmtId="0" fontId="31" fillId="0" borderId="0" xfId="0" applyFont="1" applyAlignment="1">
      <alignment horizontal="center"/>
    </xf>
    <xf numFmtId="0" fontId="32" fillId="0" borderId="0" xfId="0" applyFont="1" applyAlignment="1">
      <alignment horizontal="center"/>
    </xf>
    <xf numFmtId="0" fontId="33" fillId="0" borderId="0" xfId="0" applyFont="1" applyAlignment="1">
      <alignment horizontal="center"/>
    </xf>
    <xf numFmtId="0" fontId="2" fillId="0" borderId="0" xfId="1"/>
    <xf numFmtId="0" fontId="1" fillId="0" borderId="42" xfId="0" applyFont="1" applyBorder="1"/>
    <xf numFmtId="0" fontId="1" fillId="0" borderId="0" xfId="0" applyFont="1"/>
    <xf numFmtId="0" fontId="1" fillId="0" borderId="0" xfId="0" applyFont="1" applyAlignment="1">
      <alignment horizontal="center"/>
    </xf>
  </cellXfs>
  <cellStyles count="8">
    <cellStyle name="Hyperlink" xfId="1" builtinId="8"/>
    <cellStyle name="Hyperlink 2" xfId="5" xr:uid="{D93AB3D5-7880-4517-9332-4F8C905B1019}"/>
    <cellStyle name="Normal" xfId="0" builtinId="0"/>
    <cellStyle name="Normal 2" xfId="2" xr:uid="{86A5C255-0ED3-40AE-A285-5F9F1A8F8A25}"/>
    <cellStyle name="Normal 2 2" xfId="4" xr:uid="{693AD19E-619C-42D2-8137-60DA3EF86EDF}"/>
    <cellStyle name="Normal 2 2 2" xfId="6" xr:uid="{D6FE7700-7C0E-4A69-ADCB-95BDFF8137A2}"/>
    <cellStyle name="Normal 3" xfId="3" xr:uid="{AC2E5079-9B13-4E70-9F09-2E281F900026}"/>
    <cellStyle name="Normal 3 2" xfId="7" xr:uid="{6A891681-ED2C-4A8E-9B92-0ADA517E574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2.v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3.v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4.v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5.v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6.v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7.v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8.v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9.v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0.v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1.v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2.v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3.v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4.v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5.v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6.v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7.v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8.v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9.v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0.v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1.vml"/><Relationship Id="rId1" Type="http://schemas.openxmlformats.org/officeDocument/2006/relationships/printerSettings" Target="../printerSettings/printerSettings4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4A68CF-0168-4046-A695-D7711D4F078A}">
  <sheetPr codeName="Sheet43">
    <pageSetUpPr fitToPage="1"/>
  </sheetPr>
  <dimension ref="B1:Y26"/>
  <sheetViews>
    <sheetView showGridLines="0" showRowColHeaders="0" tabSelected="1" workbookViewId="0">
      <selection activeCell="A2" sqref="A2"/>
    </sheetView>
  </sheetViews>
  <sheetFormatPr defaultRowHeight="15" x14ac:dyDescent="0.25"/>
  <cols>
    <col min="1" max="1" width="2.7109375" customWidth="1"/>
    <col min="2" max="2" width="25.7109375" customWidth="1"/>
    <col min="3" max="12" width="5" customWidth="1"/>
    <col min="13" max="14" width="1.42578125" customWidth="1"/>
    <col min="15" max="15" width="25.7109375" customWidth="1"/>
    <col min="16" max="25" width="5" customWidth="1"/>
  </cols>
  <sheetData>
    <row r="1" spans="2:25" ht="21" x14ac:dyDescent="0.35">
      <c r="B1" s="317" t="s">
        <v>653</v>
      </c>
      <c r="C1" s="317"/>
      <c r="D1" s="317"/>
      <c r="E1" s="317"/>
      <c r="F1" s="317"/>
      <c r="G1" s="317"/>
      <c r="H1" s="317"/>
      <c r="I1" s="317"/>
      <c r="J1" s="317"/>
      <c r="K1" s="317"/>
      <c r="L1" s="317"/>
      <c r="M1" s="317"/>
      <c r="N1" s="317"/>
      <c r="O1" s="317"/>
      <c r="P1" s="317"/>
      <c r="Q1" s="317"/>
      <c r="R1" s="317"/>
      <c r="S1" s="317"/>
      <c r="T1" s="317"/>
      <c r="U1" s="317"/>
      <c r="V1" s="317"/>
      <c r="W1" s="317"/>
      <c r="X1" s="317"/>
      <c r="Y1" s="317"/>
    </row>
    <row r="2" spans="2:25" ht="18.75" x14ac:dyDescent="0.3">
      <c r="B2" s="318" t="s">
        <v>704</v>
      </c>
      <c r="C2" s="318"/>
      <c r="D2" s="318"/>
      <c r="E2" s="318"/>
      <c r="F2" s="318"/>
      <c r="G2" s="318"/>
      <c r="H2" s="318"/>
      <c r="I2" s="318"/>
      <c r="J2" s="318"/>
      <c r="K2" s="318"/>
      <c r="L2" s="318"/>
      <c r="M2" s="318"/>
      <c r="N2" s="318"/>
      <c r="O2" s="318"/>
      <c r="P2" s="318"/>
      <c r="Q2" s="318"/>
      <c r="R2" s="318"/>
      <c r="S2" s="318"/>
      <c r="T2" s="318"/>
      <c r="U2" s="318"/>
      <c r="V2" s="318"/>
      <c r="W2" s="318"/>
      <c r="X2" s="318"/>
      <c r="Y2" s="318"/>
    </row>
    <row r="3" spans="2:25" ht="15.75" x14ac:dyDescent="0.25">
      <c r="B3" s="319" t="s">
        <v>654</v>
      </c>
      <c r="C3" s="319"/>
      <c r="D3" s="319"/>
      <c r="E3" s="319"/>
      <c r="F3" s="319"/>
      <c r="G3" s="319"/>
      <c r="H3" s="319"/>
      <c r="I3" s="319"/>
      <c r="J3" s="319"/>
      <c r="K3" s="319"/>
      <c r="L3" s="319"/>
      <c r="M3" s="319"/>
      <c r="N3" s="319"/>
      <c r="O3" s="319"/>
      <c r="P3" s="319"/>
      <c r="Q3" s="319"/>
      <c r="R3" s="319"/>
      <c r="S3" s="319"/>
      <c r="T3" s="319"/>
      <c r="U3" s="319"/>
      <c r="V3" s="319"/>
      <c r="W3" s="319"/>
      <c r="X3" s="319"/>
      <c r="Y3" s="319"/>
    </row>
    <row r="5" spans="2:25" x14ac:dyDescent="0.25">
      <c r="B5" s="320" t="s">
        <v>655</v>
      </c>
      <c r="C5" s="320" t="s">
        <v>656</v>
      </c>
      <c r="D5" s="320" t="s">
        <v>657</v>
      </c>
      <c r="E5" s="320" t="s">
        <v>658</v>
      </c>
      <c r="F5" s="320" t="s">
        <v>659</v>
      </c>
      <c r="G5" s="320" t="s">
        <v>660</v>
      </c>
      <c r="H5" s="320" t="s">
        <v>661</v>
      </c>
      <c r="I5" s="320" t="s">
        <v>662</v>
      </c>
      <c r="J5" s="320" t="s">
        <v>663</v>
      </c>
      <c r="K5" s="320" t="s">
        <v>664</v>
      </c>
      <c r="L5" s="320" t="s">
        <v>665</v>
      </c>
      <c r="M5" s="321"/>
      <c r="N5" s="322"/>
      <c r="O5" s="320" t="s">
        <v>666</v>
      </c>
      <c r="P5" s="320" t="s">
        <v>656</v>
      </c>
      <c r="Q5" s="322"/>
      <c r="R5" s="322"/>
      <c r="S5" s="322"/>
      <c r="T5" s="322"/>
      <c r="U5" s="322"/>
      <c r="V5" s="322"/>
      <c r="W5" s="322"/>
      <c r="X5" s="322"/>
      <c r="Y5" s="322"/>
    </row>
    <row r="6" spans="2:25" x14ac:dyDescent="0.25">
      <c r="B6" s="322"/>
      <c r="C6" s="320" t="s">
        <v>667</v>
      </c>
      <c r="D6" s="320" t="s">
        <v>668</v>
      </c>
      <c r="E6" s="322"/>
      <c r="F6" s="322"/>
      <c r="G6" s="322"/>
      <c r="H6" s="322"/>
      <c r="I6" s="322"/>
      <c r="J6" s="322"/>
      <c r="K6" s="322"/>
      <c r="L6" s="322"/>
      <c r="M6" s="321"/>
      <c r="N6" s="322"/>
      <c r="O6" s="320" t="s">
        <v>669</v>
      </c>
      <c r="P6" s="320" t="s">
        <v>656</v>
      </c>
      <c r="Q6" s="320" t="s">
        <v>657</v>
      </c>
      <c r="R6" s="322"/>
      <c r="S6" s="322"/>
      <c r="T6" s="322"/>
      <c r="U6" s="322"/>
      <c r="V6" s="322"/>
      <c r="W6" s="322"/>
      <c r="X6" s="322"/>
      <c r="Y6" s="322"/>
    </row>
    <row r="7" spans="2:25" x14ac:dyDescent="0.25">
      <c r="B7" s="320" t="s">
        <v>670</v>
      </c>
      <c r="C7" s="320" t="s">
        <v>656</v>
      </c>
      <c r="D7" s="322"/>
      <c r="E7" s="322"/>
      <c r="F7" s="322"/>
      <c r="G7" s="322"/>
      <c r="H7" s="322"/>
      <c r="I7" s="322"/>
      <c r="J7" s="322"/>
      <c r="K7" s="322"/>
      <c r="L7" s="322"/>
      <c r="M7" s="321"/>
      <c r="N7" s="322"/>
      <c r="O7" s="320" t="s">
        <v>671</v>
      </c>
      <c r="P7" s="320" t="s">
        <v>656</v>
      </c>
      <c r="Q7" s="322"/>
      <c r="R7" s="322"/>
      <c r="S7" s="322"/>
      <c r="T7" s="322"/>
      <c r="U7" s="322"/>
      <c r="V7" s="322"/>
      <c r="W7" s="322"/>
      <c r="X7" s="322"/>
      <c r="Y7" s="322"/>
    </row>
    <row r="8" spans="2:25" x14ac:dyDescent="0.25">
      <c r="B8" s="320" t="s">
        <v>672</v>
      </c>
      <c r="C8" s="320" t="s">
        <v>656</v>
      </c>
      <c r="D8" s="320" t="s">
        <v>657</v>
      </c>
      <c r="E8" s="320" t="s">
        <v>658</v>
      </c>
      <c r="F8" s="320" t="s">
        <v>659</v>
      </c>
      <c r="G8" s="322"/>
      <c r="H8" s="322"/>
      <c r="I8" s="322"/>
      <c r="J8" s="322"/>
      <c r="K8" s="322"/>
      <c r="L8" s="322"/>
      <c r="M8" s="321"/>
      <c r="N8" s="322"/>
      <c r="O8" s="320" t="s">
        <v>673</v>
      </c>
      <c r="P8" s="320" t="s">
        <v>656</v>
      </c>
      <c r="Q8" s="320" t="s">
        <v>657</v>
      </c>
      <c r="R8" s="322"/>
      <c r="S8" s="322"/>
      <c r="T8" s="322"/>
      <c r="U8" s="322"/>
      <c r="V8" s="322"/>
      <c r="W8" s="322"/>
      <c r="X8" s="322"/>
      <c r="Y8" s="322"/>
    </row>
    <row r="9" spans="2:25" x14ac:dyDescent="0.25">
      <c r="B9" s="320" t="s">
        <v>674</v>
      </c>
      <c r="C9" s="320" t="s">
        <v>656</v>
      </c>
      <c r="D9" s="320" t="s">
        <v>657</v>
      </c>
      <c r="E9" s="320" t="s">
        <v>658</v>
      </c>
      <c r="F9" s="322"/>
      <c r="G9" s="322"/>
      <c r="H9" s="322"/>
      <c r="I9" s="322"/>
      <c r="J9" s="322"/>
      <c r="K9" s="322"/>
      <c r="L9" s="322"/>
      <c r="M9" s="321"/>
      <c r="N9" s="322"/>
      <c r="O9" s="320" t="s">
        <v>675</v>
      </c>
      <c r="P9" s="320" t="s">
        <v>656</v>
      </c>
      <c r="Q9" s="322"/>
      <c r="R9" s="322"/>
      <c r="S9" s="322"/>
      <c r="T9" s="322"/>
      <c r="U9" s="322"/>
      <c r="V9" s="322"/>
      <c r="W9" s="322"/>
      <c r="X9" s="322"/>
      <c r="Y9" s="322"/>
    </row>
    <row r="10" spans="2:25" x14ac:dyDescent="0.25">
      <c r="B10" s="320" t="s">
        <v>676</v>
      </c>
      <c r="C10" s="320" t="s">
        <v>656</v>
      </c>
      <c r="D10" s="320" t="s">
        <v>657</v>
      </c>
      <c r="E10" s="320" t="s">
        <v>658</v>
      </c>
      <c r="F10" s="322"/>
      <c r="G10" s="322"/>
      <c r="H10" s="322"/>
      <c r="I10" s="322"/>
      <c r="J10" s="322"/>
      <c r="K10" s="322"/>
      <c r="L10" s="322"/>
      <c r="M10" s="321"/>
      <c r="N10" s="322"/>
      <c r="O10" s="320" t="s">
        <v>677</v>
      </c>
      <c r="P10" s="320" t="s">
        <v>656</v>
      </c>
      <c r="Q10" s="320" t="s">
        <v>657</v>
      </c>
      <c r="R10" s="320" t="s">
        <v>658</v>
      </c>
      <c r="S10" s="320" t="s">
        <v>659</v>
      </c>
      <c r="T10" s="320" t="s">
        <v>660</v>
      </c>
      <c r="U10" s="320" t="s">
        <v>661</v>
      </c>
      <c r="V10" s="320" t="s">
        <v>662</v>
      </c>
      <c r="W10" s="320" t="s">
        <v>663</v>
      </c>
      <c r="X10" s="320" t="s">
        <v>664</v>
      </c>
      <c r="Y10" s="322"/>
    </row>
    <row r="11" spans="2:25" x14ac:dyDescent="0.25">
      <c r="B11" s="320" t="s">
        <v>678</v>
      </c>
      <c r="C11" s="320" t="s">
        <v>656</v>
      </c>
      <c r="D11" s="320" t="s">
        <v>657</v>
      </c>
      <c r="E11" s="320" t="s">
        <v>658</v>
      </c>
      <c r="F11" s="320" t="s">
        <v>659</v>
      </c>
      <c r="G11" s="322"/>
      <c r="H11" s="322"/>
      <c r="I11" s="322"/>
      <c r="J11" s="322"/>
      <c r="K11" s="322"/>
      <c r="L11" s="322"/>
      <c r="M11" s="321"/>
      <c r="N11" s="322"/>
      <c r="O11" s="320" t="s">
        <v>679</v>
      </c>
      <c r="P11" s="320" t="s">
        <v>656</v>
      </c>
      <c r="Q11" s="322"/>
      <c r="R11" s="322"/>
      <c r="S11" s="322"/>
      <c r="T11" s="322"/>
      <c r="U11" s="322"/>
      <c r="V11" s="322"/>
      <c r="W11" s="322"/>
      <c r="X11" s="322"/>
      <c r="Y11" s="322"/>
    </row>
    <row r="12" spans="2:25" x14ac:dyDescent="0.25">
      <c r="B12" s="320" t="s">
        <v>680</v>
      </c>
      <c r="C12" s="320" t="s">
        <v>656</v>
      </c>
      <c r="D12" s="322"/>
      <c r="E12" s="322"/>
      <c r="F12" s="322"/>
      <c r="G12" s="322"/>
      <c r="H12" s="322"/>
      <c r="I12" s="322"/>
      <c r="J12" s="322"/>
      <c r="K12" s="322"/>
      <c r="L12" s="322"/>
      <c r="M12" s="321"/>
      <c r="N12" s="322"/>
      <c r="O12" s="320" t="s">
        <v>681</v>
      </c>
      <c r="P12" s="320" t="s">
        <v>656</v>
      </c>
      <c r="Q12" s="320" t="s">
        <v>657</v>
      </c>
      <c r="R12" s="320" t="s">
        <v>658</v>
      </c>
      <c r="S12" s="322"/>
      <c r="T12" s="322"/>
      <c r="U12" s="322"/>
      <c r="V12" s="322"/>
      <c r="W12" s="322"/>
      <c r="X12" s="322"/>
      <c r="Y12" s="322"/>
    </row>
    <row r="13" spans="2:25" x14ac:dyDescent="0.25">
      <c r="B13" s="320" t="s">
        <v>682</v>
      </c>
      <c r="C13" s="320" t="s">
        <v>656</v>
      </c>
      <c r="D13" s="322"/>
      <c r="E13" s="322"/>
      <c r="F13" s="322"/>
      <c r="G13" s="322"/>
      <c r="H13" s="322"/>
      <c r="I13" s="322"/>
      <c r="J13" s="322"/>
      <c r="K13" s="322"/>
      <c r="L13" s="322"/>
      <c r="M13" s="321"/>
      <c r="N13" s="322"/>
      <c r="O13" s="320" t="s">
        <v>683</v>
      </c>
      <c r="P13" s="320" t="s">
        <v>656</v>
      </c>
      <c r="Q13" s="320" t="s">
        <v>657</v>
      </c>
      <c r="R13" s="320" t="s">
        <v>658</v>
      </c>
      <c r="S13" s="320" t="s">
        <v>659</v>
      </c>
      <c r="T13" s="320" t="s">
        <v>660</v>
      </c>
      <c r="U13" s="320" t="s">
        <v>661</v>
      </c>
      <c r="V13" s="320" t="s">
        <v>662</v>
      </c>
      <c r="W13" s="320" t="s">
        <v>663</v>
      </c>
      <c r="X13" s="320" t="s">
        <v>664</v>
      </c>
      <c r="Y13" s="320" t="s">
        <v>665</v>
      </c>
    </row>
    <row r="14" spans="2:25" x14ac:dyDescent="0.25">
      <c r="B14" s="320" t="s">
        <v>684</v>
      </c>
      <c r="C14" s="320" t="s">
        <v>656</v>
      </c>
      <c r="D14" s="320" t="s">
        <v>657</v>
      </c>
      <c r="E14" s="320" t="s">
        <v>658</v>
      </c>
      <c r="F14" s="322"/>
      <c r="G14" s="322"/>
      <c r="H14" s="322"/>
      <c r="I14" s="322"/>
      <c r="J14" s="322"/>
      <c r="K14" s="322"/>
      <c r="L14" s="322"/>
      <c r="M14" s="321"/>
      <c r="N14" s="322"/>
      <c r="O14" s="320" t="s">
        <v>685</v>
      </c>
      <c r="P14" s="320" t="s">
        <v>656</v>
      </c>
      <c r="Q14" s="320" t="s">
        <v>657</v>
      </c>
      <c r="R14" s="320" t="s">
        <v>658</v>
      </c>
      <c r="S14" s="322"/>
      <c r="T14" s="322"/>
      <c r="U14" s="322"/>
      <c r="V14" s="322"/>
      <c r="W14" s="322"/>
      <c r="X14" s="322"/>
      <c r="Y14" s="322"/>
    </row>
    <row r="15" spans="2:25" x14ac:dyDescent="0.25">
      <c r="B15" s="320" t="s">
        <v>686</v>
      </c>
      <c r="C15" s="320" t="s">
        <v>656</v>
      </c>
      <c r="D15" s="322"/>
      <c r="E15" s="322"/>
      <c r="F15" s="322"/>
      <c r="G15" s="322"/>
      <c r="H15" s="322"/>
      <c r="I15" s="322"/>
      <c r="J15" s="322"/>
      <c r="K15" s="322"/>
      <c r="L15" s="322"/>
      <c r="M15" s="321"/>
      <c r="N15" s="322"/>
      <c r="O15" s="320" t="s">
        <v>687</v>
      </c>
      <c r="P15" s="320" t="s">
        <v>656</v>
      </c>
      <c r="Q15" s="320" t="s">
        <v>657</v>
      </c>
      <c r="R15" s="322"/>
      <c r="S15" s="322"/>
      <c r="T15" s="322"/>
      <c r="U15" s="322"/>
      <c r="V15" s="322"/>
      <c r="W15" s="322"/>
      <c r="X15" s="322"/>
      <c r="Y15" s="322"/>
    </row>
    <row r="16" spans="2:25" x14ac:dyDescent="0.25">
      <c r="B16" s="320" t="s">
        <v>688</v>
      </c>
      <c r="C16" s="320" t="s">
        <v>656</v>
      </c>
      <c r="D16" s="320" t="s">
        <v>657</v>
      </c>
      <c r="E16" s="320" t="s">
        <v>658</v>
      </c>
      <c r="F16" s="322"/>
      <c r="G16" s="322"/>
      <c r="H16" s="322"/>
      <c r="I16" s="322"/>
      <c r="J16" s="322"/>
      <c r="K16" s="322"/>
      <c r="L16" s="322"/>
      <c r="M16" s="321"/>
      <c r="N16" s="322"/>
      <c r="O16" s="320" t="s">
        <v>689</v>
      </c>
      <c r="P16" s="320" t="s">
        <v>656</v>
      </c>
      <c r="Q16" s="320" t="s">
        <v>657</v>
      </c>
      <c r="R16" s="320" t="s">
        <v>658</v>
      </c>
      <c r="S16" s="322"/>
      <c r="T16" s="322"/>
      <c r="U16" s="322"/>
      <c r="V16" s="322"/>
      <c r="W16" s="322"/>
      <c r="X16" s="322"/>
      <c r="Y16" s="322"/>
    </row>
    <row r="17" spans="2:25" x14ac:dyDescent="0.25">
      <c r="B17" s="320" t="s">
        <v>690</v>
      </c>
      <c r="C17" s="320" t="s">
        <v>656</v>
      </c>
      <c r="D17" s="322"/>
      <c r="E17" s="322"/>
      <c r="F17" s="322"/>
      <c r="G17" s="322"/>
      <c r="H17" s="322"/>
      <c r="I17" s="322"/>
      <c r="J17" s="322"/>
      <c r="K17" s="322"/>
      <c r="L17" s="322"/>
      <c r="M17" s="321"/>
      <c r="N17" s="322"/>
      <c r="O17" s="320" t="s">
        <v>691</v>
      </c>
      <c r="P17" s="320" t="s">
        <v>656</v>
      </c>
      <c r="Q17" s="322"/>
      <c r="R17" s="322"/>
      <c r="S17" s="322"/>
      <c r="T17" s="322"/>
      <c r="U17" s="322"/>
      <c r="V17" s="322"/>
      <c r="W17" s="322"/>
      <c r="X17" s="322"/>
      <c r="Y17" s="322"/>
    </row>
    <row r="18" spans="2:25" x14ac:dyDescent="0.25">
      <c r="B18" s="320" t="s">
        <v>692</v>
      </c>
      <c r="C18" s="320" t="s">
        <v>656</v>
      </c>
      <c r="D18" s="320" t="s">
        <v>657</v>
      </c>
      <c r="E18" s="320" t="s">
        <v>658</v>
      </c>
      <c r="F18" s="320" t="s">
        <v>659</v>
      </c>
      <c r="G18" s="320" t="s">
        <v>660</v>
      </c>
      <c r="H18" s="322"/>
      <c r="I18" s="322"/>
      <c r="J18" s="322"/>
      <c r="K18" s="322"/>
      <c r="L18" s="322"/>
      <c r="M18" s="321"/>
      <c r="N18" s="322"/>
      <c r="O18" s="320" t="s">
        <v>693</v>
      </c>
      <c r="P18" s="320" t="s">
        <v>656</v>
      </c>
      <c r="Q18" s="320" t="s">
        <v>657</v>
      </c>
      <c r="R18" s="320" t="s">
        <v>658</v>
      </c>
      <c r="S18" s="320" t="s">
        <v>659</v>
      </c>
      <c r="T18" s="320" t="s">
        <v>660</v>
      </c>
      <c r="U18" s="320" t="s">
        <v>661</v>
      </c>
      <c r="V18" s="320" t="s">
        <v>662</v>
      </c>
      <c r="W18" s="320" t="s">
        <v>663</v>
      </c>
      <c r="X18" s="320" t="s">
        <v>664</v>
      </c>
      <c r="Y18" s="320" t="s">
        <v>665</v>
      </c>
    </row>
    <row r="19" spans="2:25" x14ac:dyDescent="0.25">
      <c r="B19" s="320" t="s">
        <v>694</v>
      </c>
      <c r="C19" s="320" t="s">
        <v>656</v>
      </c>
      <c r="D19" s="322"/>
      <c r="E19" s="322"/>
      <c r="F19" s="322"/>
      <c r="G19" s="322"/>
      <c r="H19" s="322"/>
      <c r="I19" s="322"/>
      <c r="J19" s="322"/>
      <c r="K19" s="322"/>
      <c r="L19" s="322"/>
      <c r="M19" s="321"/>
      <c r="N19" s="322"/>
      <c r="O19" s="320" t="s">
        <v>695</v>
      </c>
      <c r="P19" s="320" t="s">
        <v>656</v>
      </c>
      <c r="Q19" s="322"/>
      <c r="R19" s="322"/>
      <c r="S19" s="322"/>
      <c r="T19" s="322"/>
      <c r="U19" s="322"/>
      <c r="V19" s="322"/>
      <c r="W19" s="322"/>
      <c r="X19" s="322"/>
      <c r="Y19" s="322"/>
    </row>
    <row r="20" spans="2:25" x14ac:dyDescent="0.25">
      <c r="B20" s="320" t="s">
        <v>696</v>
      </c>
      <c r="C20" s="320" t="s">
        <v>656</v>
      </c>
      <c r="D20" s="320" t="s">
        <v>657</v>
      </c>
      <c r="E20" s="320" t="s">
        <v>658</v>
      </c>
      <c r="F20" s="322"/>
      <c r="G20" s="322"/>
      <c r="H20" s="322"/>
      <c r="I20" s="322"/>
      <c r="J20" s="322"/>
      <c r="K20" s="322"/>
      <c r="L20" s="322"/>
      <c r="M20" s="321"/>
      <c r="N20" s="322"/>
      <c r="O20" s="320" t="s">
        <v>697</v>
      </c>
      <c r="P20" s="320" t="s">
        <v>656</v>
      </c>
      <c r="Q20" s="320" t="s">
        <v>657</v>
      </c>
      <c r="R20" s="322"/>
      <c r="S20" s="322"/>
      <c r="T20" s="322"/>
      <c r="U20" s="322"/>
      <c r="V20" s="322"/>
      <c r="W20" s="322"/>
      <c r="X20" s="322"/>
      <c r="Y20" s="322"/>
    </row>
    <row r="21" spans="2:25" x14ac:dyDescent="0.25">
      <c r="B21" s="320" t="s">
        <v>698</v>
      </c>
      <c r="C21" s="320" t="s">
        <v>656</v>
      </c>
      <c r="D21" s="322"/>
      <c r="E21" s="322"/>
      <c r="F21" s="322"/>
      <c r="G21" s="322"/>
      <c r="H21" s="322"/>
      <c r="I21" s="322"/>
      <c r="J21" s="322"/>
      <c r="K21" s="322"/>
      <c r="L21" s="322"/>
      <c r="M21" s="321"/>
      <c r="N21" s="322"/>
      <c r="O21" s="320" t="s">
        <v>699</v>
      </c>
      <c r="P21" s="320" t="s">
        <v>656</v>
      </c>
      <c r="Q21" s="320" t="s">
        <v>657</v>
      </c>
      <c r="R21" s="322"/>
      <c r="S21" s="322"/>
      <c r="T21" s="322"/>
      <c r="U21" s="322"/>
      <c r="V21" s="322"/>
      <c r="W21" s="322"/>
      <c r="X21" s="322"/>
      <c r="Y21" s="322"/>
    </row>
    <row r="22" spans="2:25" x14ac:dyDescent="0.25">
      <c r="B22" s="320" t="s">
        <v>700</v>
      </c>
      <c r="C22" s="320" t="s">
        <v>656</v>
      </c>
      <c r="D22" s="320" t="s">
        <v>657</v>
      </c>
      <c r="E22" s="320" t="s">
        <v>658</v>
      </c>
      <c r="F22" s="320" t="s">
        <v>659</v>
      </c>
      <c r="G22" s="320" t="s">
        <v>660</v>
      </c>
      <c r="H22" s="320" t="s">
        <v>661</v>
      </c>
      <c r="I22" s="322"/>
      <c r="J22" s="322"/>
      <c r="K22" s="322"/>
      <c r="L22" s="322"/>
      <c r="M22" s="321"/>
      <c r="N22" s="322"/>
      <c r="O22" s="320" t="s">
        <v>701</v>
      </c>
      <c r="P22" s="320" t="s">
        <v>656</v>
      </c>
      <c r="Q22" s="322"/>
      <c r="R22" s="322"/>
      <c r="S22" s="322"/>
      <c r="T22" s="322"/>
      <c r="U22" s="322"/>
      <c r="V22" s="322"/>
      <c r="W22" s="322"/>
      <c r="X22" s="322"/>
      <c r="Y22" s="322"/>
    </row>
    <row r="23" spans="2:25" x14ac:dyDescent="0.25">
      <c r="B23" s="320" t="s">
        <v>702</v>
      </c>
      <c r="C23" s="320" t="s">
        <v>656</v>
      </c>
      <c r="D23" s="322"/>
      <c r="E23" s="322"/>
      <c r="F23" s="322"/>
      <c r="G23" s="322"/>
      <c r="H23" s="322"/>
      <c r="I23" s="322"/>
      <c r="J23" s="322"/>
      <c r="K23" s="322"/>
      <c r="L23" s="322"/>
      <c r="M23" s="321"/>
      <c r="N23" s="322"/>
      <c r="O23" s="322"/>
      <c r="P23" s="322"/>
      <c r="Q23" s="322"/>
      <c r="R23" s="322"/>
      <c r="S23" s="322"/>
      <c r="T23" s="322"/>
      <c r="U23" s="322"/>
      <c r="V23" s="322"/>
      <c r="W23" s="322"/>
      <c r="X23" s="322"/>
      <c r="Y23" s="322"/>
    </row>
    <row r="24" spans="2:25" x14ac:dyDescent="0.25">
      <c r="B24" s="322"/>
      <c r="C24" s="322"/>
      <c r="D24" s="322"/>
      <c r="E24" s="322"/>
      <c r="F24" s="322"/>
      <c r="G24" s="322"/>
      <c r="H24" s="322"/>
      <c r="I24" s="322"/>
      <c r="J24" s="322"/>
      <c r="K24" s="322"/>
      <c r="L24" s="322"/>
      <c r="M24" s="322"/>
      <c r="N24" s="322"/>
      <c r="O24" s="322"/>
      <c r="P24" s="322"/>
      <c r="Q24" s="322"/>
      <c r="R24" s="322"/>
      <c r="S24" s="322"/>
      <c r="T24" s="322"/>
      <c r="U24" s="322"/>
      <c r="V24" s="322"/>
      <c r="W24" s="322"/>
      <c r="X24" s="322"/>
      <c r="Y24" s="322"/>
    </row>
    <row r="25" spans="2:25" x14ac:dyDescent="0.25">
      <c r="B25" s="322"/>
      <c r="C25" s="322"/>
      <c r="D25" s="322"/>
      <c r="E25" s="322"/>
      <c r="F25" s="322"/>
      <c r="G25" s="322"/>
      <c r="H25" s="322"/>
      <c r="I25" s="322"/>
      <c r="J25" s="322"/>
      <c r="K25" s="322"/>
      <c r="L25" s="322"/>
      <c r="M25" s="322"/>
      <c r="N25" s="322"/>
      <c r="O25" s="322"/>
      <c r="P25" s="322"/>
      <c r="Q25" s="322"/>
      <c r="R25" s="322"/>
      <c r="S25" s="322"/>
      <c r="T25" s="322"/>
      <c r="U25" s="322"/>
      <c r="V25" s="322"/>
      <c r="W25" s="322"/>
      <c r="X25" s="322"/>
      <c r="Y25" s="322"/>
    </row>
    <row r="26" spans="2:25" x14ac:dyDescent="0.25">
      <c r="B26" s="323" t="s">
        <v>703</v>
      </c>
      <c r="C26" s="323"/>
      <c r="D26" s="323"/>
      <c r="E26" s="323"/>
      <c r="F26" s="323"/>
      <c r="G26" s="323"/>
      <c r="H26" s="323"/>
      <c r="I26" s="323"/>
      <c r="J26" s="323"/>
      <c r="K26" s="323"/>
      <c r="L26" s="323"/>
      <c r="M26" s="323"/>
      <c r="N26" s="323"/>
      <c r="O26" s="323"/>
      <c r="P26" s="323"/>
      <c r="Q26" s="323"/>
      <c r="R26" s="323"/>
      <c r="S26" s="323"/>
      <c r="T26" s="323"/>
      <c r="U26" s="323"/>
      <c r="V26" s="323"/>
      <c r="W26" s="323"/>
      <c r="X26" s="323"/>
      <c r="Y26" s="322"/>
    </row>
  </sheetData>
  <mergeCells count="4">
    <mergeCell ref="B1:Y1"/>
    <mergeCell ref="B2:Y2"/>
    <mergeCell ref="B3:Y3"/>
    <mergeCell ref="B26:X26"/>
  </mergeCells>
  <hyperlinks>
    <hyperlink ref="B5" location="'10m Air Pistol 1'!A2" tooltip="10m Air Pistol" display="10m Air Pistol" xr:uid="{4E885D82-9CAA-43D9-BA98-AA33B94A2325}"/>
    <hyperlink ref="C5" location="'10m Air Pistol 1'!$B$3" tooltip="10m Air Pistol Division 1" display="D1" xr:uid="{38C6908B-A1DB-46AF-8795-675C24351C61}"/>
    <hyperlink ref="D5" location="'10m Air Pistol 1'!$J$3" tooltip="10m Air Pistol Division 2" display="D2" xr:uid="{09BC7F2B-C8E6-4161-BC65-E7A9A33298B8}"/>
    <hyperlink ref="E5" location="'10m Air Pistol 1'!$B$15" tooltip="10m Air Pistol Division 3" display="D3" xr:uid="{888D6C48-68B5-4B68-854B-A5AD1CE5AE07}"/>
    <hyperlink ref="F5" location="'10m Air Pistol 1'!$J$15" tooltip="10m Air Pistol Division 4" display="D4" xr:uid="{0EE14589-E74B-40F8-8268-DDB9EED3A7EE}"/>
    <hyperlink ref="G5" location="'10m Air Pistol 1'!$B$27" tooltip="10m Air Pistol Division 5" display="D5" xr:uid="{B3BAB374-0737-4B6D-9B4F-738A1B67E9D0}"/>
    <hyperlink ref="H5" location="'10m Air Pistol 1'!$J$27" tooltip="10m Air Pistol Division 6" display="D6" xr:uid="{D8C61868-74BD-4F47-B317-DAB1A65FC74A}"/>
    <hyperlink ref="I5" location="'10m Air Pistol 1'!$B$39" tooltip="10m Air Pistol Division 7" display="D7" xr:uid="{F89F135E-5D94-4E84-8BEF-D458DA5DE1FC}"/>
    <hyperlink ref="J5" location="'10m Air Pistol 1'!$J$39" tooltip="10m Air Pistol Division 8" display="D8" xr:uid="{E75BF5BC-423C-48F6-8FAB-80ED9E551ACB}"/>
    <hyperlink ref="K5" location="'10m Air Pistol 1'!$B$51" tooltip="10m Air Pistol Division 9" display="D9" xr:uid="{BCC4D4AB-9CF5-42BD-B06C-C6ADC75260EA}"/>
    <hyperlink ref="L5" location="'10m Air Pistol 1'!$J$51" tooltip="10m Air Pistol Division 10" display="D10" xr:uid="{21D3466A-CD4E-4ACE-83B4-B7A70096A2DA}"/>
    <hyperlink ref="C6" location="'10m Air Pistol 2'!$B$3" tooltip="10m Air Pistol Division 11" display="D11" xr:uid="{E400BD60-56C4-496F-AE83-457E6A89F740}"/>
    <hyperlink ref="D6" location="'10m Air Pistol 2'!$J$3" tooltip="10m Air Pistol Division 12" display="D12" xr:uid="{B8D7AB00-9B68-41D2-8F7B-E5A6FA52CC11}"/>
    <hyperlink ref="B7" location="'10m Air Pistol Jun'!A2" tooltip="10m Air Pistol Jun" display="10m Air Pistol Jun" xr:uid="{1D36BF8E-0C4B-48FA-B55B-C778D405CFDA}"/>
    <hyperlink ref="C7" location="'10m Air Pistol Jun'!$B$3" tooltip="10m Air Pistol Jun Division 1" display="D1" xr:uid="{90C4CA0F-E1A9-434D-9B83-3EC8F6D7B789}"/>
    <hyperlink ref="B8" location="'10m Air Pistol Sen'!A2" tooltip="10m Air Pistol Sen" display="10m Air Pistol Sen" xr:uid="{E840B7E5-8A77-467F-BE2D-3EBAD0FAF5A5}"/>
    <hyperlink ref="C8" location="'10m Air Pistol Sen'!$B$3" tooltip="10m Air Pistol Sen Division 1" display="D1" xr:uid="{C687D343-6267-4EE2-A3A9-B0C07F1DDA70}"/>
    <hyperlink ref="D8" location="'10m Air Pistol Sen'!$B$15" tooltip="10m Air Pistol Sen Division 2" display="D2" xr:uid="{EE87667D-7105-4F93-9E8E-A60F6C6139A3}"/>
    <hyperlink ref="E8" location="'10m Air Pistol Sen'!$B$27" tooltip="10m Air Pistol Sen Division 3" display="D3" xr:uid="{A1841705-83B3-4F62-B52C-F6E0563E4983}"/>
    <hyperlink ref="F8" location="'10m Air Pistol Sen'!$B$39" tooltip="10m Air Pistol Sen Division 4" display="D4" xr:uid="{66DB3735-2196-4CCC-89CF-E7EAE44F34D5}"/>
    <hyperlink ref="B9" location="'10m Air Pistol Team 1'!A2" tooltip="10m Air Pistol Team" display="10m Air Pistol Team" xr:uid="{2818BBCE-6B18-4D5C-BEF0-5BA47EA6DC19}"/>
    <hyperlink ref="C9" location="'10m Air Pistol Team 1'!$A$3" tooltip="10m Air Pistol Team Division 1" display="D1" xr:uid="{EB77D9AD-F261-4A72-8C78-F4F470945D57}"/>
    <hyperlink ref="D9" location="'10m Air Pistol Team 1'!$A$29" tooltip="10m Air Pistol Team Division 2" display="D2" xr:uid="{E5A6AABD-AD8D-450C-8DA2-3219ED51AB5A}"/>
    <hyperlink ref="E9" location="'10m Air Pistol Team 2'!$A$3" tooltip="10m Air Pistol Team Division 3" display="D3" xr:uid="{488BB9A0-08AB-41C8-ABEC-0D668A6C6E57}"/>
    <hyperlink ref="B10" location="'10m Air Pistol (Supp rest)'!A2" tooltip="10m Air Pistol (Supp rest)" display="10m Air Pistol (Supp rest)" xr:uid="{FA79C2F0-A1B4-4560-90E7-2ACC1CF40FE9}"/>
    <hyperlink ref="C10" location="'10m Air Pistol (Supp rest)'!$B$3" tooltip="10m Air Pistol (Supp rest) Division 1" display="D1" xr:uid="{327E6816-4EAE-43FE-9011-D1E9B0EA182B}"/>
    <hyperlink ref="D10" location="'10m Air Pistol (Supp rest)'!$B$13" tooltip="10m Air Pistol (Supp rest) Division 2" display="D2" xr:uid="{1559EC10-7134-42D1-8F24-E776A1F75A03}"/>
    <hyperlink ref="E10" location="'10m Air Pistol (Supp rest)'!$B$23" tooltip="10m Air Pistol (Supp rest) Division 3" display="D3" xr:uid="{44B57611-3E04-4B3F-8E42-60BA6D70E1B6}"/>
    <hyperlink ref="B11" location="'10m Air Rifle'!A2" tooltip="10m Air Rifle" display="10m Air Rifle" xr:uid="{DFC832BF-B3A0-4144-A1A5-CD5F9C147764}"/>
    <hyperlink ref="C11" location="'10m Air Rifle'!$B$3" tooltip="10m Air Rifle Division 1" display="D1" xr:uid="{89CBE9A3-5CF0-4349-A9F7-D16BF3921946}"/>
    <hyperlink ref="D11" location="'10m Air Rifle'!$B$14" tooltip="10m Air Rifle Division 2" display="D2" xr:uid="{1DB01BFC-1C9B-453D-83A0-538336EAEFDC}"/>
    <hyperlink ref="E11" location="'10m Air Rifle'!$B$25" tooltip="10m Air Rifle Division 3" display="D3" xr:uid="{5D99F409-C203-41AA-AA5C-CD3C561A386A}"/>
    <hyperlink ref="F11" location="'10m Air Rifle'!$B$35" tooltip="10m Air Rifle Division 4" display="D4" xr:uid="{EF930987-FDB8-4D01-9CD9-D4ADDD2D39A9}"/>
    <hyperlink ref="B12" location="'10m Air Rifle Sen'!A2" tooltip="10m Air Rifle Sen" display="10m Air Rifle Sen" xr:uid="{BF381F72-70AE-4A8E-8475-639F37C782DC}"/>
    <hyperlink ref="C12" location="'10m Air Rifle Sen'!$B$3" tooltip="10m Air Rifle Sen Division 1" display="D1" xr:uid="{8C6CA3F7-5556-49D3-A30E-AA8D5AEA78CF}"/>
    <hyperlink ref="B13" location="'10m Air Rifle (Supp rest)'!A2" tooltip="10m Air Rifle (Supp rest)" display="10m Air Rifle (Supp rest)" xr:uid="{7B280FC1-C2B5-46AF-8C9A-001D13722691}"/>
    <hyperlink ref="C13" location="'10m Air Rifle (Supp rest)'!$B$3" tooltip="10m Air Rifle (Supp rest) Division 1" display="D1" xr:uid="{B5BA716A-0501-4B9A-8D8C-7913562C1469}"/>
    <hyperlink ref="B14" location="'20Yd Pistol'!A2" tooltip="20Yd Pistol" display="20Yd Pistol" xr:uid="{8CDE0A8E-869C-4973-8084-0FD5B7F46F63}"/>
    <hyperlink ref="C14" location="'20Yd Pistol'!$B$3" tooltip="20Yd Pistol Division 1" display="D1" xr:uid="{8DAA6F02-2D22-438C-8F3C-D86DBAB2DFB8}"/>
    <hyperlink ref="D14" location="'20Yd Pistol'!$B$13" tooltip="20Yd Pistol Division 2" display="D2" xr:uid="{563549BC-2E8B-4EBB-83CB-F258ABC79C53}"/>
    <hyperlink ref="E14" location="'20Yd Pistol'!$B$23" tooltip="20Yd Pistol Division 3" display="D3" xr:uid="{B6E92473-1620-4ECC-A1F2-F2E9DE3926EF}"/>
    <hyperlink ref="B15" location="'6Yd Air Pistol'!A2" tooltip="6Yd Air Pistol" display="6Yd Air Pistol" xr:uid="{EE7ABCE6-2C83-407B-9454-0DF05CE179EB}"/>
    <hyperlink ref="C15" location="'6Yd Air Pistol'!$B$3" tooltip="6Yd Air Pistol Division 1" display="D1" xr:uid="{67F5121E-29E1-4D70-8504-A3C40967F46D}"/>
    <hyperlink ref="B16" location="'Gallery Rifle Any'!A2" tooltip="Gallery Rifle Any" display="Gallery Rifle Any" xr:uid="{21F389E3-625F-45BA-8354-AA390101E83F}"/>
    <hyperlink ref="C16" location="'Gallery Rifle Any'!$B$3" tooltip="Gallery Rifle Any Division 1" display="D1" xr:uid="{7F73C989-711C-458A-96AC-97A50242FFE0}"/>
    <hyperlink ref="D16" location="'Gallery Rifle Any'!$B$14" tooltip="Gallery Rifle Any Division 2" display="D2" xr:uid="{7D605A58-19AA-430C-B63E-942F167C5C2C}"/>
    <hyperlink ref="E16" location="'Gallery Rifle Any'!$B$24" tooltip="Gallery Rifle Any Division 3" display="D3" xr:uid="{187D2AA1-0F4A-44F8-A0C1-DBE87E1FE319}"/>
    <hyperlink ref="B17" location="'Gallery Rifle Any Sen'!A2" tooltip="Gallery Rifle Any Sen" display="Gallery Rifle Any Sen" xr:uid="{BB8C75CE-04AE-4D6E-9EC2-955418258642}"/>
    <hyperlink ref="C17" location="'Gallery Rifle Any Sen'!$B$3" tooltip="Gallery Rifle Any Sen Division 1" display="D1" xr:uid="{58739C62-6553-4C07-94AB-967CA1E6D2E6}"/>
    <hyperlink ref="B18" location="'Gallery Rifle Iron'!A2" tooltip="Gallery Rifle Iron" display="Gallery Rifle Iron" xr:uid="{E5A92E49-D4FD-4EF1-8B31-7626F4327D22}"/>
    <hyperlink ref="C18" location="'Gallery Rifle Iron'!$B$3" tooltip="Gallery Rifle Iron Division 1" display="D1" xr:uid="{E2263EE8-F8C1-4804-BB8E-A67A829DCB8F}"/>
    <hyperlink ref="D18" location="'Gallery Rifle Iron'!$B$15" tooltip="Gallery Rifle Iron Division 2" display="D2" xr:uid="{E4470BFA-4E83-4757-A09A-D8037712453A}"/>
    <hyperlink ref="E18" location="'Gallery Rifle Iron'!$B$27" tooltip="Gallery Rifle Iron Division 3" display="D3" xr:uid="{95C2A943-7045-4116-BCBB-BD9DCA93A0CF}"/>
    <hyperlink ref="F18" location="'Gallery Rifle Iron'!$B$39" tooltip="Gallery Rifle Iron Division 4" display="D4" xr:uid="{2E945BFF-446A-4C74-AF09-99D4D9C44226}"/>
    <hyperlink ref="G18" location="'Gallery Rifle Iron'!$B$50" tooltip="Gallery Rifle Iron Division 5" display="D5" xr:uid="{55904BCD-CCD3-4DE7-831F-CFEE6312F526}"/>
    <hyperlink ref="B19" location="'Gallery Rifle Iron Sen'!A2" tooltip="Gallery Rifle Iron Sen" display="Gallery Rifle Iron Sen" xr:uid="{307E4D3F-6223-4FE6-B14D-165908768B62}"/>
    <hyperlink ref="C19" location="'Gallery Rifle Iron Sen'!$B$3" tooltip="Gallery Rifle Iron Sen Division 1" display="D1" xr:uid="{3F6B8472-6661-4B04-8886-B5C8F1BF6368}"/>
    <hyperlink ref="B20" location="'Long Barrelled Pistol'!A2" tooltip="Long Barrelled Pistol" display="Long Barrelled Pistol" xr:uid="{F19666F2-CB7D-45C7-AF59-6C448FBF7AA9}"/>
    <hyperlink ref="C20" location="'Long Barrelled Pistol'!$B$3" tooltip="Long Barrelled Pistol Division 1" display="D1" xr:uid="{F8C8F626-CC56-460A-B059-43D91EECBBD4}"/>
    <hyperlink ref="D20" location="'Long Barrelled Pistol'!$B$13" tooltip="Long Barrelled Pistol Division 2" display="D2" xr:uid="{80455EFB-43D4-4FA2-ABC0-32AB6D6624A0}"/>
    <hyperlink ref="E20" location="'Long Barrelled Pistol'!$B$23" tooltip="Long Barrelled Pistol Division 3" display="D3" xr:uid="{F0FF8077-C514-4622-B8ED-4BF34F854374}"/>
    <hyperlink ref="B21" location="'Long Barrelled Pistol Sen'!A2" tooltip="Long Barrelled Pistol Sen" display="Long Barrelled Pistol Sen" xr:uid="{79A25625-7EB5-434C-BE2E-595D29E93F95}"/>
    <hyperlink ref="C21" location="'Long Barrelled Pistol Sen'!$B$3" tooltip="Long Barrelled Pistol Sen Division 1" display="D1" xr:uid="{E500AA2F-6D1C-41E6-9D35-C01A19F38099}"/>
    <hyperlink ref="B22" location="'Long Range Bench 1'!A2" tooltip="Long Range Bench" display="Long Range Bench" xr:uid="{AAB885B0-BC74-4F29-BEB6-73C9A5595AE5}"/>
    <hyperlink ref="C22" location="'Long Range Bench 1'!$B$3" tooltip="Long Range Bench Division 1" display="D1" xr:uid="{28CC3586-4E21-4E37-99B6-7718947C79D0}"/>
    <hyperlink ref="D22" location="'Long Range Bench 1'!$B$15" tooltip="Long Range Bench Division 2" display="D2" xr:uid="{62FCB72B-AADC-4502-A3D7-A54F08D6879D}"/>
    <hyperlink ref="E22" location="'Long Range Bench 1'!$B$27" tooltip="Long Range Bench Division 3" display="D3" xr:uid="{83FA5D5A-AF0F-4296-B265-86F476356638}"/>
    <hyperlink ref="F22" location="'Long Range Bench 1'!$B$39" tooltip="Long Range Bench Division 4" display="D4" xr:uid="{C82E9AFA-58D7-4170-BAD0-3DE652AC33DC}"/>
    <hyperlink ref="G22" location="'Long Range Bench 1'!$B$50" tooltip="Long Range Bench Division 5" display="D5" xr:uid="{FF6A588D-3870-4526-A4C3-1DFA52A68CFE}"/>
    <hyperlink ref="H22" location="'Long Range Bench 2'!$B$3" tooltip="Long Range Bench Division 6" display="D6" xr:uid="{7AD8DC09-13C7-46A1-A5F3-2FD986A61585}"/>
    <hyperlink ref="B23" location="'Long Range Bench Sen'!A2" tooltip="Long Range Bench Sen" display="Long Range Bench Sen" xr:uid="{5B359B3E-0A72-411D-8B27-3129FE8E9012}"/>
    <hyperlink ref="C23" location="'Long Range Bench Sen'!$B$3" tooltip="Long Range Bench Sen Division 1" display="D1" xr:uid="{7A96C1FD-BEBF-421A-9B18-459800B17C62}"/>
    <hyperlink ref="O5" location="'Muzzle-loading Pistol'!A2" tooltip="Muzzle-loading Pistol" display="Muzzle-loading Pistol" xr:uid="{457BB262-2BDC-4DF0-8EF3-161170412D73}"/>
    <hyperlink ref="P5" location="'Muzzle-loading Pistol'!$B$3" tooltip="Muzzle-loading Pistol Division 1" display="D1" xr:uid="{9522E087-7396-4C31-9581-9F98F8FEFDDE}"/>
    <hyperlink ref="O6" location="'Muzzle-loading Revolver'!A2" tooltip="Muzzle-loading Revolver" display="Muzzle-loading Revolver" xr:uid="{9AFA2DDF-DDB4-4627-AED7-30A029686DF9}"/>
    <hyperlink ref="P6" location="'Muzzle-loading Revolver'!$B$3" tooltip="Muzzle-loading Revolver Division 1" display="D1" xr:uid="{D6301E3C-DA74-4FF3-8FD9-79A7A63A6424}"/>
    <hyperlink ref="Q6" location="'Muzzle-loading Revolver'!$B$12" tooltip="Muzzle-loading Revolver Division 2" display="D2" xr:uid="{0C1F052F-8F6C-4753-9BE2-A464FE0F7AAB}"/>
    <hyperlink ref="O7" location="'Rapid Fire Air Pistol'!A2" tooltip="Rapid Fire Air Pistol" display="Rapid Fire Air Pistol" xr:uid="{6050B78E-59F0-491B-B423-968CF0DAD14F}"/>
    <hyperlink ref="P7" location="'Rapid Fire Air Pistol'!$B$3" tooltip="Rapid Fire Air Pistol Division 1" display="D1" xr:uid="{C4285151-2FA5-4438-A193-F62D8832E89C}"/>
    <hyperlink ref="O8" location="'Rapid Fire Rifle'!A2" tooltip="Rapid Fire Rifle" display="Rapid Fire Rifle" xr:uid="{2069825E-FDCC-41C1-8AA0-DD2AE5601F4D}"/>
    <hyperlink ref="P8" location="'Rapid Fire Rifle'!$B$3" tooltip="Rapid Fire Rifle Division 1" display="D1" xr:uid="{C3E6F720-A349-46E9-B85C-975A201D1C34}"/>
    <hyperlink ref="Q8" location="'Rapid Fire Rifle'!$B$13" tooltip="Rapid Fire Rifle Division 2" display="D2" xr:uid="{F4275260-F1F2-458B-A2F6-4FBC269B0AEB}"/>
    <hyperlink ref="O9" location="'Rapid Fire Rifle Sen'!A2" tooltip="Rapid Fire Rifle Sen" display="Rapid Fire Rifle Sen" xr:uid="{0F04622D-814B-455E-BED4-B920D1D3B737}"/>
    <hyperlink ref="P9" location="'Rapid Fire Rifle Sen'!$B$3" tooltip="Rapid Fire Rifle Sen Division 1" display="D1" xr:uid="{8FD7FCEC-2280-4BBA-B36E-21EAD092659F}"/>
    <hyperlink ref="O10" location="'Short Range Rifle'!A2" tooltip="Short Range Rifle" display="Short Range Rifle" xr:uid="{B7D25655-1074-422E-AE90-EE6CE2ED5083}"/>
    <hyperlink ref="P10" location="'Short Range Rifle'!$B$3" tooltip="Short Range Rifle Division 1" display="D1" xr:uid="{F01335A0-F543-4A20-90B0-55976051EBA7}"/>
    <hyperlink ref="Q10" location="'Short Range Rifle'!$J$3" tooltip="Short Range Rifle Division 2" display="D2" xr:uid="{B356F98C-BDC7-4BE6-8107-9991775F95EF}"/>
    <hyperlink ref="R10" location="'Short Range Rifle'!$B$15" tooltip="Short Range Rifle Division 3" display="D3" xr:uid="{77E0E4D3-3902-498F-8A9E-6A30885A18BE}"/>
    <hyperlink ref="S10" location="'Short Range Rifle'!$J$15" tooltip="Short Range Rifle Division 4" display="D4" xr:uid="{30E18921-7998-41CE-97B4-6974F4605AFD}"/>
    <hyperlink ref="T10" location="'Short Range Rifle'!$B$27" tooltip="Short Range Rifle Division 5" display="D5" xr:uid="{DB862F20-D25F-4A4A-A899-867E7E62394F}"/>
    <hyperlink ref="U10" location="'Short Range Rifle'!$J$27" tooltip="Short Range Rifle Division 6" display="D6" xr:uid="{8DA79704-6F8F-44EC-A4D7-47046563021F}"/>
    <hyperlink ref="V10" location="'Short Range Rifle'!$B$39" tooltip="Short Range Rifle Division 7" display="D7" xr:uid="{46731832-542D-4713-8CF9-BAE79903127B}"/>
    <hyperlink ref="W10" location="'Short Range Rifle'!$J$39" tooltip="Short Range Rifle Division 8" display="D8" xr:uid="{B5155BB0-E6E1-468D-924D-0459F7346C9D}"/>
    <hyperlink ref="X10" location="'Short Range Rifle'!$B$51" tooltip="Short Range Rifle Division 9" display="D9" xr:uid="{5853EC9A-C3A4-4B23-84C4-40CD839159BA}"/>
    <hyperlink ref="O11" location="'Short Range Rifle Sen'!A2" tooltip="Short Range Rifle Sen" display="Short Range Rifle Sen" xr:uid="{5A528420-5361-40EE-9A42-609D393A3A61}"/>
    <hyperlink ref="P11" location="'Short Range Rifle Sen'!$B$3" tooltip="Short Range Rifle Sen Division 1" display="D1" xr:uid="{2E753BD4-0204-4252-B7A7-2A60149EBCC5}"/>
    <hyperlink ref="O12" location="'Short Range Rifle Team 1'!A2" tooltip="Short Range Rifle Team" display="Short Range Rifle Team" xr:uid="{94F41369-C12A-4B30-88A3-0D8E2E2993DA}"/>
    <hyperlink ref="P12" location="'Short Range Rifle Team 1'!$A$3" tooltip="Short Range Rifle Team Division 1" display="D1" xr:uid="{BD60270E-6AAA-4AB2-AC85-4391A0641812}"/>
    <hyperlink ref="Q12" location="'Short Range Rifle Team 1'!$A$29" tooltip="Short Range Rifle Team Division 2" display="D2" xr:uid="{3BD9A72A-B9F7-4A1C-9A05-9EE6461A6682}"/>
    <hyperlink ref="R12" location="'Short Range Rifle Team 2'!$A$3" tooltip="Short Range Rifle Team Division 3" display="D3" xr:uid="{BFA7418A-ED83-4D3B-8CAD-174C3A1D803E}"/>
    <hyperlink ref="O13" location="'Sport Rifle'!A2" tooltip="Sport Rifle" display="Sport Rifle" xr:uid="{91D529BB-81B0-411C-9F49-1C5CACFA3797}"/>
    <hyperlink ref="P13" location="'Sport Rifle'!$B$3" tooltip="Sport Rifle Division 1" display="D1" xr:uid="{9DE406C1-16B7-419E-B5FD-5A12E0FE31C1}"/>
    <hyperlink ref="Q13" location="'Sport Rifle'!$J$3" tooltip="Sport Rifle Division 2" display="D2" xr:uid="{6EA0BBA1-DF45-4134-91A4-BE8AD860B1D0}"/>
    <hyperlink ref="R13" location="'Sport Rifle'!$B$15" tooltip="Sport Rifle Division 3" display="D3" xr:uid="{2ECA61BA-F763-4EE4-8B47-9B83E99F6AA8}"/>
    <hyperlink ref="S13" location="'Sport Rifle'!$J$15" tooltip="Sport Rifle Division 4" display="D4" xr:uid="{C22912C8-8BD6-4F1A-B81C-7E600A6755CF}"/>
    <hyperlink ref="T13" location="'Sport Rifle'!$B$27" tooltip="Sport Rifle Division 5" display="D5" xr:uid="{7A2EC729-77E8-4CF1-9FB4-DF65D5A41878}"/>
    <hyperlink ref="U13" location="'Sport Rifle'!$J$27" tooltip="Sport Rifle Division 6" display="D6" xr:uid="{3837BBED-21A5-4201-9F51-9B5349C0FC43}"/>
    <hyperlink ref="V13" location="'Sport Rifle'!$B$39" tooltip="Sport Rifle Division 7" display="D7" xr:uid="{2978975D-77BB-4436-9AD7-5ECB874ECDE8}"/>
    <hyperlink ref="W13" location="'Sport Rifle'!$J$39" tooltip="Sport Rifle Division 8" display="D8" xr:uid="{E8E16B80-DF6F-4AD2-878F-EEEA84398849}"/>
    <hyperlink ref="X13" location="'Sport Rifle'!$B$50" tooltip="Sport Rifle Division 9" display="D9" xr:uid="{572BF3C5-9E0E-4046-92E1-71521AA96E9F}"/>
    <hyperlink ref="Y13" location="'Sport Rifle'!$J$50" tooltip="Sport Rifle Division 10" display="D10" xr:uid="{02B3B7F7-E9DC-4047-BF1C-F00E483A8D78}"/>
    <hyperlink ref="O14" location="'Sport Rifle Sen'!A2" tooltip="Sport Rifle Sen" display="Sport Rifle Sen" xr:uid="{909BE796-3B0C-4CBF-AF17-DE5F1085C87C}"/>
    <hyperlink ref="P14" location="'Sport Rifle Sen'!$B$3" tooltip="Sport Rifle Sen Division 1" display="D1" xr:uid="{A956FE86-0824-4B57-BF09-1838543FA586}"/>
    <hyperlink ref="Q14" location="'Sport Rifle Sen'!$B$14" tooltip="Sport Rifle Sen Division 2" display="D2" xr:uid="{3E899FE7-9383-4909-924F-91711794973A}"/>
    <hyperlink ref="R14" location="'Sport Rifle Sen'!$B$25" tooltip="Sport Rifle Sen Division 3" display="D3" xr:uid="{F8E4370B-B287-41F6-9B8F-750E306E8341}"/>
    <hyperlink ref="O15" location="'Sport Rifle Team'!A2" tooltip="Sport Rifle Team" display="Sport Rifle Team" xr:uid="{198B0B75-656F-4C84-A7A9-4750B746C540}"/>
    <hyperlink ref="P15" location="'Sport Rifle Team'!$A$3" tooltip="Sport Rifle Team Division 1" display="D1" xr:uid="{80B0408D-AE2E-4E9E-94B2-03AF894F45CC}"/>
    <hyperlink ref="Q15" location="'Sport Rifle Team'!$A$29" tooltip="Sport Rifle Team Division 2" display="D2" xr:uid="{4E267A04-6A1F-4F2F-9AAA-D5CCE6A628F5}"/>
    <hyperlink ref="O16" location="'SR Benchrest (Air)'!A2" tooltip="SR Benchrest (Air)" display="SR Benchrest (Air)" xr:uid="{1747874D-5CF3-41D5-93C9-7183702CA68D}"/>
    <hyperlink ref="P16" location="'SR Benchrest (Air)'!$B$3" tooltip="SR Benchrest (Air) Division 1" display="D1" xr:uid="{BDFFED43-E41A-456F-A9B5-85C4AB824D2B}"/>
    <hyperlink ref="Q16" location="'SR Benchrest (Air)'!$B$15" tooltip="SR Benchrest (Air) Division 2" display="D2" xr:uid="{86F6982A-DC7B-4EF9-84F3-355A4E4E0FE9}"/>
    <hyperlink ref="R16" location="'SR Benchrest (Air)'!$B$27" tooltip="SR Benchrest (Air) Division 3" display="D3" xr:uid="{46B18161-1F63-4644-9D8B-68ADEC4D7C94}"/>
    <hyperlink ref="O17" location="'SR Benchrest (Air) Sen'!A2" tooltip="SR Benchrest (Air) Sen" display="SR Benchrest (Air) Sen" xr:uid="{2937189F-E28E-4658-92D7-B878107AB998}"/>
    <hyperlink ref="P17" location="'SR Benchrest (Air) Sen'!$B$3" tooltip="SR Benchrest (Air) Sen Division 1" display="D1" xr:uid="{7DAE5358-358F-4734-A6C6-20ED46486CE2}"/>
    <hyperlink ref="O18" location="'SR Benchrest (Rimfire) 1'!A2" tooltip="SR Benchrest (Rimfire)" display="SR Benchrest (Rimfire)" xr:uid="{87ED0A99-B286-4FCF-B759-E87716F4FA06}"/>
    <hyperlink ref="P18" location="'SR Benchrest (Rimfire) 1'!$B$3" tooltip="SR Benchrest (Rimfire) Division 1" display="D1" xr:uid="{6AAF927F-A9EF-4B21-BF3E-E8327B937468}"/>
    <hyperlink ref="Q18" location="'SR Benchrest (Rimfire) 1'!$B$15" tooltip="SR Benchrest (Rimfire) Division 2" display="D2" xr:uid="{5EF8FB7C-A7B8-41D3-BDD3-983A23234FDD}"/>
    <hyperlink ref="R18" location="'SR Benchrest (Rimfire) 1'!$B$27" tooltip="SR Benchrest (Rimfire) Division 3" display="D3" xr:uid="{6C6CC1A2-D2F8-4AB9-A89A-8D169EBB5212}"/>
    <hyperlink ref="S18" location="'SR Benchrest (Rimfire) 1'!$B$39" tooltip="SR Benchrest (Rimfire) Division 4" display="D4" xr:uid="{C64FF361-088A-48C2-B83A-D32F56AB39C0}"/>
    <hyperlink ref="T18" location="'SR Benchrest (Rimfire) 1'!$B$51" tooltip="SR Benchrest (Rimfire) Division 5" display="D5" xr:uid="{D8CADB07-4CBA-4036-852B-10542331CD88}"/>
    <hyperlink ref="U18" location="'SR Benchrest (Rimfire) 2'!$B$3" tooltip="SR Benchrest (Rimfire) Division 6" display="D6" xr:uid="{C6F22C16-5055-400D-9CCE-624D43612EC3}"/>
    <hyperlink ref="V18" location="'SR Benchrest (Rimfire) 2'!$B$15" tooltip="SR Benchrest (Rimfire) Division 7" display="D7" xr:uid="{9BED1A6A-AF14-4F74-96AB-68584A158DD9}"/>
    <hyperlink ref="W18" location="'SR Benchrest (Rimfire) 2'!$B$26" tooltip="SR Benchrest (Rimfire) Division 8" display="D8" xr:uid="{C6494C19-AB3E-4A72-B41A-0123B2CC0E52}"/>
    <hyperlink ref="X18" location="'SR Benchrest (Rimfire) 2'!$B$37" tooltip="SR Benchrest (Rimfire) Division 9" display="D9" xr:uid="{ADC8D482-CE60-44BE-B942-AD733DD03D72}"/>
    <hyperlink ref="Y18" location="'SR Benchrest (Rimfire) 2'!$B$48" tooltip="SR Benchrest (Rimfire) Division 10" display="D10" xr:uid="{67432FD4-320C-409F-9598-0E651A4601D6}"/>
    <hyperlink ref="O19" location="'SR Benchrest (Rimfire) Jun'!A2" tooltip="SR Benchrest (Rimfire) Jun" display="SR Benchrest (Rimfire) Jun" xr:uid="{755ED145-73AF-4F94-B5F6-8E5F29E89A60}"/>
    <hyperlink ref="P19" location="'SR Benchrest (Rimfire) Jun'!$B$3" tooltip="SR Benchrest (Rimfire) Jun Division 1" display="D1" xr:uid="{7CD61FBA-3CDD-44BE-9360-4AACDE94FD48}"/>
    <hyperlink ref="O20" location="'SR Benchrest (Rimfire) Sen'!A2" tooltip="SR Benchrest (Rimfire) Sen" display="SR Benchrest (Rimfire) Sen" xr:uid="{1A31E93B-28C1-4F96-8B04-B3E0A0C27697}"/>
    <hyperlink ref="P20" location="'SR Benchrest (Rimfire) Sen'!$B$3" tooltip="SR Benchrest (Rimfire) Sen Division 1" display="D1" xr:uid="{0DB0EA4B-38D7-46C8-A06F-22CC3CADFB98}"/>
    <hyperlink ref="Q20" location="'SR Benchrest (Rimfire) Sen'!$B$16" tooltip="SR Benchrest (Rimfire) Sen Division 2" display="D2" xr:uid="{04103725-7B81-4346-B335-ADFACF2C7A2B}"/>
    <hyperlink ref="O21" location="'SR Benchrest (Rimfire) Team'!A2" tooltip="SR Benchrest (Rimfire) Team" display="SR Benchrest (Rimfire) Team" xr:uid="{10459F00-5BC0-430A-B218-9F92C2E18FE2}"/>
    <hyperlink ref="P21" location="'SR Benchrest (Rimfire) Team'!$A$3" tooltip="SR Benchrest (Rimfire) Team Division 1" display="D1" xr:uid="{B2263D53-617C-41F8-A402-A7E92F83EC43}"/>
    <hyperlink ref="Q21" location="'SR Benchrest (Rimfire) Team'!$A$29" tooltip="SR Benchrest (Rimfire) Team Division 2" display="D2" xr:uid="{5F07ABC0-2FA1-4705-8883-ACDC2851957A}"/>
    <hyperlink ref="O22" location="'SR Standard Pistol'!A2" tooltip="SR Standard Pistol" display="SR Standard Pistol" xr:uid="{6EF1C911-47D4-4961-A788-4F1453B464C5}"/>
    <hyperlink ref="P22" location="'SR Standard Pistol'!$B$3" tooltip="SR Standard Pistol Division 1" display="D1" xr:uid="{E6119B5A-AB85-46F7-881A-9396B74FF9FA}"/>
  </hyperlinks>
  <printOptions horizontalCentered="1"/>
  <pageMargins left="0.31496062992126" right="0.31496062992126" top="0.78740157480314998" bottom="0.78740157480314998" header="0.31496062992126" footer="0.31496062992126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70C146-ED4E-47BB-B8C7-02A52D77435E}">
  <sheetPr codeName="Sheet34">
    <tabColor rgb="FFCC0000"/>
    <pageSetUpPr fitToPage="1"/>
  </sheetPr>
  <dimension ref="A1:AH60"/>
  <sheetViews>
    <sheetView showGridLines="0" zoomScaleNormal="100" workbookViewId="0">
      <selection activeCell="A2" sqref="A2"/>
    </sheetView>
  </sheetViews>
  <sheetFormatPr defaultColWidth="8.42578125" defaultRowHeight="15" x14ac:dyDescent="0.3"/>
  <cols>
    <col min="1" max="1" width="2.7109375" style="87" customWidth="1"/>
    <col min="2" max="3" width="20.7109375" style="86" customWidth="1"/>
    <col min="4" max="7" width="5" style="86" customWidth="1"/>
    <col min="8" max="8" width="1.7109375" style="86" customWidth="1"/>
    <col min="9" max="9" width="2.7109375" style="87" customWidth="1"/>
    <col min="10" max="11" width="20.7109375" style="86" customWidth="1"/>
    <col min="12" max="15" width="5" style="86" customWidth="1"/>
    <col min="16" max="17" width="3.42578125" style="86" customWidth="1"/>
    <col min="18" max="16384" width="8.42578125" style="86"/>
  </cols>
  <sheetData>
    <row r="1" spans="1:34" s="84" customFormat="1" ht="18" x14ac:dyDescent="0.35">
      <c r="A1" s="83"/>
      <c r="B1" s="84" t="s">
        <v>590</v>
      </c>
      <c r="D1" s="85"/>
      <c r="E1" s="85"/>
      <c r="F1" s="85" t="s">
        <v>130</v>
      </c>
      <c r="G1" s="85"/>
      <c r="H1" s="85"/>
      <c r="I1" s="85" t="s">
        <v>1</v>
      </c>
      <c r="J1" s="85"/>
      <c r="K1" s="85"/>
      <c r="L1" s="85"/>
      <c r="N1" s="85"/>
      <c r="O1" s="85"/>
      <c r="P1" s="85"/>
      <c r="Q1" s="85"/>
      <c r="R1" s="85"/>
      <c r="S1" s="85"/>
      <c r="T1" s="85"/>
      <c r="U1" s="85"/>
      <c r="V1" s="85"/>
      <c r="W1" s="85"/>
      <c r="AG1" s="86"/>
      <c r="AH1" s="87"/>
    </row>
    <row r="2" spans="1:34" ht="15.75" customHeight="1" x14ac:dyDescent="0.3">
      <c r="B2" s="88" t="s">
        <v>2</v>
      </c>
      <c r="AH2" s="87"/>
    </row>
    <row r="3" spans="1:34" s="91" customFormat="1" ht="15.75" customHeight="1" x14ac:dyDescent="0.3">
      <c r="A3" s="90"/>
      <c r="B3" s="91" t="s">
        <v>3</v>
      </c>
      <c r="H3" s="115"/>
      <c r="I3" s="115"/>
      <c r="J3" s="115"/>
      <c r="K3" s="115"/>
      <c r="L3" s="115"/>
      <c r="M3" s="115"/>
      <c r="N3" s="115"/>
      <c r="O3" s="115"/>
      <c r="P3" s="115"/>
      <c r="Q3" s="115"/>
      <c r="R3" s="115"/>
      <c r="S3" s="115"/>
      <c r="T3" s="115"/>
      <c r="U3" s="115"/>
      <c r="V3" s="115"/>
      <c r="W3" s="115"/>
      <c r="X3" s="115"/>
      <c r="Y3" s="115"/>
      <c r="Z3" s="115"/>
      <c r="AA3" s="86"/>
      <c r="AB3" s="86"/>
      <c r="AC3" s="86"/>
      <c r="AD3" s="86"/>
      <c r="AE3" s="86"/>
      <c r="AF3" s="86"/>
    </row>
    <row r="4" spans="1:34" ht="15.75" customHeight="1" x14ac:dyDescent="0.3">
      <c r="A4" s="109"/>
      <c r="B4" s="93" t="s">
        <v>5</v>
      </c>
      <c r="C4" s="93" t="s">
        <v>6</v>
      </c>
      <c r="D4" s="97" t="s">
        <v>7</v>
      </c>
      <c r="E4" s="97" t="s">
        <v>8</v>
      </c>
      <c r="F4" s="97" t="s">
        <v>9</v>
      </c>
      <c r="G4" s="98" t="s">
        <v>10</v>
      </c>
      <c r="H4" s="115"/>
      <c r="I4" s="115"/>
      <c r="J4" s="115"/>
      <c r="K4" s="115"/>
      <c r="L4" s="115"/>
      <c r="M4" s="115"/>
      <c r="N4" s="115"/>
      <c r="O4" s="115"/>
      <c r="P4" s="115"/>
      <c r="Q4" s="115"/>
      <c r="R4" s="115"/>
      <c r="S4" s="115"/>
      <c r="T4" s="115"/>
      <c r="U4" s="115"/>
      <c r="V4" s="115"/>
      <c r="W4" s="115"/>
      <c r="X4" s="115"/>
      <c r="Y4" s="115"/>
      <c r="Z4" s="115"/>
    </row>
    <row r="5" spans="1:34" ht="15.75" customHeight="1" x14ac:dyDescent="0.3">
      <c r="A5" s="244">
        <v>7</v>
      </c>
      <c r="B5" s="245" t="s">
        <v>596</v>
      </c>
      <c r="C5" s="245" t="s">
        <v>212</v>
      </c>
      <c r="D5" s="300">
        <v>183</v>
      </c>
      <c r="E5" s="246">
        <v>8</v>
      </c>
      <c r="F5" s="296">
        <v>926</v>
      </c>
      <c r="G5" s="297">
        <v>40</v>
      </c>
      <c r="H5" s="115"/>
      <c r="I5" s="115"/>
      <c r="J5" s="115"/>
      <c r="K5" s="115"/>
      <c r="L5" s="115"/>
      <c r="M5" s="115"/>
      <c r="N5" s="115"/>
      <c r="O5" s="115"/>
      <c r="P5" s="115"/>
      <c r="Q5" s="115"/>
      <c r="R5" s="115"/>
      <c r="S5" s="115"/>
      <c r="T5" s="115"/>
      <c r="U5" s="115"/>
      <c r="V5" s="115"/>
      <c r="W5" s="115"/>
      <c r="X5" s="115"/>
      <c r="Y5" s="115"/>
      <c r="Z5" s="115"/>
    </row>
    <row r="6" spans="1:34" ht="15.75" customHeight="1" x14ac:dyDescent="0.3">
      <c r="A6" s="251">
        <v>3</v>
      </c>
      <c r="B6" s="248" t="s">
        <v>333</v>
      </c>
      <c r="C6" s="248" t="s">
        <v>327</v>
      </c>
      <c r="D6" s="249">
        <v>169</v>
      </c>
      <c r="E6" s="250">
        <v>7</v>
      </c>
      <c r="F6" s="117">
        <v>788</v>
      </c>
      <c r="G6" s="118">
        <v>29</v>
      </c>
      <c r="H6" s="115"/>
      <c r="I6" s="115"/>
      <c r="J6" s="115"/>
      <c r="K6" s="115"/>
      <c r="L6" s="115"/>
      <c r="M6" s="115"/>
      <c r="N6" s="115"/>
      <c r="O6" s="115"/>
      <c r="P6" s="115"/>
      <c r="Q6" s="115"/>
      <c r="R6" s="115"/>
      <c r="S6" s="115"/>
      <c r="T6" s="115"/>
      <c r="U6" s="115"/>
      <c r="V6" s="115"/>
      <c r="W6" s="115"/>
      <c r="X6" s="115"/>
      <c r="Y6" s="115"/>
      <c r="Z6" s="115"/>
    </row>
    <row r="7" spans="1:34" ht="15.75" customHeight="1" x14ac:dyDescent="0.3">
      <c r="A7" s="247">
        <v>6</v>
      </c>
      <c r="B7" s="248" t="s">
        <v>68</v>
      </c>
      <c r="C7" s="248" t="s">
        <v>65</v>
      </c>
      <c r="D7" s="249">
        <v>161</v>
      </c>
      <c r="E7" s="250">
        <v>6</v>
      </c>
      <c r="F7" s="117">
        <v>762</v>
      </c>
      <c r="G7" s="118">
        <v>26</v>
      </c>
      <c r="H7" s="115"/>
      <c r="I7" s="115"/>
      <c r="J7" s="115"/>
      <c r="K7" s="115"/>
      <c r="L7" s="115"/>
      <c r="M7" s="115"/>
      <c r="N7" s="115"/>
      <c r="O7" s="115"/>
      <c r="P7" s="115"/>
      <c r="Q7" s="115"/>
      <c r="R7" s="115"/>
      <c r="S7" s="115"/>
      <c r="T7" s="115"/>
      <c r="U7" s="115"/>
      <c r="V7" s="115"/>
      <c r="W7" s="115"/>
      <c r="X7" s="115"/>
      <c r="Y7" s="115"/>
      <c r="Z7" s="115"/>
    </row>
    <row r="8" spans="1:34" ht="15.75" customHeight="1" x14ac:dyDescent="0.3">
      <c r="A8" s="251">
        <v>5</v>
      </c>
      <c r="B8" s="248" t="s">
        <v>359</v>
      </c>
      <c r="C8" s="248" t="s">
        <v>327</v>
      </c>
      <c r="D8" s="249">
        <v>157</v>
      </c>
      <c r="E8" s="250">
        <v>5</v>
      </c>
      <c r="F8" s="117">
        <v>759</v>
      </c>
      <c r="G8" s="118">
        <v>24</v>
      </c>
      <c r="H8" s="115"/>
      <c r="I8" s="115"/>
      <c r="J8" s="115"/>
      <c r="K8" s="115"/>
      <c r="L8" s="115"/>
      <c r="M8" s="115"/>
      <c r="N8" s="115"/>
      <c r="O8" s="115"/>
      <c r="P8" s="115"/>
      <c r="Q8" s="115"/>
      <c r="R8" s="115"/>
      <c r="S8" s="115"/>
      <c r="T8" s="115"/>
      <c r="U8" s="115"/>
      <c r="V8" s="115"/>
      <c r="W8" s="115"/>
      <c r="X8" s="115"/>
      <c r="Y8" s="115"/>
      <c r="Z8" s="115"/>
    </row>
    <row r="9" spans="1:34" ht="15.75" customHeight="1" x14ac:dyDescent="0.3">
      <c r="A9" s="247">
        <v>2</v>
      </c>
      <c r="B9" s="248" t="s">
        <v>592</v>
      </c>
      <c r="C9" s="248" t="s">
        <v>181</v>
      </c>
      <c r="D9" s="249" t="s">
        <v>191</v>
      </c>
      <c r="E9" s="250">
        <v>0</v>
      </c>
      <c r="F9" s="117">
        <v>539</v>
      </c>
      <c r="G9" s="118">
        <v>21</v>
      </c>
      <c r="H9" s="115"/>
      <c r="I9" s="115"/>
      <c r="J9" s="115"/>
      <c r="K9" s="115"/>
      <c r="L9" s="115"/>
      <c r="M9" s="115"/>
      <c r="N9" s="115"/>
      <c r="O9" s="115"/>
      <c r="P9" s="115"/>
      <c r="Q9" s="115"/>
      <c r="R9" s="115"/>
      <c r="S9" s="115"/>
      <c r="T9" s="115"/>
      <c r="U9" s="115"/>
      <c r="V9" s="115"/>
      <c r="W9" s="115"/>
      <c r="X9" s="115"/>
      <c r="Y9" s="115"/>
      <c r="Z9" s="115"/>
    </row>
    <row r="10" spans="1:34" ht="15.75" customHeight="1" x14ac:dyDescent="0.3">
      <c r="A10" s="247">
        <v>4</v>
      </c>
      <c r="B10" s="248" t="s">
        <v>152</v>
      </c>
      <c r="C10" s="248" t="s">
        <v>153</v>
      </c>
      <c r="D10" s="249">
        <v>127</v>
      </c>
      <c r="E10" s="250">
        <v>4</v>
      </c>
      <c r="F10" s="117">
        <v>652</v>
      </c>
      <c r="G10" s="118">
        <v>18</v>
      </c>
      <c r="H10" s="115"/>
      <c r="I10" s="115"/>
      <c r="J10" s="115"/>
      <c r="K10" s="115"/>
      <c r="L10" s="115"/>
      <c r="M10" s="115"/>
      <c r="N10" s="115"/>
      <c r="O10" s="115"/>
      <c r="P10" s="115"/>
      <c r="Q10" s="115"/>
      <c r="R10" s="115"/>
      <c r="S10" s="115"/>
      <c r="T10" s="115"/>
      <c r="U10" s="115"/>
      <c r="V10" s="115"/>
      <c r="W10" s="115"/>
      <c r="X10" s="115"/>
      <c r="Y10" s="115"/>
      <c r="Z10" s="115"/>
    </row>
    <row r="11" spans="1:34" ht="15.75" customHeight="1" x14ac:dyDescent="0.3">
      <c r="A11" s="247">
        <v>8</v>
      </c>
      <c r="B11" s="248" t="s">
        <v>394</v>
      </c>
      <c r="C11" s="248" t="s">
        <v>85</v>
      </c>
      <c r="D11" s="249">
        <v>105</v>
      </c>
      <c r="E11" s="250">
        <v>3</v>
      </c>
      <c r="F11" s="117">
        <v>626</v>
      </c>
      <c r="G11" s="118">
        <v>13</v>
      </c>
      <c r="H11" s="115"/>
      <c r="I11" s="115"/>
      <c r="J11" s="115"/>
      <c r="K11" s="115"/>
      <c r="L11" s="115"/>
      <c r="M11" s="115"/>
      <c r="N11" s="115"/>
      <c r="O11" s="115"/>
      <c r="P11" s="115"/>
      <c r="Q11" s="115"/>
      <c r="R11" s="115"/>
      <c r="S11" s="115"/>
      <c r="T11" s="115"/>
      <c r="U11" s="115"/>
      <c r="V11" s="115"/>
      <c r="W11" s="115"/>
      <c r="X11" s="115"/>
      <c r="Y11" s="115"/>
      <c r="Z11" s="115"/>
    </row>
    <row r="12" spans="1:34" ht="15.75" customHeight="1" x14ac:dyDescent="0.3">
      <c r="A12" s="256">
        <v>1</v>
      </c>
      <c r="B12" s="253" t="s">
        <v>606</v>
      </c>
      <c r="C12" s="253" t="s">
        <v>327</v>
      </c>
      <c r="D12" s="255" t="s">
        <v>191</v>
      </c>
      <c r="E12" s="255">
        <v>0</v>
      </c>
      <c r="F12" s="292">
        <v>0</v>
      </c>
      <c r="G12" s="293">
        <v>0</v>
      </c>
      <c r="H12" s="115"/>
      <c r="I12" s="115"/>
      <c r="J12" s="115"/>
      <c r="K12" s="115"/>
      <c r="L12" s="115"/>
      <c r="M12" s="115"/>
      <c r="N12" s="115"/>
      <c r="O12" s="115"/>
      <c r="P12" s="115"/>
      <c r="Q12" s="115"/>
      <c r="R12" s="115"/>
      <c r="S12" s="115"/>
      <c r="T12" s="115"/>
      <c r="U12" s="115"/>
      <c r="V12" s="115"/>
      <c r="W12" s="115"/>
      <c r="X12" s="115"/>
      <c r="Y12" s="115"/>
      <c r="Z12" s="115"/>
    </row>
    <row r="13" spans="1:34" ht="15.75" customHeight="1" x14ac:dyDescent="0.3">
      <c r="A13" s="115"/>
      <c r="B13" s="115"/>
      <c r="C13" s="115"/>
      <c r="D13" s="115"/>
      <c r="E13" s="115"/>
      <c r="F13" s="115"/>
      <c r="G13" s="115"/>
      <c r="H13" s="115"/>
      <c r="I13" s="115"/>
      <c r="J13" s="115"/>
      <c r="K13" s="115"/>
      <c r="L13" s="115"/>
      <c r="M13" s="115"/>
      <c r="N13" s="115"/>
      <c r="O13" s="115"/>
      <c r="P13" s="115"/>
      <c r="Q13" s="115"/>
      <c r="R13" s="115"/>
      <c r="S13" s="115"/>
      <c r="T13" s="115"/>
      <c r="U13" s="115"/>
      <c r="V13" s="115"/>
      <c r="W13" s="115"/>
      <c r="X13" s="115"/>
      <c r="Y13" s="115"/>
      <c r="Z13" s="115"/>
    </row>
    <row r="14" spans="1:34" ht="15.75" customHeight="1" x14ac:dyDescent="0.3">
      <c r="A14" s="115"/>
      <c r="B14" s="86" t="s">
        <v>132</v>
      </c>
      <c r="F14" s="108" t="s">
        <v>705</v>
      </c>
      <c r="H14" s="115"/>
      <c r="I14" s="115"/>
      <c r="J14" s="115"/>
      <c r="K14" s="115"/>
      <c r="L14" s="115"/>
      <c r="M14" s="115"/>
      <c r="N14" s="115"/>
      <c r="O14" s="115"/>
      <c r="P14" s="115"/>
      <c r="Q14" s="115"/>
      <c r="R14" s="115"/>
      <c r="S14" s="115"/>
      <c r="T14" s="115"/>
      <c r="U14" s="115"/>
      <c r="V14" s="115"/>
      <c r="W14" s="115"/>
      <c r="X14" s="115"/>
      <c r="Y14" s="115"/>
      <c r="Z14" s="115"/>
    </row>
    <row r="15" spans="1:34" ht="15.75" customHeight="1" x14ac:dyDescent="0.3">
      <c r="A15" s="115"/>
      <c r="B15" s="86" t="s">
        <v>129</v>
      </c>
      <c r="H15" s="115"/>
      <c r="I15" s="115"/>
      <c r="J15" s="115"/>
      <c r="K15" s="115"/>
      <c r="L15" s="115"/>
      <c r="M15" s="115"/>
      <c r="N15" s="115"/>
      <c r="O15" s="115"/>
      <c r="P15" s="115"/>
      <c r="Q15" s="115"/>
      <c r="R15" s="115"/>
      <c r="S15" s="115"/>
      <c r="T15" s="115"/>
      <c r="U15" s="115"/>
      <c r="V15" s="115"/>
      <c r="W15" s="115"/>
      <c r="X15" s="115"/>
      <c r="Y15" s="115"/>
      <c r="Z15" s="115"/>
    </row>
    <row r="16" spans="1:34" ht="15.75" customHeight="1" x14ac:dyDescent="0.3">
      <c r="A16" s="115"/>
      <c r="B16" s="115"/>
      <c r="C16" s="115"/>
      <c r="D16" s="115"/>
      <c r="E16" s="115"/>
      <c r="F16" s="115"/>
      <c r="G16" s="115"/>
      <c r="H16" s="115"/>
      <c r="I16" s="115"/>
      <c r="J16" s="115"/>
      <c r="K16" s="115"/>
      <c r="L16" s="115"/>
      <c r="M16" s="115"/>
      <c r="N16" s="115"/>
      <c r="O16" s="115"/>
      <c r="P16" s="115"/>
      <c r="Q16" s="115"/>
      <c r="R16" s="115"/>
      <c r="S16" s="115"/>
      <c r="T16" s="115"/>
      <c r="U16" s="115"/>
      <c r="V16" s="115"/>
      <c r="W16" s="115"/>
      <c r="X16" s="115"/>
      <c r="Y16" s="115"/>
      <c r="Z16" s="115"/>
    </row>
    <row r="17" spans="1:26" ht="15.75" customHeight="1" x14ac:dyDescent="0.3">
      <c r="A17" s="115"/>
      <c r="B17" s="115"/>
      <c r="C17" s="115"/>
      <c r="D17" s="115"/>
      <c r="E17" s="115"/>
      <c r="F17" s="115"/>
      <c r="G17" s="115"/>
      <c r="H17" s="115"/>
      <c r="I17" s="115"/>
      <c r="J17" s="115"/>
      <c r="K17" s="115"/>
      <c r="L17" s="115"/>
      <c r="M17" s="115"/>
      <c r="N17" s="115"/>
      <c r="O17" s="115"/>
      <c r="P17" s="115"/>
      <c r="Q17" s="115"/>
      <c r="R17" s="115"/>
      <c r="S17" s="115"/>
      <c r="T17" s="115"/>
      <c r="U17" s="115"/>
      <c r="V17" s="115"/>
      <c r="W17" s="115"/>
      <c r="X17" s="115"/>
      <c r="Y17" s="115"/>
      <c r="Z17" s="115"/>
    </row>
    <row r="18" spans="1:26" ht="15.75" customHeight="1" x14ac:dyDescent="0.3">
      <c r="A18" s="115"/>
      <c r="B18" s="115"/>
      <c r="C18" s="115"/>
      <c r="D18" s="115"/>
      <c r="E18" s="115"/>
      <c r="F18" s="115"/>
      <c r="G18" s="115"/>
      <c r="H18" s="115"/>
      <c r="I18" s="115"/>
      <c r="J18" s="115"/>
      <c r="K18" s="115"/>
      <c r="L18" s="115"/>
      <c r="M18" s="115"/>
      <c r="N18" s="115"/>
      <c r="O18" s="115"/>
      <c r="P18" s="115"/>
      <c r="Q18" s="115"/>
      <c r="R18" s="115"/>
      <c r="S18" s="115"/>
      <c r="T18" s="115"/>
      <c r="U18" s="115"/>
      <c r="V18" s="115"/>
      <c r="W18" s="115"/>
      <c r="X18" s="115"/>
      <c r="Y18" s="115"/>
      <c r="Z18" s="115"/>
    </row>
    <row r="19" spans="1:26" ht="15.75" customHeight="1" x14ac:dyDescent="0.3">
      <c r="A19" s="115"/>
      <c r="B19" s="115"/>
      <c r="C19" s="115"/>
      <c r="D19" s="115"/>
      <c r="E19" s="115"/>
      <c r="F19" s="115"/>
      <c r="G19" s="115"/>
      <c r="H19" s="115"/>
      <c r="I19" s="115"/>
      <c r="J19" s="115"/>
      <c r="K19" s="115"/>
      <c r="L19" s="115"/>
      <c r="M19" s="115"/>
      <c r="N19" s="115"/>
      <c r="O19" s="115"/>
      <c r="P19" s="115"/>
      <c r="Q19" s="115"/>
      <c r="R19" s="115"/>
      <c r="S19" s="115"/>
      <c r="T19" s="115"/>
      <c r="U19" s="115"/>
      <c r="V19" s="115"/>
      <c r="W19" s="115"/>
      <c r="X19" s="115"/>
      <c r="Y19" s="115"/>
      <c r="Z19" s="115"/>
    </row>
    <row r="20" spans="1:26" ht="15.75" customHeight="1" x14ac:dyDescent="0.3">
      <c r="A20" s="115"/>
      <c r="B20" s="115"/>
      <c r="C20" s="115"/>
      <c r="D20" s="115"/>
      <c r="E20" s="115"/>
      <c r="F20" s="115"/>
      <c r="G20" s="115"/>
      <c r="H20" s="115"/>
      <c r="I20" s="115"/>
      <c r="J20" s="115"/>
      <c r="K20" s="115"/>
      <c r="L20" s="115"/>
      <c r="M20" s="115"/>
      <c r="N20" s="115"/>
      <c r="O20" s="115"/>
      <c r="P20" s="115"/>
      <c r="Q20" s="115"/>
      <c r="R20" s="115"/>
      <c r="S20" s="115"/>
      <c r="T20" s="115"/>
      <c r="U20" s="115"/>
      <c r="V20" s="115"/>
      <c r="W20" s="115"/>
      <c r="X20" s="115"/>
      <c r="Y20" s="115"/>
      <c r="Z20" s="115"/>
    </row>
    <row r="21" spans="1:26" ht="15.75" customHeight="1" x14ac:dyDescent="0.3">
      <c r="A21" s="115"/>
      <c r="B21" s="115"/>
      <c r="C21" s="115"/>
      <c r="D21" s="115"/>
      <c r="E21" s="115"/>
      <c r="F21" s="115"/>
      <c r="G21" s="115"/>
      <c r="H21" s="115"/>
      <c r="I21" s="115"/>
      <c r="J21" s="115"/>
      <c r="K21" s="115"/>
      <c r="L21" s="115"/>
      <c r="M21" s="115"/>
      <c r="N21" s="115"/>
      <c r="O21" s="115"/>
      <c r="P21" s="115"/>
      <c r="Q21" s="115"/>
      <c r="R21" s="115"/>
      <c r="S21" s="115"/>
      <c r="T21" s="115"/>
      <c r="U21" s="115"/>
      <c r="V21" s="115"/>
      <c r="W21" s="115"/>
      <c r="X21" s="115"/>
      <c r="Y21" s="115"/>
      <c r="Z21" s="115"/>
    </row>
    <row r="22" spans="1:26" ht="15.75" customHeight="1" x14ac:dyDescent="0.3">
      <c r="A22" s="115"/>
      <c r="B22" s="115"/>
      <c r="C22" s="115"/>
      <c r="D22" s="115"/>
      <c r="E22" s="115"/>
      <c r="F22" s="115"/>
      <c r="G22" s="115"/>
      <c r="H22" s="115"/>
      <c r="I22" s="115"/>
      <c r="J22" s="115"/>
      <c r="K22" s="115"/>
      <c r="L22" s="115"/>
      <c r="M22" s="115"/>
      <c r="N22" s="115"/>
      <c r="O22" s="115"/>
      <c r="P22" s="115"/>
      <c r="Q22" s="115"/>
      <c r="R22" s="115"/>
      <c r="S22" s="115"/>
      <c r="T22" s="115"/>
      <c r="U22" s="115"/>
      <c r="V22" s="115"/>
      <c r="W22" s="115"/>
      <c r="X22" s="115"/>
      <c r="Y22" s="115"/>
      <c r="Z22" s="115"/>
    </row>
    <row r="23" spans="1:26" ht="15.75" customHeight="1" x14ac:dyDescent="0.3">
      <c r="A23" s="115"/>
      <c r="B23" s="115"/>
      <c r="C23" s="115"/>
      <c r="D23" s="115"/>
      <c r="E23" s="115"/>
      <c r="F23" s="115"/>
      <c r="G23" s="115"/>
      <c r="H23" s="115"/>
      <c r="I23" s="115"/>
      <c r="J23" s="115"/>
      <c r="K23" s="115"/>
      <c r="L23" s="115"/>
      <c r="M23" s="115"/>
      <c r="N23" s="115"/>
      <c r="O23" s="115"/>
      <c r="P23" s="115"/>
      <c r="Q23" s="115"/>
      <c r="R23" s="115"/>
      <c r="S23" s="115"/>
      <c r="T23" s="115"/>
      <c r="U23" s="115"/>
      <c r="V23" s="115"/>
      <c r="W23" s="115"/>
      <c r="X23" s="115"/>
      <c r="Y23" s="115"/>
      <c r="Z23" s="115"/>
    </row>
    <row r="24" spans="1:26" ht="15.75" customHeight="1" x14ac:dyDescent="0.3">
      <c r="A24" s="115"/>
      <c r="B24" s="115"/>
      <c r="C24" s="115"/>
      <c r="D24" s="115"/>
      <c r="E24" s="115"/>
      <c r="F24" s="115"/>
      <c r="G24" s="115"/>
      <c r="H24" s="115"/>
      <c r="I24" s="115"/>
      <c r="J24" s="115"/>
      <c r="K24" s="115"/>
      <c r="L24" s="115"/>
      <c r="M24" s="115"/>
      <c r="N24" s="115"/>
      <c r="O24" s="115"/>
      <c r="P24" s="115"/>
      <c r="Q24" s="115"/>
      <c r="R24" s="115"/>
      <c r="S24" s="115"/>
      <c r="T24" s="115"/>
      <c r="U24" s="115"/>
      <c r="V24" s="115"/>
      <c r="W24" s="115"/>
      <c r="X24" s="115"/>
      <c r="Y24" s="115"/>
      <c r="Z24" s="115"/>
    </row>
    <row r="25" spans="1:26" ht="15.75" customHeight="1" x14ac:dyDescent="0.3">
      <c r="A25" s="115"/>
      <c r="B25" s="115"/>
      <c r="C25" s="115"/>
      <c r="D25" s="115"/>
      <c r="E25" s="115"/>
      <c r="F25" s="115"/>
      <c r="G25" s="115"/>
      <c r="H25" s="115"/>
      <c r="I25" s="115"/>
      <c r="J25" s="115"/>
      <c r="K25" s="115"/>
      <c r="L25" s="115"/>
      <c r="M25" s="115"/>
      <c r="N25" s="115"/>
      <c r="O25" s="115"/>
      <c r="P25" s="115"/>
      <c r="Q25" s="115"/>
      <c r="R25" s="115"/>
      <c r="S25" s="115"/>
      <c r="T25" s="115"/>
      <c r="U25" s="115"/>
      <c r="V25" s="115"/>
      <c r="W25" s="115"/>
      <c r="X25" s="115"/>
      <c r="Y25" s="115"/>
      <c r="Z25" s="115"/>
    </row>
    <row r="26" spans="1:26" ht="15.75" customHeight="1" x14ac:dyDescent="0.3">
      <c r="A26" s="115"/>
      <c r="B26" s="115"/>
      <c r="C26" s="115"/>
      <c r="D26" s="115"/>
      <c r="E26" s="115"/>
      <c r="F26" s="115"/>
      <c r="G26" s="115"/>
      <c r="H26" s="115"/>
      <c r="I26" s="115"/>
      <c r="J26" s="115"/>
      <c r="K26" s="115"/>
      <c r="L26" s="115"/>
      <c r="M26" s="115"/>
      <c r="N26" s="115"/>
      <c r="O26" s="115"/>
      <c r="P26" s="115"/>
      <c r="Q26" s="115"/>
      <c r="R26" s="115"/>
      <c r="S26" s="115"/>
      <c r="T26" s="115"/>
      <c r="U26" s="115"/>
      <c r="V26" s="115"/>
      <c r="W26" s="115"/>
      <c r="X26" s="115"/>
      <c r="Y26" s="115"/>
      <c r="Z26" s="115"/>
    </row>
    <row r="27" spans="1:26" ht="15.75" customHeight="1" x14ac:dyDescent="0.3">
      <c r="A27" s="115"/>
      <c r="B27" s="115"/>
      <c r="C27" s="115"/>
      <c r="D27" s="115"/>
      <c r="E27" s="115"/>
      <c r="F27" s="115"/>
      <c r="G27" s="115"/>
      <c r="H27" s="115"/>
      <c r="I27" s="115"/>
      <c r="J27" s="115"/>
      <c r="K27" s="115"/>
      <c r="L27" s="115"/>
      <c r="M27" s="115"/>
      <c r="N27" s="115"/>
      <c r="O27" s="115"/>
      <c r="P27" s="115"/>
      <c r="Q27" s="115"/>
      <c r="R27" s="115"/>
      <c r="S27" s="115"/>
      <c r="T27" s="115"/>
      <c r="U27" s="115"/>
      <c r="V27" s="115"/>
      <c r="W27" s="115"/>
      <c r="X27" s="115"/>
      <c r="Y27" s="115"/>
      <c r="Z27" s="115"/>
    </row>
    <row r="28" spans="1:26" ht="15.75" customHeight="1" x14ac:dyDescent="0.3">
      <c r="A28" s="115"/>
      <c r="B28" s="115"/>
      <c r="C28" s="115"/>
      <c r="D28" s="115"/>
      <c r="E28" s="115"/>
      <c r="F28" s="115"/>
      <c r="G28" s="115"/>
      <c r="H28" s="115"/>
      <c r="I28" s="115"/>
      <c r="J28" s="115"/>
      <c r="K28" s="115"/>
      <c r="L28" s="115"/>
      <c r="M28" s="115"/>
      <c r="N28" s="115"/>
      <c r="O28" s="115"/>
      <c r="P28" s="115"/>
      <c r="Q28" s="115"/>
      <c r="R28" s="115"/>
      <c r="S28" s="115"/>
      <c r="T28" s="115"/>
      <c r="U28" s="115"/>
      <c r="V28" s="115"/>
      <c r="W28" s="115"/>
      <c r="X28" s="115"/>
      <c r="Y28" s="115"/>
      <c r="Z28" s="115"/>
    </row>
    <row r="29" spans="1:26" ht="15.75" customHeight="1" x14ac:dyDescent="0.3">
      <c r="A29" s="115"/>
      <c r="B29" s="115"/>
      <c r="C29" s="115"/>
      <c r="D29" s="115"/>
      <c r="E29" s="115"/>
      <c r="F29" s="115"/>
      <c r="G29" s="115"/>
      <c r="H29" s="115"/>
      <c r="I29" s="115"/>
      <c r="J29" s="115"/>
      <c r="K29" s="115"/>
      <c r="L29" s="115"/>
      <c r="M29" s="115"/>
      <c r="N29" s="115"/>
      <c r="O29" s="115"/>
      <c r="P29" s="115"/>
      <c r="Q29" s="115"/>
      <c r="R29" s="115"/>
      <c r="S29" s="115"/>
      <c r="T29" s="115"/>
      <c r="U29" s="115"/>
      <c r="V29" s="115"/>
      <c r="W29" s="115"/>
      <c r="X29" s="115"/>
      <c r="Y29" s="115"/>
      <c r="Z29" s="115"/>
    </row>
    <row r="30" spans="1:26" ht="15.75" customHeight="1" x14ac:dyDescent="0.3">
      <c r="A30" s="115"/>
      <c r="B30" s="115"/>
      <c r="C30" s="115"/>
      <c r="D30" s="115"/>
      <c r="E30" s="115"/>
      <c r="F30" s="115"/>
      <c r="G30" s="115"/>
      <c r="H30" s="115"/>
      <c r="I30" s="115"/>
      <c r="J30" s="115"/>
      <c r="K30" s="115"/>
      <c r="L30" s="115"/>
      <c r="M30" s="115"/>
      <c r="N30" s="115"/>
      <c r="O30" s="115"/>
      <c r="P30" s="115"/>
      <c r="Q30" s="115"/>
      <c r="R30" s="115"/>
      <c r="S30" s="115"/>
      <c r="T30" s="115"/>
      <c r="U30" s="115"/>
      <c r="V30" s="115"/>
      <c r="W30" s="115"/>
      <c r="X30" s="115"/>
      <c r="Y30" s="115"/>
      <c r="Z30" s="115"/>
    </row>
    <row r="31" spans="1:26" ht="15.75" customHeight="1" x14ac:dyDescent="0.3">
      <c r="A31" s="115"/>
      <c r="B31" s="115"/>
      <c r="C31" s="115"/>
      <c r="D31" s="115"/>
      <c r="E31" s="115"/>
      <c r="F31" s="115"/>
      <c r="G31" s="115"/>
      <c r="H31" s="115"/>
      <c r="I31" s="115"/>
      <c r="J31" s="115"/>
      <c r="K31" s="115"/>
      <c r="L31" s="115"/>
      <c r="M31" s="115"/>
      <c r="N31" s="115"/>
      <c r="O31" s="115"/>
      <c r="P31" s="115"/>
      <c r="Q31" s="115"/>
      <c r="R31" s="115"/>
      <c r="S31" s="115"/>
      <c r="T31" s="115"/>
      <c r="U31" s="115"/>
      <c r="V31" s="115"/>
      <c r="W31" s="115"/>
      <c r="X31" s="115"/>
      <c r="Y31" s="115"/>
      <c r="Z31" s="115"/>
    </row>
    <row r="32" spans="1:26" ht="15.75" customHeight="1" x14ac:dyDescent="0.3">
      <c r="A32" s="115"/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R32" s="115"/>
      <c r="S32" s="115"/>
      <c r="T32" s="115"/>
      <c r="U32" s="115"/>
      <c r="V32" s="115"/>
      <c r="W32" s="115"/>
      <c r="X32" s="115"/>
      <c r="Y32" s="115"/>
      <c r="Z32" s="115"/>
    </row>
    <row r="33" spans="1:26" ht="15.75" customHeight="1" x14ac:dyDescent="0.3">
      <c r="A33" s="115"/>
      <c r="B33" s="115"/>
      <c r="C33" s="115"/>
      <c r="D33" s="115"/>
      <c r="E33" s="115"/>
      <c r="F33" s="115"/>
      <c r="G33" s="115"/>
      <c r="H33" s="115"/>
      <c r="I33" s="115"/>
      <c r="J33" s="115"/>
      <c r="K33" s="115"/>
      <c r="L33" s="115"/>
      <c r="M33" s="115"/>
      <c r="N33" s="115"/>
      <c r="O33" s="115"/>
      <c r="P33" s="115"/>
      <c r="Q33" s="115"/>
      <c r="R33" s="115"/>
      <c r="S33" s="115"/>
      <c r="T33" s="115"/>
      <c r="U33" s="115"/>
      <c r="V33" s="115"/>
      <c r="W33" s="115"/>
      <c r="X33" s="115"/>
      <c r="Y33" s="115"/>
      <c r="Z33" s="115"/>
    </row>
    <row r="34" spans="1:26" ht="15.75" customHeight="1" x14ac:dyDescent="0.3">
      <c r="A34" s="115"/>
      <c r="B34" s="115"/>
      <c r="C34" s="115"/>
      <c r="D34" s="115"/>
      <c r="E34" s="115"/>
      <c r="F34" s="115"/>
      <c r="G34" s="115"/>
      <c r="H34" s="115"/>
      <c r="I34" s="115"/>
      <c r="J34" s="115"/>
      <c r="K34" s="115"/>
      <c r="L34" s="115"/>
      <c r="M34" s="115"/>
      <c r="N34" s="115"/>
      <c r="O34" s="115"/>
      <c r="P34" s="115"/>
      <c r="Q34" s="115"/>
      <c r="R34" s="115"/>
      <c r="S34" s="115"/>
      <c r="T34" s="115"/>
      <c r="U34" s="115"/>
      <c r="V34" s="115"/>
      <c r="W34" s="115"/>
      <c r="X34" s="115"/>
      <c r="Y34" s="115"/>
      <c r="Z34" s="115"/>
    </row>
    <row r="35" spans="1:26" ht="15.75" customHeight="1" x14ac:dyDescent="0.3">
      <c r="A35" s="115"/>
      <c r="B35" s="115"/>
      <c r="C35" s="115"/>
      <c r="D35" s="115"/>
      <c r="E35" s="115"/>
      <c r="F35" s="115"/>
      <c r="G35" s="115"/>
      <c r="H35" s="115"/>
      <c r="I35" s="115"/>
      <c r="J35" s="115"/>
      <c r="K35" s="115"/>
      <c r="L35" s="115"/>
      <c r="M35" s="115"/>
      <c r="N35" s="115"/>
      <c r="O35" s="115"/>
      <c r="P35" s="115"/>
      <c r="Q35" s="115"/>
      <c r="R35" s="115"/>
      <c r="S35" s="115"/>
      <c r="T35" s="115"/>
      <c r="U35" s="115"/>
      <c r="V35" s="115"/>
      <c r="W35" s="115"/>
      <c r="X35" s="115"/>
      <c r="Y35" s="115"/>
      <c r="Z35" s="115"/>
    </row>
    <row r="36" spans="1:26" ht="15.75" customHeight="1" x14ac:dyDescent="0.3">
      <c r="A36" s="115"/>
      <c r="B36" s="115"/>
      <c r="C36" s="115"/>
      <c r="D36" s="115"/>
      <c r="E36" s="115"/>
      <c r="F36" s="115"/>
      <c r="G36" s="115"/>
      <c r="H36" s="115"/>
      <c r="I36" s="115"/>
      <c r="J36" s="115"/>
      <c r="K36" s="115"/>
      <c r="L36" s="115"/>
      <c r="M36" s="115"/>
      <c r="N36" s="115"/>
      <c r="O36" s="115"/>
      <c r="P36" s="115"/>
      <c r="Q36" s="115"/>
      <c r="R36" s="115"/>
      <c r="S36" s="115"/>
      <c r="T36" s="115"/>
      <c r="U36" s="115"/>
      <c r="V36" s="115"/>
      <c r="W36" s="115"/>
      <c r="X36" s="115"/>
      <c r="Y36" s="115"/>
      <c r="Z36" s="115"/>
    </row>
    <row r="37" spans="1:26" ht="15.75" customHeight="1" x14ac:dyDescent="0.3">
      <c r="A37" s="115"/>
      <c r="B37" s="115"/>
      <c r="C37" s="115"/>
      <c r="D37" s="115"/>
      <c r="E37" s="115"/>
      <c r="F37" s="115"/>
      <c r="G37" s="115"/>
      <c r="H37" s="115"/>
      <c r="I37" s="115"/>
      <c r="J37" s="115"/>
      <c r="K37" s="115"/>
      <c r="L37" s="115"/>
      <c r="M37" s="115"/>
      <c r="N37" s="115"/>
      <c r="O37" s="115"/>
      <c r="P37" s="115"/>
      <c r="Q37" s="115"/>
      <c r="R37" s="115"/>
      <c r="S37" s="115"/>
      <c r="T37" s="115"/>
      <c r="U37" s="115"/>
      <c r="V37" s="115"/>
      <c r="W37" s="115"/>
      <c r="X37" s="115"/>
      <c r="Y37" s="115"/>
      <c r="Z37" s="115"/>
    </row>
    <row r="38" spans="1:26" ht="15.75" customHeight="1" x14ac:dyDescent="0.3">
      <c r="A38" s="115"/>
      <c r="B38" s="115"/>
      <c r="C38" s="115"/>
      <c r="D38" s="115"/>
      <c r="E38" s="115"/>
      <c r="F38" s="115"/>
      <c r="G38" s="115"/>
      <c r="H38" s="115"/>
      <c r="I38" s="115"/>
      <c r="J38" s="115"/>
      <c r="K38" s="115"/>
      <c r="L38" s="115"/>
      <c r="M38" s="115"/>
      <c r="N38" s="115"/>
      <c r="O38" s="115"/>
      <c r="P38" s="115"/>
      <c r="Q38" s="115"/>
      <c r="R38" s="115"/>
      <c r="S38" s="115"/>
      <c r="T38" s="115"/>
      <c r="U38" s="115"/>
      <c r="V38" s="115"/>
      <c r="W38" s="115"/>
      <c r="X38" s="115"/>
      <c r="Y38" s="115"/>
      <c r="Z38" s="115"/>
    </row>
    <row r="39" spans="1:26" ht="15.75" customHeight="1" x14ac:dyDescent="0.3">
      <c r="A39" s="115"/>
      <c r="B39" s="115"/>
      <c r="C39" s="115"/>
      <c r="D39" s="115"/>
      <c r="E39" s="115"/>
      <c r="F39" s="115"/>
      <c r="G39" s="115"/>
      <c r="H39" s="115"/>
      <c r="I39" s="115"/>
      <c r="J39" s="115"/>
      <c r="K39" s="115"/>
      <c r="L39" s="115"/>
      <c r="M39" s="115"/>
      <c r="N39" s="115"/>
      <c r="O39" s="115"/>
      <c r="P39" s="115"/>
      <c r="Q39" s="115"/>
      <c r="R39" s="115"/>
      <c r="S39" s="115"/>
      <c r="T39" s="115"/>
      <c r="U39" s="115"/>
      <c r="V39" s="115"/>
      <c r="W39" s="115"/>
      <c r="X39" s="115"/>
      <c r="Y39" s="115"/>
      <c r="Z39" s="115"/>
    </row>
    <row r="40" spans="1:26" ht="15.75" customHeight="1" x14ac:dyDescent="0.3">
      <c r="A40" s="115"/>
      <c r="B40" s="115"/>
      <c r="C40" s="115"/>
      <c r="D40" s="115"/>
      <c r="E40" s="115"/>
      <c r="F40" s="115"/>
      <c r="G40" s="115"/>
      <c r="H40" s="115"/>
      <c r="I40" s="115"/>
      <c r="J40" s="115"/>
      <c r="K40" s="115"/>
      <c r="L40" s="115"/>
      <c r="M40" s="115"/>
      <c r="N40" s="115"/>
      <c r="O40" s="115"/>
      <c r="P40" s="115"/>
      <c r="Q40" s="115"/>
      <c r="R40" s="115"/>
      <c r="S40" s="115"/>
      <c r="T40" s="115"/>
      <c r="U40" s="115"/>
      <c r="V40" s="115"/>
      <c r="W40" s="115"/>
      <c r="X40" s="115"/>
      <c r="Y40" s="115"/>
      <c r="Z40" s="115"/>
    </row>
    <row r="41" spans="1:26" ht="15.75" customHeight="1" x14ac:dyDescent="0.3">
      <c r="A41" s="115"/>
      <c r="B41" s="115"/>
      <c r="C41" s="115"/>
      <c r="D41" s="115"/>
      <c r="E41" s="115"/>
      <c r="F41" s="115"/>
      <c r="G41" s="115"/>
      <c r="H41" s="115"/>
      <c r="I41" s="115"/>
      <c r="J41" s="115"/>
      <c r="K41" s="115"/>
      <c r="L41" s="115"/>
      <c r="M41" s="115"/>
      <c r="N41" s="115"/>
      <c r="O41" s="115"/>
      <c r="P41" s="115"/>
      <c r="Q41" s="115"/>
      <c r="R41" s="115"/>
      <c r="S41" s="115"/>
      <c r="T41" s="115"/>
      <c r="U41" s="115"/>
      <c r="V41" s="115"/>
      <c r="W41" s="115"/>
      <c r="X41" s="115"/>
      <c r="Y41" s="115"/>
      <c r="Z41" s="115"/>
    </row>
    <row r="42" spans="1:26" ht="15.75" customHeight="1" x14ac:dyDescent="0.3">
      <c r="A42" s="115"/>
      <c r="B42" s="115"/>
      <c r="C42" s="115"/>
      <c r="D42" s="115"/>
      <c r="E42" s="115"/>
      <c r="F42" s="115"/>
      <c r="G42" s="115"/>
      <c r="H42" s="115"/>
      <c r="I42" s="115"/>
      <c r="J42" s="115"/>
      <c r="K42" s="115"/>
      <c r="L42" s="115"/>
      <c r="M42" s="115"/>
      <c r="N42" s="115"/>
      <c r="O42" s="115"/>
      <c r="P42" s="115"/>
      <c r="Q42" s="115"/>
      <c r="R42" s="115"/>
      <c r="S42" s="115"/>
      <c r="T42" s="115"/>
      <c r="U42" s="115"/>
      <c r="V42" s="115"/>
      <c r="W42" s="115"/>
      <c r="X42" s="115"/>
      <c r="Y42" s="115"/>
      <c r="Z42" s="115"/>
    </row>
    <row r="43" spans="1:26" ht="15.75" customHeight="1" x14ac:dyDescent="0.3">
      <c r="A43" s="115"/>
      <c r="B43" s="115"/>
      <c r="C43" s="115"/>
      <c r="D43" s="115"/>
      <c r="E43" s="115"/>
      <c r="F43" s="115"/>
      <c r="G43" s="115"/>
      <c r="H43" s="115"/>
      <c r="I43" s="115"/>
      <c r="J43" s="115"/>
      <c r="K43" s="115"/>
      <c r="L43" s="115"/>
      <c r="M43" s="115"/>
      <c r="N43" s="115"/>
      <c r="O43" s="115"/>
      <c r="P43" s="115"/>
      <c r="Q43" s="115"/>
      <c r="R43" s="115"/>
      <c r="S43" s="115"/>
      <c r="T43" s="115"/>
      <c r="U43" s="115"/>
      <c r="V43" s="115"/>
      <c r="W43" s="115"/>
      <c r="X43" s="115"/>
      <c r="Y43" s="115"/>
      <c r="Z43" s="115"/>
    </row>
    <row r="44" spans="1:26" ht="15.75" customHeight="1" x14ac:dyDescent="0.3">
      <c r="A44" s="115"/>
      <c r="B44" s="115"/>
      <c r="C44" s="115"/>
      <c r="D44" s="115"/>
      <c r="E44" s="115"/>
      <c r="F44" s="115"/>
      <c r="G44" s="115"/>
      <c r="H44" s="115"/>
      <c r="I44" s="115"/>
      <c r="J44" s="115"/>
      <c r="K44" s="115"/>
      <c r="L44" s="115"/>
      <c r="M44" s="115"/>
      <c r="N44" s="115"/>
      <c r="O44" s="115"/>
      <c r="P44" s="115"/>
      <c r="Q44" s="115"/>
      <c r="R44" s="115"/>
      <c r="S44" s="115"/>
      <c r="T44" s="115"/>
      <c r="U44" s="115"/>
      <c r="V44" s="115"/>
      <c r="W44" s="115"/>
      <c r="X44" s="115"/>
      <c r="Y44" s="115"/>
      <c r="Z44" s="115"/>
    </row>
    <row r="45" spans="1:26" ht="15.75" customHeight="1" x14ac:dyDescent="0.3">
      <c r="A45" s="115"/>
      <c r="B45" s="115"/>
      <c r="C45" s="115"/>
      <c r="D45" s="115"/>
      <c r="E45" s="115"/>
      <c r="F45" s="115"/>
      <c r="G45" s="115"/>
      <c r="H45" s="115"/>
      <c r="I45" s="115"/>
      <c r="J45" s="115"/>
      <c r="K45" s="115"/>
      <c r="L45" s="115"/>
      <c r="M45" s="115"/>
      <c r="N45" s="115"/>
      <c r="O45" s="115"/>
      <c r="P45" s="115"/>
      <c r="Q45" s="115"/>
      <c r="R45" s="115"/>
      <c r="S45" s="115"/>
      <c r="T45" s="115"/>
      <c r="U45" s="115"/>
      <c r="V45" s="115"/>
      <c r="W45" s="115"/>
      <c r="X45" s="115"/>
      <c r="Y45" s="115"/>
      <c r="Z45" s="115"/>
    </row>
    <row r="46" spans="1:26" ht="15.75" customHeight="1" x14ac:dyDescent="0.3">
      <c r="A46" s="115"/>
      <c r="B46" s="115"/>
      <c r="C46" s="115"/>
      <c r="D46" s="115"/>
      <c r="E46" s="115"/>
      <c r="F46" s="115"/>
      <c r="G46" s="115"/>
      <c r="H46" s="115"/>
      <c r="I46" s="115"/>
      <c r="J46" s="115"/>
      <c r="K46" s="115"/>
      <c r="L46" s="115"/>
      <c r="M46" s="115"/>
      <c r="N46" s="115"/>
      <c r="O46" s="115"/>
      <c r="P46" s="115"/>
      <c r="Q46" s="115"/>
      <c r="R46" s="115"/>
      <c r="S46" s="115"/>
      <c r="T46" s="115"/>
      <c r="U46" s="115"/>
      <c r="V46" s="115"/>
      <c r="W46" s="115"/>
      <c r="X46" s="115"/>
      <c r="Y46" s="115"/>
      <c r="Z46" s="115"/>
    </row>
    <row r="47" spans="1:26" ht="15.75" customHeight="1" x14ac:dyDescent="0.3">
      <c r="A47" s="115"/>
      <c r="B47" s="115"/>
      <c r="C47" s="115"/>
      <c r="D47" s="115"/>
      <c r="E47" s="115"/>
      <c r="F47" s="115"/>
      <c r="G47" s="115"/>
      <c r="H47" s="115"/>
      <c r="I47" s="115"/>
      <c r="J47" s="115"/>
      <c r="K47" s="115"/>
      <c r="L47" s="115"/>
      <c r="M47" s="115"/>
      <c r="N47" s="115"/>
      <c r="O47" s="115"/>
      <c r="P47" s="115"/>
      <c r="Q47" s="115"/>
      <c r="R47" s="115"/>
      <c r="S47" s="115"/>
      <c r="T47" s="115"/>
      <c r="U47" s="115"/>
      <c r="V47" s="115"/>
      <c r="W47" s="115"/>
      <c r="X47" s="115"/>
      <c r="Y47" s="115"/>
      <c r="Z47" s="115"/>
    </row>
    <row r="48" spans="1:26" ht="15.75" customHeight="1" x14ac:dyDescent="0.3">
      <c r="A48" s="115"/>
      <c r="B48" s="115"/>
      <c r="C48" s="115"/>
      <c r="D48" s="115"/>
      <c r="E48" s="115"/>
      <c r="F48" s="115"/>
      <c r="G48" s="115"/>
      <c r="H48" s="115"/>
      <c r="I48" s="115"/>
      <c r="J48" s="115"/>
      <c r="K48" s="115"/>
      <c r="L48" s="115"/>
      <c r="M48" s="115"/>
      <c r="N48" s="115"/>
      <c r="O48" s="115"/>
      <c r="P48" s="115"/>
      <c r="Q48" s="115"/>
      <c r="R48" s="115"/>
      <c r="S48" s="115"/>
      <c r="T48" s="115"/>
      <c r="U48" s="115"/>
      <c r="V48" s="115"/>
      <c r="W48" s="115"/>
      <c r="X48" s="115"/>
      <c r="Y48" s="115"/>
      <c r="Z48" s="115"/>
    </row>
    <row r="49" spans="1:26" ht="15.75" customHeight="1" x14ac:dyDescent="0.3">
      <c r="A49" s="115"/>
      <c r="B49" s="115"/>
      <c r="C49" s="115"/>
      <c r="D49" s="115"/>
      <c r="E49" s="115"/>
      <c r="F49" s="115"/>
      <c r="G49" s="115"/>
      <c r="H49" s="115"/>
      <c r="I49" s="115"/>
      <c r="J49" s="115"/>
      <c r="K49" s="115"/>
      <c r="L49" s="115"/>
      <c r="M49" s="115"/>
      <c r="N49" s="115"/>
      <c r="O49" s="115"/>
      <c r="P49" s="115"/>
      <c r="Q49" s="115"/>
      <c r="R49" s="115"/>
      <c r="S49" s="115"/>
      <c r="T49" s="115"/>
      <c r="U49" s="115"/>
      <c r="V49" s="115"/>
      <c r="W49" s="115"/>
      <c r="X49" s="115"/>
      <c r="Y49" s="115"/>
      <c r="Z49" s="115"/>
    </row>
    <row r="50" spans="1:26" ht="15.75" customHeight="1" x14ac:dyDescent="0.3">
      <c r="A50" s="115"/>
      <c r="B50" s="115"/>
      <c r="C50" s="115"/>
      <c r="D50" s="115"/>
      <c r="E50" s="115"/>
      <c r="F50" s="115"/>
      <c r="G50" s="115"/>
      <c r="H50" s="115"/>
      <c r="I50" s="115"/>
      <c r="J50" s="115"/>
      <c r="K50" s="115"/>
      <c r="L50" s="115"/>
      <c r="M50" s="115"/>
      <c r="N50" s="115"/>
      <c r="O50" s="115"/>
      <c r="P50" s="115"/>
      <c r="Q50" s="115"/>
      <c r="R50" s="115"/>
      <c r="S50" s="115"/>
      <c r="T50" s="115"/>
      <c r="U50" s="115"/>
      <c r="V50" s="115"/>
      <c r="W50" s="115"/>
      <c r="X50" s="115"/>
      <c r="Y50" s="115"/>
      <c r="Z50" s="115"/>
    </row>
    <row r="51" spans="1:26" ht="15.75" customHeight="1" x14ac:dyDescent="0.3">
      <c r="A51" s="115"/>
      <c r="B51" s="115"/>
      <c r="C51" s="115"/>
      <c r="D51" s="115"/>
      <c r="E51" s="115"/>
      <c r="F51" s="115"/>
      <c r="G51" s="115"/>
      <c r="H51" s="115"/>
      <c r="I51" s="115"/>
      <c r="J51" s="115"/>
      <c r="K51" s="115"/>
      <c r="L51" s="115"/>
      <c r="M51" s="115"/>
      <c r="N51" s="115"/>
      <c r="O51" s="115"/>
      <c r="P51" s="115"/>
      <c r="Q51" s="115"/>
      <c r="R51" s="115"/>
      <c r="S51" s="115"/>
      <c r="T51" s="115"/>
      <c r="U51" s="115"/>
      <c r="V51" s="115"/>
      <c r="W51" s="115"/>
      <c r="X51" s="115"/>
      <c r="Y51" s="115"/>
      <c r="Z51" s="115"/>
    </row>
    <row r="52" spans="1:26" ht="15.75" customHeight="1" x14ac:dyDescent="0.3">
      <c r="A52" s="115"/>
      <c r="B52" s="115"/>
      <c r="C52" s="115"/>
      <c r="D52" s="115"/>
      <c r="E52" s="115"/>
      <c r="F52" s="115"/>
      <c r="G52" s="115"/>
      <c r="H52" s="115"/>
      <c r="I52" s="115"/>
      <c r="J52" s="115"/>
      <c r="K52" s="115"/>
      <c r="L52" s="115"/>
      <c r="M52" s="115"/>
      <c r="N52" s="115"/>
      <c r="O52" s="115"/>
      <c r="P52" s="115"/>
      <c r="Q52" s="115"/>
      <c r="R52" s="115"/>
      <c r="S52" s="115"/>
      <c r="T52" s="115"/>
      <c r="U52" s="115"/>
      <c r="V52" s="115"/>
      <c r="W52" s="115"/>
      <c r="X52" s="115"/>
      <c r="Y52" s="115"/>
      <c r="Z52" s="115"/>
    </row>
    <row r="53" spans="1:26" ht="15.75" customHeight="1" x14ac:dyDescent="0.3">
      <c r="A53" s="115"/>
      <c r="B53" s="115"/>
      <c r="C53" s="115"/>
      <c r="D53" s="115"/>
      <c r="E53" s="115"/>
      <c r="F53" s="115"/>
      <c r="G53" s="115"/>
      <c r="H53" s="115"/>
      <c r="I53" s="115"/>
      <c r="J53" s="115"/>
      <c r="K53" s="115"/>
      <c r="L53" s="115"/>
      <c r="M53" s="115"/>
      <c r="N53" s="115"/>
      <c r="O53" s="115"/>
      <c r="P53" s="115"/>
      <c r="Q53" s="115"/>
      <c r="R53" s="115"/>
      <c r="S53" s="115"/>
      <c r="T53" s="115"/>
      <c r="U53" s="115"/>
      <c r="V53" s="115"/>
      <c r="W53" s="115"/>
      <c r="X53" s="115"/>
      <c r="Y53" s="115"/>
      <c r="Z53" s="115"/>
    </row>
    <row r="54" spans="1:26" ht="15.75" customHeight="1" x14ac:dyDescent="0.3"/>
    <row r="55" spans="1:26" ht="15.75" customHeight="1" x14ac:dyDescent="0.3"/>
    <row r="56" spans="1:26" ht="15.75" customHeight="1" x14ac:dyDescent="0.3"/>
    <row r="57" spans="1:26" ht="15.75" customHeight="1" x14ac:dyDescent="0.3"/>
    <row r="58" spans="1:26" ht="15.75" customHeight="1" x14ac:dyDescent="0.3"/>
    <row r="59" spans="1:26" ht="15.75" customHeight="1" x14ac:dyDescent="0.3"/>
    <row r="60" spans="1:26" ht="15.75" customHeight="1" x14ac:dyDescent="0.3"/>
  </sheetData>
  <sheetProtection selectLockedCells="1" selectUnlockedCells="1"/>
  <sortState xmlns:xlrd2="http://schemas.microsoft.com/office/spreadsheetml/2017/richdata2" ref="A5:G12">
    <sortCondition descending="1" ref="G5"/>
    <sortCondition descending="1" ref="F5"/>
  </sortState>
  <hyperlinks>
    <hyperlink ref="B2" location="'Index'!A3" tooltip="Go to the Index sheet" display="`" xr:uid="{5655D5B8-1160-49A4-9749-9DD929C5006D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Winter 2020-21&amp;L&amp;G&amp;R&amp;G</oddHeader>
    <oddFooter>&amp;Cwww.cntsa.org.uk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9D1C14-8BC0-49B9-B7B8-1818659EDFE2}">
  <sheetPr codeName="Sheet33">
    <tabColor rgb="FFCC0000"/>
    <pageSetUpPr fitToPage="1"/>
  </sheetPr>
  <dimension ref="A1:AH60"/>
  <sheetViews>
    <sheetView showGridLines="0" zoomScaleNormal="100" workbookViewId="0">
      <selection activeCell="A2" sqref="A2"/>
    </sheetView>
  </sheetViews>
  <sheetFormatPr defaultColWidth="8.42578125" defaultRowHeight="15" x14ac:dyDescent="0.3"/>
  <cols>
    <col min="1" max="1" width="2.7109375" style="87" customWidth="1"/>
    <col min="2" max="3" width="20.7109375" style="86" customWidth="1"/>
    <col min="4" max="7" width="5" style="86" customWidth="1"/>
    <col min="8" max="8" width="1.7109375" style="86" customWidth="1"/>
    <col min="9" max="9" width="2.7109375" style="87" customWidth="1"/>
    <col min="10" max="11" width="20.7109375" style="86" customWidth="1"/>
    <col min="12" max="15" width="5" style="86" customWidth="1"/>
    <col min="16" max="17" width="3.42578125" style="86" customWidth="1"/>
    <col min="18" max="16384" width="8.42578125" style="86"/>
  </cols>
  <sheetData>
    <row r="1" spans="1:34" s="84" customFormat="1" ht="18" x14ac:dyDescent="0.35">
      <c r="A1" s="83"/>
      <c r="B1" s="84" t="s">
        <v>612</v>
      </c>
      <c r="D1" s="85"/>
      <c r="E1" s="85"/>
      <c r="F1" s="85"/>
      <c r="G1" s="85"/>
      <c r="H1" s="85"/>
      <c r="I1" s="85" t="s">
        <v>1</v>
      </c>
      <c r="J1" s="85"/>
      <c r="K1" s="85"/>
      <c r="L1" s="85"/>
      <c r="N1" s="85"/>
      <c r="O1" s="85"/>
      <c r="P1" s="85"/>
      <c r="Q1" s="85"/>
      <c r="R1" s="85"/>
      <c r="S1" s="85"/>
      <c r="T1" s="85"/>
      <c r="U1" s="85"/>
      <c r="V1" s="85"/>
      <c r="W1" s="85"/>
      <c r="AG1" s="86"/>
      <c r="AH1" s="87"/>
    </row>
    <row r="2" spans="1:34" ht="15.75" customHeight="1" x14ac:dyDescent="0.3">
      <c r="B2" s="88" t="s">
        <v>2</v>
      </c>
      <c r="AH2" s="87"/>
    </row>
    <row r="3" spans="1:34" s="91" customFormat="1" ht="15.75" customHeight="1" x14ac:dyDescent="0.3">
      <c r="A3" s="90"/>
      <c r="B3" s="91" t="s">
        <v>3</v>
      </c>
      <c r="H3" s="86"/>
      <c r="I3" s="86"/>
      <c r="J3" s="86"/>
      <c r="K3" s="86"/>
      <c r="L3" s="86"/>
      <c r="M3" s="86"/>
      <c r="N3" s="86"/>
      <c r="O3" s="86"/>
      <c r="P3" s="86"/>
      <c r="AA3" s="86"/>
      <c r="AB3" s="86"/>
      <c r="AC3" s="86"/>
      <c r="AD3" s="86"/>
      <c r="AE3" s="86"/>
      <c r="AF3" s="86"/>
    </row>
    <row r="4" spans="1:34" ht="15.75" customHeight="1" x14ac:dyDescent="0.3">
      <c r="A4" s="109"/>
      <c r="B4" s="93" t="s">
        <v>5</v>
      </c>
      <c r="C4" s="93" t="s">
        <v>6</v>
      </c>
      <c r="D4" s="97" t="s">
        <v>7</v>
      </c>
      <c r="E4" s="97" t="s">
        <v>8</v>
      </c>
      <c r="F4" s="97" t="s">
        <v>9</v>
      </c>
      <c r="G4" s="98" t="s">
        <v>10</v>
      </c>
      <c r="I4" s="86"/>
    </row>
    <row r="5" spans="1:34" ht="15.75" customHeight="1" x14ac:dyDescent="0.3">
      <c r="A5" s="233">
        <v>4</v>
      </c>
      <c r="B5" s="234" t="s">
        <v>168</v>
      </c>
      <c r="C5" s="234" t="s">
        <v>162</v>
      </c>
      <c r="D5" s="236">
        <v>169</v>
      </c>
      <c r="E5" s="236">
        <v>3</v>
      </c>
      <c r="F5" s="236">
        <v>899</v>
      </c>
      <c r="G5" s="291">
        <v>25</v>
      </c>
      <c r="I5" s="86"/>
    </row>
    <row r="6" spans="1:34" ht="15.75" customHeight="1" x14ac:dyDescent="0.3">
      <c r="A6" s="102">
        <v>3</v>
      </c>
      <c r="B6" s="103" t="s">
        <v>339</v>
      </c>
      <c r="C6" s="103" t="s">
        <v>162</v>
      </c>
      <c r="D6" s="104">
        <v>180</v>
      </c>
      <c r="E6" s="99">
        <v>6</v>
      </c>
      <c r="F6" s="104">
        <v>882</v>
      </c>
      <c r="G6" s="105">
        <v>25</v>
      </c>
      <c r="I6" s="86"/>
    </row>
    <row r="7" spans="1:34" ht="15.75" customHeight="1" x14ac:dyDescent="0.3">
      <c r="A7" s="102">
        <v>2</v>
      </c>
      <c r="B7" s="103" t="s">
        <v>383</v>
      </c>
      <c r="C7" s="103" t="s">
        <v>162</v>
      </c>
      <c r="D7" s="104">
        <v>177</v>
      </c>
      <c r="E7" s="99">
        <v>5</v>
      </c>
      <c r="F7" s="104">
        <v>895</v>
      </c>
      <c r="G7" s="105">
        <v>23</v>
      </c>
      <c r="J7" s="112"/>
    </row>
    <row r="8" spans="1:34" ht="15.75" customHeight="1" x14ac:dyDescent="0.3">
      <c r="A8" s="102">
        <v>5</v>
      </c>
      <c r="B8" s="103" t="s">
        <v>152</v>
      </c>
      <c r="C8" s="103" t="s">
        <v>153</v>
      </c>
      <c r="D8" s="104">
        <v>173</v>
      </c>
      <c r="E8" s="99">
        <v>4</v>
      </c>
      <c r="F8" s="104">
        <v>774</v>
      </c>
      <c r="G8" s="105">
        <v>16</v>
      </c>
    </row>
    <row r="9" spans="1:34" ht="15.75" customHeight="1" x14ac:dyDescent="0.3">
      <c r="A9" s="102">
        <v>6</v>
      </c>
      <c r="B9" s="103" t="s">
        <v>106</v>
      </c>
      <c r="C9" s="103" t="s">
        <v>65</v>
      </c>
      <c r="D9" s="104">
        <v>147</v>
      </c>
      <c r="E9" s="99">
        <v>2</v>
      </c>
      <c r="F9" s="104">
        <v>757</v>
      </c>
      <c r="G9" s="105">
        <v>11</v>
      </c>
      <c r="I9" s="86"/>
    </row>
    <row r="10" spans="1:34" ht="15.75" customHeight="1" x14ac:dyDescent="0.3">
      <c r="A10" s="239">
        <v>1</v>
      </c>
      <c r="B10" s="240" t="s">
        <v>171</v>
      </c>
      <c r="C10" s="240" t="s">
        <v>162</v>
      </c>
      <c r="D10" s="241" t="s">
        <v>191</v>
      </c>
      <c r="E10" s="242">
        <v>0</v>
      </c>
      <c r="F10" s="292">
        <v>0</v>
      </c>
      <c r="G10" s="293">
        <v>0</v>
      </c>
      <c r="I10" s="86"/>
    </row>
    <row r="11" spans="1:34" ht="15.75" customHeight="1" x14ac:dyDescent="0.3">
      <c r="A11" s="86"/>
      <c r="I11" s="86"/>
    </row>
    <row r="12" spans="1:34" ht="15.75" customHeight="1" x14ac:dyDescent="0.3">
      <c r="A12" s="86"/>
      <c r="B12" s="86" t="s">
        <v>611</v>
      </c>
      <c r="F12" s="108" t="s">
        <v>705</v>
      </c>
      <c r="I12" s="86"/>
    </row>
    <row r="13" spans="1:34" ht="15.75" customHeight="1" x14ac:dyDescent="0.3">
      <c r="B13" s="86" t="s">
        <v>129</v>
      </c>
    </row>
    <row r="14" spans="1:34" ht="15.75" customHeight="1" x14ac:dyDescent="0.3"/>
    <row r="15" spans="1:34" ht="15.75" customHeight="1" x14ac:dyDescent="0.3"/>
    <row r="16" spans="1:34" ht="15.75" customHeight="1" x14ac:dyDescent="0.3"/>
    <row r="17" ht="15.75" customHeight="1" x14ac:dyDescent="0.3"/>
    <row r="18" ht="15.75" customHeight="1" x14ac:dyDescent="0.3"/>
    <row r="19" ht="15.75" customHeight="1" x14ac:dyDescent="0.3"/>
    <row r="20" ht="15.75" customHeight="1" x14ac:dyDescent="0.3"/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</sheetData>
  <sortState xmlns:xlrd2="http://schemas.microsoft.com/office/spreadsheetml/2017/richdata2" ref="A5:G10">
    <sortCondition descending="1" ref="G5"/>
    <sortCondition descending="1" ref="F5"/>
  </sortState>
  <hyperlinks>
    <hyperlink ref="B2" location="'Index'!A3" tooltip="Go to the Index sheet" display="`" xr:uid="{2F14B357-EFA1-452A-AB04-67B1AD0CC805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Winter 2020-21&amp;L&amp;G&amp;R&amp;G</oddHeader>
    <oddFooter>&amp;Cwww.cntsa.org.uk</oddFoot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46801E-43EB-4A5E-8CE4-C0C9C99A809B}">
  <sheetPr codeName="Sheet31">
    <tabColor rgb="FFFFFF00"/>
    <pageSetUpPr fitToPage="1"/>
  </sheetPr>
  <dimension ref="A1:AH63"/>
  <sheetViews>
    <sheetView showGridLines="0" zoomScaleNormal="100" zoomScalePageLayoutView="150" workbookViewId="0">
      <selection activeCell="A2" sqref="A2"/>
    </sheetView>
  </sheetViews>
  <sheetFormatPr defaultColWidth="10.28515625" defaultRowHeight="15" x14ac:dyDescent="0.3"/>
  <cols>
    <col min="1" max="1" width="2.7109375" style="87" customWidth="1"/>
    <col min="2" max="3" width="20.7109375" style="86" customWidth="1"/>
    <col min="4" max="9" width="5" style="86" customWidth="1"/>
    <col min="10" max="10" width="1.7109375" style="86" customWidth="1"/>
    <col min="11" max="11" width="2.7109375" style="87" customWidth="1"/>
    <col min="12" max="13" width="18.7109375" style="86" customWidth="1"/>
    <col min="14" max="19" width="5" style="86" customWidth="1"/>
    <col min="20" max="27" width="4.140625" style="86" customWidth="1"/>
    <col min="28" max="16384" width="10.28515625" style="86"/>
  </cols>
  <sheetData>
    <row r="1" spans="1:34" s="84" customFormat="1" ht="18" x14ac:dyDescent="0.35">
      <c r="A1" s="83"/>
      <c r="B1" s="84" t="s">
        <v>582</v>
      </c>
      <c r="D1" s="85"/>
      <c r="E1" s="85"/>
      <c r="F1" s="85"/>
      <c r="G1" s="85"/>
      <c r="H1" s="85"/>
      <c r="I1" s="85" t="s">
        <v>1</v>
      </c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AG1" s="86"/>
      <c r="AH1" s="87"/>
    </row>
    <row r="2" spans="1:34" ht="15.75" customHeight="1" x14ac:dyDescent="0.3">
      <c r="B2" s="88" t="s">
        <v>2</v>
      </c>
      <c r="AH2" s="87"/>
    </row>
    <row r="3" spans="1:34" s="91" customFormat="1" ht="15.75" customHeight="1" x14ac:dyDescent="0.3">
      <c r="A3" s="90"/>
      <c r="B3" s="91" t="s">
        <v>3</v>
      </c>
      <c r="J3" s="90"/>
      <c r="K3" s="86"/>
      <c r="L3" s="86"/>
      <c r="M3" s="86"/>
      <c r="N3" s="86"/>
      <c r="O3" s="86"/>
      <c r="P3" s="86"/>
      <c r="Q3" s="86"/>
      <c r="R3" s="86"/>
      <c r="S3" s="86"/>
      <c r="AA3" s="86"/>
      <c r="AB3" s="86"/>
      <c r="AC3" s="86"/>
      <c r="AD3" s="86"/>
      <c r="AE3" s="86"/>
      <c r="AF3" s="86"/>
    </row>
    <row r="4" spans="1:34" ht="15.75" customHeight="1" x14ac:dyDescent="0.3">
      <c r="A4" s="92">
        <v>2</v>
      </c>
      <c r="B4" s="93" t="s">
        <v>5</v>
      </c>
      <c r="C4" s="94" t="s">
        <v>6</v>
      </c>
      <c r="D4" s="123"/>
      <c r="E4" s="165"/>
      <c r="F4" s="97" t="s">
        <v>7</v>
      </c>
      <c r="G4" s="97" t="s">
        <v>8</v>
      </c>
      <c r="H4" s="97" t="s">
        <v>9</v>
      </c>
      <c r="I4" s="98" t="s">
        <v>10</v>
      </c>
      <c r="K4" s="86"/>
    </row>
    <row r="5" spans="1:34" ht="15.75" customHeight="1" x14ac:dyDescent="0.3">
      <c r="A5" s="233">
        <v>5</v>
      </c>
      <c r="B5" s="234" t="s">
        <v>315</v>
      </c>
      <c r="C5" s="234" t="s">
        <v>30</v>
      </c>
      <c r="D5" s="236">
        <v>97</v>
      </c>
      <c r="E5" s="236">
        <v>90</v>
      </c>
      <c r="F5" s="236">
        <f>SUM(D5:E5)</f>
        <v>187</v>
      </c>
      <c r="G5" s="236">
        <v>7</v>
      </c>
      <c r="H5" s="236">
        <v>946</v>
      </c>
      <c r="I5" s="291">
        <v>35</v>
      </c>
      <c r="K5" s="86"/>
      <c r="V5" s="87"/>
      <c r="W5" s="87"/>
    </row>
    <row r="6" spans="1:34" ht="15.75" customHeight="1" x14ac:dyDescent="0.3">
      <c r="A6" s="102">
        <v>2</v>
      </c>
      <c r="B6" s="103" t="s">
        <v>584</v>
      </c>
      <c r="C6" s="103" t="s">
        <v>30</v>
      </c>
      <c r="D6" s="104">
        <v>88</v>
      </c>
      <c r="E6" s="104">
        <v>97</v>
      </c>
      <c r="F6" s="104">
        <f>SUM(D6:E6)</f>
        <v>185</v>
      </c>
      <c r="G6" s="99">
        <v>6</v>
      </c>
      <c r="H6" s="104">
        <v>910</v>
      </c>
      <c r="I6" s="105">
        <v>30</v>
      </c>
      <c r="K6" s="86"/>
    </row>
    <row r="7" spans="1:34" ht="15.75" customHeight="1" x14ac:dyDescent="0.3">
      <c r="A7" s="102">
        <v>6</v>
      </c>
      <c r="B7" s="103" t="s">
        <v>336</v>
      </c>
      <c r="C7" s="103" t="s">
        <v>27</v>
      </c>
      <c r="D7" s="104">
        <v>80</v>
      </c>
      <c r="E7" s="104">
        <v>84</v>
      </c>
      <c r="F7" s="104">
        <f>SUM(D7:E7)</f>
        <v>164</v>
      </c>
      <c r="G7" s="99">
        <v>5</v>
      </c>
      <c r="H7" s="104">
        <v>822</v>
      </c>
      <c r="I7" s="105">
        <v>25</v>
      </c>
      <c r="J7" s="112"/>
      <c r="K7" s="86"/>
      <c r="V7" s="87"/>
      <c r="W7" s="87"/>
    </row>
    <row r="8" spans="1:34" ht="15.75" customHeight="1" x14ac:dyDescent="0.3">
      <c r="A8" s="102">
        <v>3</v>
      </c>
      <c r="B8" s="103" t="s">
        <v>585</v>
      </c>
      <c r="C8" s="103" t="s">
        <v>30</v>
      </c>
      <c r="D8" s="104">
        <v>71</v>
      </c>
      <c r="E8" s="104">
        <v>51</v>
      </c>
      <c r="F8" s="104">
        <f>SUM(D8:E8)</f>
        <v>122</v>
      </c>
      <c r="G8" s="99">
        <v>4</v>
      </c>
      <c r="H8" s="104">
        <v>686</v>
      </c>
      <c r="I8" s="105">
        <v>19</v>
      </c>
      <c r="K8" s="86"/>
    </row>
    <row r="9" spans="1:34" s="87" customFormat="1" ht="15.75" customHeight="1" x14ac:dyDescent="0.3">
      <c r="A9" s="102">
        <v>7</v>
      </c>
      <c r="B9" s="103" t="s">
        <v>107</v>
      </c>
      <c r="C9" s="103" t="s">
        <v>85</v>
      </c>
      <c r="D9" s="104" t="s">
        <v>191</v>
      </c>
      <c r="E9" s="104"/>
      <c r="F9" s="104">
        <f>SUM(D9:E9)</f>
        <v>0</v>
      </c>
      <c r="G9" s="99">
        <v>0</v>
      </c>
      <c r="H9" s="104">
        <v>162</v>
      </c>
      <c r="I9" s="105">
        <v>4</v>
      </c>
      <c r="J9" s="86"/>
      <c r="V9" s="86"/>
      <c r="W9" s="86"/>
    </row>
    <row r="10" spans="1:34" s="87" customFormat="1" ht="15.75" customHeight="1" x14ac:dyDescent="0.3">
      <c r="A10" s="102">
        <v>1</v>
      </c>
      <c r="B10" s="103" t="s">
        <v>583</v>
      </c>
      <c r="C10" s="103" t="s">
        <v>225</v>
      </c>
      <c r="D10" s="104">
        <v>0</v>
      </c>
      <c r="E10" s="104">
        <v>0</v>
      </c>
      <c r="F10" s="104">
        <f>SUM(D10:E10)</f>
        <v>0</v>
      </c>
      <c r="G10" s="99">
        <v>0</v>
      </c>
      <c r="H10" s="110">
        <v>0</v>
      </c>
      <c r="I10" s="111">
        <v>0</v>
      </c>
      <c r="J10" s="86"/>
      <c r="V10" s="86"/>
      <c r="W10" s="86"/>
    </row>
    <row r="11" spans="1:34" s="87" customFormat="1" ht="15.75" customHeight="1" x14ac:dyDescent="0.3">
      <c r="A11" s="239">
        <v>4</v>
      </c>
      <c r="B11" s="240" t="s">
        <v>156</v>
      </c>
      <c r="C11" s="240" t="s">
        <v>85</v>
      </c>
      <c r="D11" s="241" t="s">
        <v>191</v>
      </c>
      <c r="E11" s="241"/>
      <c r="F11" s="241">
        <f>SUM(D11:E11)</f>
        <v>0</v>
      </c>
      <c r="G11" s="242">
        <v>0</v>
      </c>
      <c r="H11" s="106">
        <v>0</v>
      </c>
      <c r="I11" s="107">
        <v>0</v>
      </c>
      <c r="J11" s="86"/>
    </row>
    <row r="12" spans="1:34" s="87" customFormat="1" ht="15.75" customHeight="1" x14ac:dyDescent="0.3">
      <c r="B12" s="86"/>
      <c r="C12" s="86"/>
      <c r="D12" s="86"/>
      <c r="E12" s="86"/>
      <c r="F12" s="86"/>
      <c r="G12" s="86"/>
      <c r="H12" s="86"/>
      <c r="I12" s="86"/>
      <c r="J12" s="86"/>
    </row>
    <row r="13" spans="1:34" s="87" customFormat="1" ht="15.75" customHeight="1" x14ac:dyDescent="0.3">
      <c r="A13" s="90"/>
      <c r="B13" s="91" t="s">
        <v>4</v>
      </c>
      <c r="C13" s="91"/>
      <c r="D13" s="91"/>
      <c r="E13" s="91"/>
      <c r="F13" s="91"/>
      <c r="G13" s="91"/>
      <c r="H13" s="91"/>
      <c r="I13" s="91"/>
      <c r="J13" s="86"/>
    </row>
    <row r="14" spans="1:34" s="87" customFormat="1" ht="15.75" customHeight="1" x14ac:dyDescent="0.3">
      <c r="A14" s="92">
        <v>2</v>
      </c>
      <c r="B14" s="93" t="s">
        <v>5</v>
      </c>
      <c r="C14" s="94" t="s">
        <v>6</v>
      </c>
      <c r="D14" s="123"/>
      <c r="E14" s="165"/>
      <c r="F14" s="97" t="s">
        <v>7</v>
      </c>
      <c r="G14" s="97" t="s">
        <v>8</v>
      </c>
      <c r="H14" s="97" t="s">
        <v>9</v>
      </c>
      <c r="I14" s="98" t="s">
        <v>10</v>
      </c>
      <c r="J14" s="86"/>
    </row>
    <row r="15" spans="1:34" s="87" customFormat="1" ht="15.75" customHeight="1" x14ac:dyDescent="0.3">
      <c r="A15" s="233">
        <v>6</v>
      </c>
      <c r="B15" s="234" t="s">
        <v>185</v>
      </c>
      <c r="C15" s="234" t="s">
        <v>181</v>
      </c>
      <c r="D15" s="236" t="s">
        <v>191</v>
      </c>
      <c r="E15" s="236"/>
      <c r="F15" s="236">
        <f>SUM(D15:E15)</f>
        <v>0</v>
      </c>
      <c r="G15" s="236">
        <v>0</v>
      </c>
      <c r="H15" s="236">
        <v>601</v>
      </c>
      <c r="I15" s="291">
        <v>26</v>
      </c>
      <c r="J15" s="86"/>
      <c r="V15" s="86"/>
      <c r="W15" s="86"/>
    </row>
    <row r="16" spans="1:34" s="87" customFormat="1" ht="15.75" customHeight="1" x14ac:dyDescent="0.3">
      <c r="A16" s="102">
        <v>5</v>
      </c>
      <c r="B16" s="103" t="s">
        <v>61</v>
      </c>
      <c r="C16" s="103" t="s">
        <v>18</v>
      </c>
      <c r="D16" s="104">
        <v>75</v>
      </c>
      <c r="E16" s="104">
        <v>85</v>
      </c>
      <c r="F16" s="104">
        <f>SUM(D16:E16)</f>
        <v>160</v>
      </c>
      <c r="G16" s="99">
        <v>7</v>
      </c>
      <c r="H16" s="104">
        <v>655</v>
      </c>
      <c r="I16" s="105">
        <v>25</v>
      </c>
      <c r="J16" s="86"/>
    </row>
    <row r="17" spans="1:23" s="87" customFormat="1" ht="15.75" customHeight="1" x14ac:dyDescent="0.3">
      <c r="A17" s="102">
        <v>7</v>
      </c>
      <c r="B17" s="103" t="s">
        <v>157</v>
      </c>
      <c r="C17" s="103" t="s">
        <v>27</v>
      </c>
      <c r="D17" s="104" t="s">
        <v>191</v>
      </c>
      <c r="E17" s="104"/>
      <c r="F17" s="104">
        <f>SUM(D17:E17)</f>
        <v>0</v>
      </c>
      <c r="G17" s="99">
        <v>0</v>
      </c>
      <c r="H17" s="104">
        <v>628</v>
      </c>
      <c r="I17" s="105">
        <v>22</v>
      </c>
      <c r="J17" s="86"/>
    </row>
    <row r="18" spans="1:23" x14ac:dyDescent="0.3">
      <c r="A18" s="102">
        <v>3</v>
      </c>
      <c r="B18" s="103" t="s">
        <v>182</v>
      </c>
      <c r="C18" s="103" t="s">
        <v>181</v>
      </c>
      <c r="D18" s="104" t="s">
        <v>191</v>
      </c>
      <c r="E18" s="104"/>
      <c r="F18" s="104">
        <f>SUM(D18:E18)</f>
        <v>0</v>
      </c>
      <c r="G18" s="99">
        <v>0</v>
      </c>
      <c r="H18" s="104">
        <v>487</v>
      </c>
      <c r="I18" s="105">
        <v>15</v>
      </c>
    </row>
    <row r="19" spans="1:23" ht="15.75" customHeight="1" x14ac:dyDescent="0.3">
      <c r="A19" s="102">
        <v>1</v>
      </c>
      <c r="B19" s="103" t="s">
        <v>342</v>
      </c>
      <c r="C19" s="103" t="s">
        <v>85</v>
      </c>
      <c r="D19" s="104" t="s">
        <v>191</v>
      </c>
      <c r="E19" s="104"/>
      <c r="F19" s="104">
        <f>SUM(D19:E19)</f>
        <v>0</v>
      </c>
      <c r="G19" s="99">
        <v>0</v>
      </c>
      <c r="H19" s="110">
        <v>0</v>
      </c>
      <c r="I19" s="111">
        <v>0</v>
      </c>
    </row>
    <row r="20" spans="1:23" ht="15.75" customHeight="1" x14ac:dyDescent="0.3">
      <c r="A20" s="102">
        <v>2</v>
      </c>
      <c r="B20" s="103" t="s">
        <v>196</v>
      </c>
      <c r="C20" s="103" t="s">
        <v>197</v>
      </c>
      <c r="D20" s="104" t="s">
        <v>191</v>
      </c>
      <c r="E20" s="104"/>
      <c r="F20" s="104">
        <f>SUM(D20:E20)</f>
        <v>0</v>
      </c>
      <c r="G20" s="99">
        <v>0</v>
      </c>
      <c r="H20" s="104">
        <v>0</v>
      </c>
      <c r="I20" s="105">
        <v>0</v>
      </c>
    </row>
    <row r="21" spans="1:23" ht="15.75" customHeight="1" x14ac:dyDescent="0.3">
      <c r="A21" s="239">
        <v>4</v>
      </c>
      <c r="B21" s="240" t="s">
        <v>183</v>
      </c>
      <c r="C21" s="240" t="s">
        <v>181</v>
      </c>
      <c r="D21" s="241" t="s">
        <v>191</v>
      </c>
      <c r="E21" s="241"/>
      <c r="F21" s="241">
        <f>SUM(D21:E21)</f>
        <v>0</v>
      </c>
      <c r="G21" s="242">
        <v>0</v>
      </c>
      <c r="H21" s="106">
        <v>0</v>
      </c>
      <c r="I21" s="107">
        <v>0</v>
      </c>
      <c r="V21" s="87"/>
      <c r="W21" s="87"/>
    </row>
    <row r="22" spans="1:23" ht="15.75" customHeight="1" x14ac:dyDescent="0.3"/>
    <row r="23" spans="1:23" ht="15.75" customHeight="1" x14ac:dyDescent="0.3">
      <c r="A23" s="90"/>
      <c r="B23" s="91" t="s">
        <v>39</v>
      </c>
      <c r="C23" s="91"/>
      <c r="D23" s="91"/>
      <c r="E23" s="91"/>
      <c r="F23" s="91"/>
      <c r="G23" s="91"/>
      <c r="H23" s="91"/>
      <c r="I23" s="91"/>
    </row>
    <row r="24" spans="1:23" ht="15.75" customHeight="1" x14ac:dyDescent="0.3">
      <c r="A24" s="92">
        <v>2</v>
      </c>
      <c r="B24" s="93" t="s">
        <v>5</v>
      </c>
      <c r="C24" s="94" t="s">
        <v>6</v>
      </c>
      <c r="D24" s="123"/>
      <c r="E24" s="165"/>
      <c r="F24" s="97" t="s">
        <v>7</v>
      </c>
      <c r="G24" s="97" t="s">
        <v>8</v>
      </c>
      <c r="H24" s="97" t="s">
        <v>9</v>
      </c>
      <c r="I24" s="98" t="s">
        <v>10</v>
      </c>
    </row>
    <row r="25" spans="1:23" ht="15.75" customHeight="1" x14ac:dyDescent="0.3">
      <c r="A25" s="233">
        <v>1</v>
      </c>
      <c r="B25" s="234" t="s">
        <v>96</v>
      </c>
      <c r="C25" s="234" t="s">
        <v>18</v>
      </c>
      <c r="D25" s="236">
        <v>76</v>
      </c>
      <c r="E25" s="236">
        <v>79</v>
      </c>
      <c r="F25" s="236">
        <f>SUM(D25:E25)</f>
        <v>155</v>
      </c>
      <c r="G25" s="236">
        <v>6</v>
      </c>
      <c r="H25" s="237">
        <v>799</v>
      </c>
      <c r="I25" s="238">
        <v>30</v>
      </c>
    </row>
    <row r="26" spans="1:23" ht="15.75" customHeight="1" x14ac:dyDescent="0.3">
      <c r="A26" s="102">
        <v>5</v>
      </c>
      <c r="B26" s="103" t="s">
        <v>587</v>
      </c>
      <c r="C26" s="103" t="s">
        <v>65</v>
      </c>
      <c r="D26" s="104">
        <v>74</v>
      </c>
      <c r="E26" s="104">
        <v>54</v>
      </c>
      <c r="F26" s="104">
        <f>SUM(D26:E26)</f>
        <v>128</v>
      </c>
      <c r="G26" s="99">
        <v>4</v>
      </c>
      <c r="H26" s="104">
        <v>724</v>
      </c>
      <c r="I26" s="105">
        <v>23</v>
      </c>
    </row>
    <row r="27" spans="1:23" ht="15.75" customHeight="1" x14ac:dyDescent="0.3">
      <c r="A27" s="102">
        <v>2</v>
      </c>
      <c r="B27" s="103" t="s">
        <v>51</v>
      </c>
      <c r="C27" s="103" t="s">
        <v>27</v>
      </c>
      <c r="D27" s="104">
        <v>72</v>
      </c>
      <c r="E27" s="104">
        <v>64</v>
      </c>
      <c r="F27" s="104">
        <f>SUM(D27:E27)</f>
        <v>136</v>
      </c>
      <c r="G27" s="99">
        <v>5</v>
      </c>
      <c r="H27" s="104">
        <v>653</v>
      </c>
      <c r="I27" s="105">
        <v>19</v>
      </c>
    </row>
    <row r="28" spans="1:23" ht="15.75" customHeight="1" x14ac:dyDescent="0.3">
      <c r="A28" s="102">
        <v>4</v>
      </c>
      <c r="B28" s="103" t="s">
        <v>586</v>
      </c>
      <c r="C28" s="103" t="s">
        <v>14</v>
      </c>
      <c r="D28" s="104" t="s">
        <v>191</v>
      </c>
      <c r="E28" s="104"/>
      <c r="F28" s="104">
        <f>SUM(D28:E28)</f>
        <v>0</v>
      </c>
      <c r="G28" s="99">
        <v>0</v>
      </c>
      <c r="H28" s="104">
        <v>513</v>
      </c>
      <c r="I28" s="105">
        <v>15</v>
      </c>
    </row>
    <row r="29" spans="1:23" ht="15.75" customHeight="1" x14ac:dyDescent="0.3">
      <c r="A29" s="102">
        <v>3</v>
      </c>
      <c r="B29" s="103" t="s">
        <v>370</v>
      </c>
      <c r="C29" s="103" t="s">
        <v>345</v>
      </c>
      <c r="D29" s="104" t="s">
        <v>191</v>
      </c>
      <c r="E29" s="104"/>
      <c r="F29" s="104">
        <f>SUM(D29:E29)</f>
        <v>0</v>
      </c>
      <c r="G29" s="99">
        <v>0</v>
      </c>
      <c r="H29" s="104">
        <v>0</v>
      </c>
      <c r="I29" s="105">
        <v>0</v>
      </c>
    </row>
    <row r="30" spans="1:23" ht="15.75" customHeight="1" x14ac:dyDescent="0.3">
      <c r="A30" s="239">
        <v>6</v>
      </c>
      <c r="B30" s="240" t="s">
        <v>588</v>
      </c>
      <c r="C30" s="240" t="s">
        <v>225</v>
      </c>
      <c r="D30" s="241">
        <v>0</v>
      </c>
      <c r="E30" s="241">
        <v>0</v>
      </c>
      <c r="F30" s="241">
        <f>SUM(D30:E30)</f>
        <v>0</v>
      </c>
      <c r="G30" s="242">
        <v>0</v>
      </c>
      <c r="H30" s="106">
        <v>0</v>
      </c>
      <c r="I30" s="107">
        <v>0</v>
      </c>
    </row>
    <row r="31" spans="1:23" ht="15.75" customHeight="1" x14ac:dyDescent="0.3"/>
    <row r="32" spans="1:23" ht="15.75" customHeight="1" x14ac:dyDescent="0.3">
      <c r="B32" s="86" t="s">
        <v>589</v>
      </c>
      <c r="F32" s="108" t="s">
        <v>705</v>
      </c>
    </row>
    <row r="33" spans="2:2" ht="15.75" customHeight="1" x14ac:dyDescent="0.3">
      <c r="B33" s="86" t="s">
        <v>129</v>
      </c>
    </row>
    <row r="34" spans="2:2" ht="15.75" customHeight="1" x14ac:dyDescent="0.3"/>
    <row r="35" spans="2:2" ht="15.75" customHeight="1" x14ac:dyDescent="0.3"/>
    <row r="36" spans="2:2" ht="15.75" customHeight="1" x14ac:dyDescent="0.3"/>
    <row r="37" spans="2:2" ht="15.75" customHeight="1" x14ac:dyDescent="0.3"/>
    <row r="38" spans="2:2" ht="15.75" customHeight="1" x14ac:dyDescent="0.3"/>
    <row r="39" spans="2:2" ht="15.75" customHeight="1" x14ac:dyDescent="0.3"/>
    <row r="40" spans="2:2" ht="15.75" customHeight="1" x14ac:dyDescent="0.3"/>
    <row r="41" spans="2:2" ht="15.75" customHeight="1" x14ac:dyDescent="0.3"/>
    <row r="42" spans="2:2" ht="15.75" customHeight="1" x14ac:dyDescent="0.3"/>
    <row r="43" spans="2:2" ht="15.75" customHeight="1" x14ac:dyDescent="0.3"/>
    <row r="44" spans="2:2" ht="15.75" customHeight="1" x14ac:dyDescent="0.3"/>
    <row r="45" spans="2:2" ht="15.75" customHeight="1" x14ac:dyDescent="0.3"/>
    <row r="46" spans="2:2" ht="15.75" customHeight="1" x14ac:dyDescent="0.3"/>
    <row r="47" spans="2:2" ht="15.75" customHeight="1" x14ac:dyDescent="0.3"/>
    <row r="48" spans="2:2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</sheetData>
  <sortState xmlns:xlrd2="http://schemas.microsoft.com/office/spreadsheetml/2017/richdata2" ref="A25:I30">
    <sortCondition descending="1" ref="I25"/>
    <sortCondition descending="1" ref="H25"/>
  </sortState>
  <hyperlinks>
    <hyperlink ref="B2" location="'Index'!A3" tooltip="Go to the Index sheet" display="`" xr:uid="{EE3413EA-7132-4F88-BD4E-E182045EBC4D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Winter 2020-21&amp;L&amp;G&amp;R&amp;G</oddHeader>
    <oddFooter>&amp;Cwww.cntsa.org.uk</oddFoot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723751-4341-443C-BFEA-006917A42910}">
  <sheetPr codeName="Sheet17">
    <tabColor rgb="FFC5E0B4"/>
    <pageSetUpPr fitToPage="1"/>
  </sheetPr>
  <dimension ref="A1:AMJ67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7" customWidth="1"/>
    <col min="2" max="3" width="20.7109375" style="6" customWidth="1"/>
    <col min="4" max="7" width="5" style="6" customWidth="1"/>
    <col min="8" max="8" width="1.7109375" style="6" customWidth="1"/>
    <col min="9" max="9" width="2.7109375" style="6" customWidth="1"/>
    <col min="10" max="11" width="20.7109375" style="6" customWidth="1"/>
    <col min="12" max="15" width="5" style="6" customWidth="1"/>
    <col min="16" max="23" width="4.140625" style="6" customWidth="1"/>
    <col min="24" max="1024" width="10.28515625" style="6"/>
    <col min="1025" max="16384" width="10.28515625" style="35"/>
  </cols>
  <sheetData>
    <row r="1" spans="1:34" s="45" customFormat="1" ht="18" x14ac:dyDescent="0.35">
      <c r="A1" s="154"/>
      <c r="B1" s="45" t="s">
        <v>410</v>
      </c>
      <c r="D1" s="4"/>
      <c r="E1" s="4"/>
      <c r="F1" s="4"/>
      <c r="G1" s="4"/>
      <c r="H1" s="4"/>
      <c r="I1" s="4" t="s">
        <v>1</v>
      </c>
      <c r="J1" s="4"/>
      <c r="K1" s="4"/>
      <c r="L1" s="4"/>
      <c r="N1" s="4"/>
      <c r="O1" s="4"/>
      <c r="P1" s="4"/>
      <c r="Q1" s="4"/>
      <c r="R1" s="4"/>
      <c r="S1" s="4"/>
      <c r="T1" s="4"/>
      <c r="U1" s="4"/>
      <c r="V1" s="4"/>
      <c r="W1" s="4"/>
      <c r="AG1" s="6"/>
      <c r="AH1" s="7"/>
    </row>
    <row r="2" spans="1:34" ht="15.75" customHeight="1" x14ac:dyDescent="0.3">
      <c r="B2" s="46" t="s">
        <v>2</v>
      </c>
      <c r="AH2" s="7"/>
    </row>
    <row r="3" spans="1:34" s="17" customFormat="1" ht="15.75" customHeight="1" x14ac:dyDescent="0.3">
      <c r="A3" s="47"/>
      <c r="B3" s="17" t="s">
        <v>3</v>
      </c>
      <c r="AA3" s="6"/>
      <c r="AB3" s="6"/>
      <c r="AC3" s="6"/>
      <c r="AD3" s="6"/>
      <c r="AE3" s="6"/>
      <c r="AF3" s="6"/>
    </row>
    <row r="4" spans="1:34" ht="15.75" customHeight="1" x14ac:dyDescent="0.3">
      <c r="A4" s="155"/>
      <c r="B4" s="156" t="s">
        <v>5</v>
      </c>
      <c r="C4" s="156" t="s">
        <v>6</v>
      </c>
      <c r="D4" s="70" t="s">
        <v>7</v>
      </c>
      <c r="E4" s="70" t="s">
        <v>8</v>
      </c>
      <c r="F4" s="70" t="s">
        <v>9</v>
      </c>
      <c r="G4" s="71" t="s">
        <v>10</v>
      </c>
    </row>
    <row r="5" spans="1:34" ht="15.75" customHeight="1" x14ac:dyDescent="0.3">
      <c r="A5" s="209">
        <v>3</v>
      </c>
      <c r="B5" s="210" t="s">
        <v>329</v>
      </c>
      <c r="C5" s="210" t="s">
        <v>54</v>
      </c>
      <c r="D5" s="211">
        <v>170</v>
      </c>
      <c r="E5" s="211">
        <v>9</v>
      </c>
      <c r="F5" s="236">
        <v>863</v>
      </c>
      <c r="G5" s="291">
        <v>42</v>
      </c>
    </row>
    <row r="6" spans="1:34" ht="15.75" customHeight="1" x14ac:dyDescent="0.3">
      <c r="A6" s="157">
        <v>8</v>
      </c>
      <c r="B6" s="24" t="s">
        <v>68</v>
      </c>
      <c r="C6" s="24" t="s">
        <v>65</v>
      </c>
      <c r="D6" s="28">
        <v>170</v>
      </c>
      <c r="E6" s="57">
        <v>9</v>
      </c>
      <c r="F6" s="104">
        <v>840</v>
      </c>
      <c r="G6" s="105">
        <v>38</v>
      </c>
    </row>
    <row r="7" spans="1:34" ht="15.75" customHeight="1" x14ac:dyDescent="0.3">
      <c r="A7" s="157">
        <v>4</v>
      </c>
      <c r="B7" s="24" t="s">
        <v>411</v>
      </c>
      <c r="C7" s="24" t="s">
        <v>222</v>
      </c>
      <c r="D7" s="28">
        <v>165</v>
      </c>
      <c r="E7" s="57">
        <v>7</v>
      </c>
      <c r="F7" s="104">
        <v>812</v>
      </c>
      <c r="G7" s="105">
        <v>29</v>
      </c>
      <c r="J7" s="163"/>
    </row>
    <row r="8" spans="1:34" ht="15.75" customHeight="1" x14ac:dyDescent="0.3">
      <c r="A8" s="157">
        <v>5</v>
      </c>
      <c r="B8" s="24" t="s">
        <v>360</v>
      </c>
      <c r="C8" s="24" t="s">
        <v>65</v>
      </c>
      <c r="D8" s="28">
        <v>158</v>
      </c>
      <c r="E8" s="57">
        <v>6</v>
      </c>
      <c r="F8" s="104">
        <v>818</v>
      </c>
      <c r="G8" s="105">
        <v>28</v>
      </c>
    </row>
    <row r="9" spans="1:34" ht="15.75" customHeight="1" x14ac:dyDescent="0.3">
      <c r="A9" s="157">
        <v>6</v>
      </c>
      <c r="B9" s="24" t="s">
        <v>412</v>
      </c>
      <c r="C9" s="24" t="s">
        <v>54</v>
      </c>
      <c r="D9" s="28">
        <v>150</v>
      </c>
      <c r="E9" s="57">
        <v>5</v>
      </c>
      <c r="F9" s="104">
        <v>815</v>
      </c>
      <c r="G9" s="105">
        <v>27</v>
      </c>
    </row>
    <row r="10" spans="1:34" ht="15.75" customHeight="1" x14ac:dyDescent="0.3">
      <c r="A10" s="157">
        <v>7</v>
      </c>
      <c r="B10" s="24" t="s">
        <v>183</v>
      </c>
      <c r="C10" s="24" t="s">
        <v>181</v>
      </c>
      <c r="D10" s="28" t="s">
        <v>191</v>
      </c>
      <c r="E10" s="57">
        <v>0</v>
      </c>
      <c r="F10" s="104">
        <v>515</v>
      </c>
      <c r="G10" s="105">
        <v>23</v>
      </c>
    </row>
    <row r="11" spans="1:34" ht="15.75" customHeight="1" x14ac:dyDescent="0.3">
      <c r="A11" s="157">
        <v>9</v>
      </c>
      <c r="B11" s="24" t="s">
        <v>413</v>
      </c>
      <c r="C11" s="24" t="s">
        <v>54</v>
      </c>
      <c r="D11" s="28">
        <v>134</v>
      </c>
      <c r="E11" s="57">
        <v>4</v>
      </c>
      <c r="F11" s="104">
        <v>743</v>
      </c>
      <c r="G11" s="105">
        <v>16</v>
      </c>
    </row>
    <row r="12" spans="1:34" ht="15.75" customHeight="1" x14ac:dyDescent="0.3">
      <c r="A12" s="157">
        <v>1</v>
      </c>
      <c r="B12" s="24" t="s">
        <v>149</v>
      </c>
      <c r="C12" s="24" t="s">
        <v>150</v>
      </c>
      <c r="D12" s="28" t="s">
        <v>45</v>
      </c>
      <c r="E12" s="57">
        <v>0</v>
      </c>
      <c r="F12" s="110">
        <v>477</v>
      </c>
      <c r="G12" s="111">
        <v>9</v>
      </c>
    </row>
    <row r="13" spans="1:34" ht="15.75" customHeight="1" x14ac:dyDescent="0.3">
      <c r="A13" s="214">
        <v>2</v>
      </c>
      <c r="B13" s="215" t="s">
        <v>371</v>
      </c>
      <c r="C13" s="215" t="s">
        <v>181</v>
      </c>
      <c r="D13" s="216" t="s">
        <v>191</v>
      </c>
      <c r="E13" s="217">
        <v>0</v>
      </c>
      <c r="F13" s="106">
        <v>288</v>
      </c>
      <c r="G13" s="107">
        <v>5</v>
      </c>
    </row>
    <row r="14" spans="1:34" ht="15.75" customHeight="1" x14ac:dyDescent="0.3"/>
    <row r="15" spans="1:34" ht="15.75" customHeight="1" x14ac:dyDescent="0.3">
      <c r="B15" s="6" t="s">
        <v>379</v>
      </c>
      <c r="F15" s="34" t="s">
        <v>705</v>
      </c>
    </row>
    <row r="16" spans="1:34" ht="15.75" customHeight="1" x14ac:dyDescent="0.3">
      <c r="B16" s="6" t="s">
        <v>129</v>
      </c>
    </row>
    <row r="17" ht="15.75" customHeight="1" x14ac:dyDescent="0.3"/>
    <row r="18" ht="15.75" customHeight="1" x14ac:dyDescent="0.3"/>
    <row r="19" ht="15.75" customHeight="1" x14ac:dyDescent="0.3"/>
    <row r="20" ht="15.75" customHeight="1" x14ac:dyDescent="0.3"/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s="7" customFormat="1" ht="15.75" customHeight="1" x14ac:dyDescent="0.3"/>
    <row r="26" s="7" customFormat="1" ht="15.75" customHeight="1" x14ac:dyDescent="0.3"/>
    <row r="27" s="7" customFormat="1" ht="15.75" customHeight="1" x14ac:dyDescent="0.3"/>
    <row r="28" s="7" customFormat="1" ht="15.75" customHeight="1" x14ac:dyDescent="0.3"/>
    <row r="29" s="7" customFormat="1" ht="15.75" customHeight="1" x14ac:dyDescent="0.3"/>
    <row r="30" s="7" customFormat="1" ht="15.75" customHeight="1" x14ac:dyDescent="0.3"/>
    <row r="31" s="7" customFormat="1" ht="15.75" customHeight="1" x14ac:dyDescent="0.3"/>
    <row r="32" s="7" customFormat="1" ht="15.75" customHeight="1" x14ac:dyDescent="0.3"/>
    <row r="33" s="7" customFormat="1" ht="15.75" customHeight="1" x14ac:dyDescent="0.3"/>
    <row r="34" s="7" customFormat="1" ht="15.75" customHeight="1" x14ac:dyDescent="0.3"/>
    <row r="35" s="7" customFormat="1" ht="15.75" customHeight="1" x14ac:dyDescent="0.3"/>
    <row r="36" s="7" customFormat="1" ht="15.75" customHeight="1" x14ac:dyDescent="0.3"/>
    <row r="37" s="7" customFormat="1" ht="15.75" customHeight="1" x14ac:dyDescent="0.3"/>
    <row r="38" s="7" customFormat="1" ht="15.75" customHeight="1" x14ac:dyDescent="0.3"/>
    <row r="39" s="7" customFormat="1" ht="15.75" customHeight="1" x14ac:dyDescent="0.3"/>
    <row r="40" s="7" customFormat="1" ht="15.75" customHeight="1" x14ac:dyDescent="0.3"/>
    <row r="41" s="7" customFormat="1" ht="15.75" customHeight="1" x14ac:dyDescent="0.3"/>
    <row r="42" s="7" customFormat="1" ht="15.75" customHeight="1" x14ac:dyDescent="0.3"/>
    <row r="43" s="7" customFormat="1" ht="15.75" customHeight="1" x14ac:dyDescent="0.3"/>
    <row r="44" s="7" customFormat="1" ht="15.75" customHeight="1" x14ac:dyDescent="0.3"/>
    <row r="45" s="7" customFormat="1" ht="15.75" customHeight="1" x14ac:dyDescent="0.3"/>
    <row r="46" s="7" customFormat="1" ht="15.75" customHeight="1" x14ac:dyDescent="0.3"/>
    <row r="47" s="7" customFormat="1" ht="15.75" customHeight="1" x14ac:dyDescent="0.3"/>
    <row r="48" s="7" customFormat="1" ht="15.75" customHeight="1" x14ac:dyDescent="0.3"/>
    <row r="49" s="7" customFormat="1" ht="15.75" customHeight="1" x14ac:dyDescent="0.3"/>
    <row r="50" s="7" customFormat="1" ht="15.75" customHeight="1" x14ac:dyDescent="0.3"/>
    <row r="51" s="7" customFormat="1" ht="15.75" customHeight="1" x14ac:dyDescent="0.3"/>
    <row r="52" s="7" customFormat="1" ht="15.75" customHeight="1" x14ac:dyDescent="0.3"/>
    <row r="53" s="7" customFormat="1" ht="15.75" customHeight="1" x14ac:dyDescent="0.3"/>
    <row r="54" s="7" customFormat="1" ht="15.75" customHeight="1" x14ac:dyDescent="0.3"/>
    <row r="55" s="7" customFormat="1" ht="15.75" customHeight="1" x14ac:dyDescent="0.3"/>
    <row r="56" s="7" customFormat="1" ht="15.75" customHeight="1" x14ac:dyDescent="0.3"/>
    <row r="57" s="7" customFormat="1" ht="15.75" customHeight="1" x14ac:dyDescent="0.3"/>
    <row r="58" s="7" customFormat="1" ht="15.75" customHeight="1" x14ac:dyDescent="0.3"/>
    <row r="59" s="7" customFormat="1" ht="15.75" customHeight="1" x14ac:dyDescent="0.3"/>
    <row r="60" s="7" customFormat="1" ht="15.75" customHeight="1" x14ac:dyDescent="0.3"/>
    <row r="61" s="7" customFormat="1" ht="15.75" customHeight="1" x14ac:dyDescent="0.3"/>
    <row r="62" s="7" customFormat="1" ht="15.75" customHeight="1" x14ac:dyDescent="0.3"/>
    <row r="63" s="7" customFormat="1" ht="15.75" customHeight="1" x14ac:dyDescent="0.3"/>
    <row r="64" s="7" customFormat="1" ht="15.75" customHeight="1" x14ac:dyDescent="0.3"/>
    <row r="65" s="7" customFormat="1" ht="15.75" customHeight="1" x14ac:dyDescent="0.3"/>
    <row r="66" s="7" customFormat="1" ht="15.75" customHeight="1" x14ac:dyDescent="0.3"/>
    <row r="67" s="7" customFormat="1" ht="15.75" customHeight="1" x14ac:dyDescent="0.3"/>
  </sheetData>
  <sortState xmlns:xlrd2="http://schemas.microsoft.com/office/spreadsheetml/2017/richdata2" ref="A5:G13">
    <sortCondition descending="1" ref="G5"/>
    <sortCondition descending="1" ref="F5"/>
  </sortState>
  <hyperlinks>
    <hyperlink ref="B2" location="'Index'!A3" display="`" xr:uid="{F188A4A9-50D6-46F7-B519-E23B1222CFA1}"/>
  </hyperlinks>
  <printOptions horizontalCentered="1"/>
  <pageMargins left="0.31527777777777799" right="0.31527777777777799" top="1.1812499999999999" bottom="0.39305555555555599" header="0.39374999999999999" footer="0.196527777777778"/>
  <pageSetup paperSize="9" firstPageNumber="0" orientation="portrait" horizontalDpi="300" verticalDpi="300" r:id="rId1"/>
  <headerFooter>
    <oddHeader>&amp;C&amp;"Trebuchet MS,Bold"&amp;18Cumbria &amp;&amp; Northumbria TSA Leagues
Winter 2020-21&amp;L&amp;G&amp;R&amp;G</oddHeader>
    <oddFooter>&amp;Cwww.cntsa.org.uk</oddFooter>
  </headerFooter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9E01DA-8F16-42F3-BDB5-D86AF45E5D42}">
  <sheetPr codeName="Sheet37">
    <tabColor theme="4" tint="0.39997558519241921"/>
    <pageSetUpPr fitToPage="1"/>
  </sheetPr>
  <dimension ref="A1:AH62"/>
  <sheetViews>
    <sheetView showGridLines="0" zoomScaleNormal="100" workbookViewId="0">
      <selection activeCell="A2" sqref="A2"/>
    </sheetView>
  </sheetViews>
  <sheetFormatPr defaultColWidth="10.28515625" defaultRowHeight="15" x14ac:dyDescent="0.3"/>
  <cols>
    <col min="1" max="1" width="2.7109375" style="87" customWidth="1"/>
    <col min="2" max="3" width="20.7109375" style="86" customWidth="1"/>
    <col min="4" max="9" width="5" style="86" customWidth="1"/>
    <col min="10" max="10" width="1.7109375" style="86" customWidth="1"/>
    <col min="11" max="11" width="2.7109375" style="87" customWidth="1"/>
    <col min="12" max="13" width="20.7109375" style="86" customWidth="1"/>
    <col min="14" max="19" width="5" style="86" customWidth="1"/>
    <col min="20" max="16384" width="10.28515625" style="86"/>
  </cols>
  <sheetData>
    <row r="1" spans="1:34" s="84" customFormat="1" ht="18" x14ac:dyDescent="0.35">
      <c r="A1" s="83"/>
      <c r="B1" s="84" t="s">
        <v>618</v>
      </c>
      <c r="D1" s="85"/>
      <c r="E1" s="85"/>
      <c r="F1" s="85"/>
      <c r="G1" s="85"/>
      <c r="H1" s="85"/>
      <c r="I1" s="85" t="s">
        <v>1</v>
      </c>
      <c r="J1" s="85"/>
      <c r="K1" s="85"/>
      <c r="L1" s="85"/>
      <c r="N1" s="85"/>
      <c r="O1" s="85"/>
      <c r="P1" s="85"/>
      <c r="Q1" s="85"/>
      <c r="R1" s="85"/>
      <c r="S1" s="85"/>
      <c r="T1" s="85"/>
      <c r="U1" s="85"/>
      <c r="V1" s="85"/>
      <c r="W1" s="85"/>
      <c r="AG1" s="86"/>
      <c r="AH1" s="87"/>
    </row>
    <row r="2" spans="1:34" ht="15.75" customHeight="1" x14ac:dyDescent="0.3">
      <c r="B2" s="88" t="s">
        <v>2</v>
      </c>
      <c r="AH2" s="87"/>
    </row>
    <row r="3" spans="1:34" s="91" customFormat="1" ht="15.75" customHeight="1" x14ac:dyDescent="0.3">
      <c r="A3" s="90"/>
      <c r="B3" s="91" t="s">
        <v>3</v>
      </c>
      <c r="K3" s="86"/>
      <c r="L3" s="86"/>
      <c r="M3" s="86"/>
      <c r="N3" s="86"/>
      <c r="O3" s="86"/>
      <c r="P3" s="86"/>
      <c r="Q3" s="86"/>
      <c r="R3" s="86"/>
      <c r="S3" s="86"/>
      <c r="T3" s="86"/>
      <c r="AA3" s="86"/>
      <c r="AB3" s="86"/>
      <c r="AC3" s="86"/>
      <c r="AD3" s="86"/>
      <c r="AE3" s="86"/>
      <c r="AF3" s="86"/>
    </row>
    <row r="4" spans="1:34" ht="15.75" customHeight="1" x14ac:dyDescent="0.3">
      <c r="A4" s="92">
        <v>2</v>
      </c>
      <c r="B4" s="93" t="s">
        <v>5</v>
      </c>
      <c r="C4" s="94" t="s">
        <v>6</v>
      </c>
      <c r="D4" s="123"/>
      <c r="E4" s="165"/>
      <c r="F4" s="97" t="s">
        <v>7</v>
      </c>
      <c r="G4" s="97" t="s">
        <v>8</v>
      </c>
      <c r="H4" s="97" t="s">
        <v>9</v>
      </c>
      <c r="I4" s="98" t="s">
        <v>10</v>
      </c>
      <c r="K4" s="86"/>
    </row>
    <row r="5" spans="1:34" ht="15.75" customHeight="1" x14ac:dyDescent="0.3">
      <c r="A5" s="233">
        <v>7</v>
      </c>
      <c r="B5" s="234" t="s">
        <v>621</v>
      </c>
      <c r="C5" s="234" t="s">
        <v>49</v>
      </c>
      <c r="D5" s="236">
        <v>99</v>
      </c>
      <c r="E5" s="301">
        <v>100</v>
      </c>
      <c r="F5" s="236">
        <f>SUM(D5:E5)</f>
        <v>199</v>
      </c>
      <c r="G5" s="236">
        <v>8</v>
      </c>
      <c r="H5" s="236">
        <v>991</v>
      </c>
      <c r="I5" s="291">
        <v>38</v>
      </c>
      <c r="K5" s="86"/>
    </row>
    <row r="6" spans="1:34" ht="15.75" customHeight="1" x14ac:dyDescent="0.3">
      <c r="A6" s="102">
        <v>4</v>
      </c>
      <c r="B6" s="103" t="s">
        <v>19</v>
      </c>
      <c r="C6" s="103" t="s">
        <v>509</v>
      </c>
      <c r="D6" s="104">
        <v>98</v>
      </c>
      <c r="E6" s="104">
        <v>97</v>
      </c>
      <c r="F6" s="104">
        <f>SUM(D6:E6)</f>
        <v>195</v>
      </c>
      <c r="G6" s="99">
        <v>6</v>
      </c>
      <c r="H6" s="104">
        <v>979</v>
      </c>
      <c r="I6" s="105">
        <v>33</v>
      </c>
      <c r="K6" s="86"/>
    </row>
    <row r="7" spans="1:34" ht="15.75" customHeight="1" x14ac:dyDescent="0.3">
      <c r="A7" s="102">
        <v>8</v>
      </c>
      <c r="B7" s="103" t="s">
        <v>622</v>
      </c>
      <c r="C7" s="103" t="s">
        <v>49</v>
      </c>
      <c r="D7" s="104">
        <v>98</v>
      </c>
      <c r="E7" s="104">
        <v>99</v>
      </c>
      <c r="F7" s="104">
        <f>SUM(D7:E7)</f>
        <v>197</v>
      </c>
      <c r="G7" s="99">
        <v>7</v>
      </c>
      <c r="H7" s="104">
        <v>981</v>
      </c>
      <c r="I7" s="105">
        <v>30</v>
      </c>
      <c r="J7" s="112"/>
      <c r="K7" s="86"/>
    </row>
    <row r="8" spans="1:34" ht="15.75" customHeight="1" x14ac:dyDescent="0.3">
      <c r="A8" s="102">
        <v>1</v>
      </c>
      <c r="B8" s="103" t="s">
        <v>81</v>
      </c>
      <c r="C8" s="103" t="s">
        <v>34</v>
      </c>
      <c r="D8" s="104">
        <v>97</v>
      </c>
      <c r="E8" s="104">
        <v>96</v>
      </c>
      <c r="F8" s="104">
        <f>SUM(D8:E8)</f>
        <v>193</v>
      </c>
      <c r="G8" s="99">
        <v>5</v>
      </c>
      <c r="H8" s="110">
        <v>976</v>
      </c>
      <c r="I8" s="111">
        <v>28</v>
      </c>
      <c r="K8" s="86"/>
    </row>
    <row r="9" spans="1:34" ht="15.75" customHeight="1" x14ac:dyDescent="0.3">
      <c r="A9" s="102">
        <v>2</v>
      </c>
      <c r="B9" s="103" t="s">
        <v>61</v>
      </c>
      <c r="C9" s="103" t="s">
        <v>18</v>
      </c>
      <c r="D9" s="104">
        <v>95</v>
      </c>
      <c r="E9" s="104">
        <v>98</v>
      </c>
      <c r="F9" s="104">
        <f>SUM(D9:E9)</f>
        <v>193</v>
      </c>
      <c r="G9" s="99">
        <v>5</v>
      </c>
      <c r="H9" s="110">
        <v>964</v>
      </c>
      <c r="I9" s="111">
        <v>21</v>
      </c>
    </row>
    <row r="10" spans="1:34" ht="15.75" customHeight="1" x14ac:dyDescent="0.3">
      <c r="A10" s="102">
        <v>6</v>
      </c>
      <c r="B10" s="103" t="s">
        <v>620</v>
      </c>
      <c r="C10" s="103" t="s">
        <v>49</v>
      </c>
      <c r="D10" s="104">
        <v>96</v>
      </c>
      <c r="E10" s="104">
        <v>95</v>
      </c>
      <c r="F10" s="104">
        <f>SUM(D10:E10)</f>
        <v>191</v>
      </c>
      <c r="G10" s="99">
        <v>3</v>
      </c>
      <c r="H10" s="104">
        <v>961</v>
      </c>
      <c r="I10" s="105">
        <v>19</v>
      </c>
    </row>
    <row r="11" spans="1:34" ht="15.75" customHeight="1" x14ac:dyDescent="0.3">
      <c r="A11" s="102">
        <v>3</v>
      </c>
      <c r="B11" s="103" t="s">
        <v>575</v>
      </c>
      <c r="C11" s="103" t="s">
        <v>509</v>
      </c>
      <c r="D11" s="104">
        <v>95</v>
      </c>
      <c r="E11" s="104">
        <v>95</v>
      </c>
      <c r="F11" s="104">
        <f>SUM(D11:E11)</f>
        <v>190</v>
      </c>
      <c r="G11" s="99">
        <v>2</v>
      </c>
      <c r="H11" s="104">
        <v>943</v>
      </c>
      <c r="I11" s="105">
        <v>12</v>
      </c>
    </row>
    <row r="12" spans="1:34" ht="15.75" customHeight="1" x14ac:dyDescent="0.3">
      <c r="A12" s="239">
        <v>5</v>
      </c>
      <c r="B12" s="240" t="s">
        <v>619</v>
      </c>
      <c r="C12" s="240" t="s">
        <v>509</v>
      </c>
      <c r="D12" s="241" t="s">
        <v>45</v>
      </c>
      <c r="E12" s="241"/>
      <c r="F12" s="241">
        <f>SUM(D12:E12)</f>
        <v>0</v>
      </c>
      <c r="G12" s="242">
        <v>0</v>
      </c>
      <c r="H12" s="106">
        <v>0</v>
      </c>
      <c r="I12" s="107">
        <v>0</v>
      </c>
    </row>
    <row r="13" spans="1:34" ht="15.75" customHeight="1" x14ac:dyDescent="0.3"/>
    <row r="14" spans="1:34" ht="15.75" customHeight="1" x14ac:dyDescent="0.3">
      <c r="A14" s="90"/>
      <c r="B14" s="91" t="s">
        <v>4</v>
      </c>
      <c r="C14" s="91"/>
      <c r="D14" s="91"/>
      <c r="E14" s="91"/>
      <c r="F14" s="91"/>
      <c r="G14" s="91"/>
      <c r="H14" s="91"/>
      <c r="I14" s="91"/>
    </row>
    <row r="15" spans="1:34" ht="15.75" customHeight="1" x14ac:dyDescent="0.3">
      <c r="A15" s="92">
        <v>2</v>
      </c>
      <c r="B15" s="93" t="s">
        <v>5</v>
      </c>
      <c r="C15" s="94" t="s">
        <v>6</v>
      </c>
      <c r="D15" s="123"/>
      <c r="E15" s="165"/>
      <c r="F15" s="97" t="s">
        <v>7</v>
      </c>
      <c r="G15" s="97" t="s">
        <v>8</v>
      </c>
      <c r="H15" s="97" t="s">
        <v>9</v>
      </c>
      <c r="I15" s="98" t="s">
        <v>10</v>
      </c>
    </row>
    <row r="16" spans="1:34" ht="15.75" customHeight="1" x14ac:dyDescent="0.3">
      <c r="A16" s="233">
        <v>7</v>
      </c>
      <c r="B16" s="234" t="s">
        <v>626</v>
      </c>
      <c r="C16" s="234" t="s">
        <v>34</v>
      </c>
      <c r="D16" s="236">
        <v>95</v>
      </c>
      <c r="E16" s="236">
        <v>94</v>
      </c>
      <c r="F16" s="236">
        <f>SUM(D16:E16)</f>
        <v>189</v>
      </c>
      <c r="G16" s="236">
        <v>2</v>
      </c>
      <c r="H16" s="236">
        <v>974</v>
      </c>
      <c r="I16" s="291">
        <v>29</v>
      </c>
    </row>
    <row r="17" spans="1:9" ht="15.75" customHeight="1" x14ac:dyDescent="0.3">
      <c r="A17" s="102">
        <v>6</v>
      </c>
      <c r="B17" s="103" t="s">
        <v>423</v>
      </c>
      <c r="C17" s="103" t="s">
        <v>424</v>
      </c>
      <c r="D17" s="104">
        <v>95</v>
      </c>
      <c r="E17" s="104">
        <v>98</v>
      </c>
      <c r="F17" s="104">
        <f>SUM(D17:E17)</f>
        <v>193</v>
      </c>
      <c r="G17" s="99">
        <v>7</v>
      </c>
      <c r="H17" s="104">
        <v>961</v>
      </c>
      <c r="I17" s="105">
        <v>27</v>
      </c>
    </row>
    <row r="18" spans="1:9" ht="15.75" customHeight="1" x14ac:dyDescent="0.3">
      <c r="A18" s="102">
        <v>5</v>
      </c>
      <c r="B18" s="103" t="s">
        <v>625</v>
      </c>
      <c r="C18" s="103" t="s">
        <v>52</v>
      </c>
      <c r="D18" s="104">
        <v>96</v>
      </c>
      <c r="E18" s="104">
        <v>95</v>
      </c>
      <c r="F18" s="104">
        <f>SUM(D18:E18)</f>
        <v>191</v>
      </c>
      <c r="G18" s="99">
        <v>5</v>
      </c>
      <c r="H18" s="104">
        <v>963</v>
      </c>
      <c r="I18" s="105">
        <v>26</v>
      </c>
    </row>
    <row r="19" spans="1:9" ht="15.75" customHeight="1" x14ac:dyDescent="0.3">
      <c r="A19" s="102">
        <v>1</v>
      </c>
      <c r="B19" s="103" t="s">
        <v>623</v>
      </c>
      <c r="C19" s="103" t="s">
        <v>52</v>
      </c>
      <c r="D19" s="104">
        <v>92</v>
      </c>
      <c r="E19" s="104">
        <v>99</v>
      </c>
      <c r="F19" s="104">
        <f>SUM(D19:E19)</f>
        <v>191</v>
      </c>
      <c r="G19" s="99">
        <v>5</v>
      </c>
      <c r="H19" s="110">
        <v>954</v>
      </c>
      <c r="I19" s="111">
        <v>23</v>
      </c>
    </row>
    <row r="20" spans="1:9" ht="15.75" customHeight="1" x14ac:dyDescent="0.3">
      <c r="A20" s="102">
        <v>2</v>
      </c>
      <c r="B20" s="103" t="s">
        <v>624</v>
      </c>
      <c r="C20" s="103" t="s">
        <v>424</v>
      </c>
      <c r="D20" s="104">
        <v>98</v>
      </c>
      <c r="E20" s="104">
        <v>95</v>
      </c>
      <c r="F20" s="104">
        <f>SUM(D20:E20)</f>
        <v>193</v>
      </c>
      <c r="G20" s="99">
        <v>7</v>
      </c>
      <c r="H20" s="104">
        <v>954</v>
      </c>
      <c r="I20" s="105">
        <v>23</v>
      </c>
    </row>
    <row r="21" spans="1:9" ht="15.75" customHeight="1" x14ac:dyDescent="0.3">
      <c r="A21" s="102">
        <v>4</v>
      </c>
      <c r="B21" s="103" t="s">
        <v>540</v>
      </c>
      <c r="C21" s="103" t="s">
        <v>52</v>
      </c>
      <c r="D21" s="104">
        <v>97</v>
      </c>
      <c r="E21" s="104">
        <v>93</v>
      </c>
      <c r="F21" s="104">
        <f>SUM(D21:E21)</f>
        <v>190</v>
      </c>
      <c r="G21" s="99">
        <v>3</v>
      </c>
      <c r="H21" s="104">
        <v>918</v>
      </c>
      <c r="I21" s="105">
        <v>11</v>
      </c>
    </row>
    <row r="22" spans="1:9" ht="15.75" customHeight="1" x14ac:dyDescent="0.3">
      <c r="A22" s="239">
        <v>3</v>
      </c>
      <c r="B22" s="240" t="s">
        <v>436</v>
      </c>
      <c r="C22" s="240" t="s">
        <v>60</v>
      </c>
      <c r="D22" s="241">
        <v>88</v>
      </c>
      <c r="E22" s="241">
        <v>88</v>
      </c>
      <c r="F22" s="241">
        <f>SUM(D22:E22)</f>
        <v>176</v>
      </c>
      <c r="G22" s="242">
        <v>1</v>
      </c>
      <c r="H22" s="106">
        <v>878</v>
      </c>
      <c r="I22" s="107">
        <v>5</v>
      </c>
    </row>
    <row r="23" spans="1:9" ht="15.75" customHeight="1" x14ac:dyDescent="0.3"/>
    <row r="24" spans="1:9" ht="15.75" customHeight="1" x14ac:dyDescent="0.3">
      <c r="A24" s="90"/>
      <c r="B24" s="91" t="s">
        <v>39</v>
      </c>
      <c r="C24" s="91"/>
      <c r="D24" s="91"/>
      <c r="E24" s="91"/>
      <c r="F24" s="91"/>
      <c r="G24" s="91"/>
      <c r="H24" s="91"/>
      <c r="I24" s="91"/>
    </row>
    <row r="25" spans="1:9" ht="15.75" customHeight="1" x14ac:dyDescent="0.3">
      <c r="A25" s="92">
        <v>2</v>
      </c>
      <c r="B25" s="93" t="s">
        <v>5</v>
      </c>
      <c r="C25" s="94" t="s">
        <v>6</v>
      </c>
      <c r="D25" s="123"/>
      <c r="E25" s="165"/>
      <c r="F25" s="97" t="s">
        <v>7</v>
      </c>
      <c r="G25" s="97" t="s">
        <v>8</v>
      </c>
      <c r="H25" s="97" t="s">
        <v>9</v>
      </c>
      <c r="I25" s="98" t="s">
        <v>10</v>
      </c>
    </row>
    <row r="26" spans="1:9" ht="15.75" customHeight="1" x14ac:dyDescent="0.3">
      <c r="A26" s="233">
        <v>7</v>
      </c>
      <c r="B26" s="234" t="s">
        <v>63</v>
      </c>
      <c r="C26" s="234" t="s">
        <v>60</v>
      </c>
      <c r="D26" s="236">
        <v>97</v>
      </c>
      <c r="E26" s="236">
        <v>96</v>
      </c>
      <c r="F26" s="236">
        <f>SUM(D26:E26)</f>
        <v>193</v>
      </c>
      <c r="G26" s="236">
        <v>7</v>
      </c>
      <c r="H26" s="236">
        <v>949</v>
      </c>
      <c r="I26" s="291">
        <v>32</v>
      </c>
    </row>
    <row r="27" spans="1:9" ht="15.75" customHeight="1" x14ac:dyDescent="0.3">
      <c r="A27" s="102">
        <v>5</v>
      </c>
      <c r="B27" s="103" t="s">
        <v>628</v>
      </c>
      <c r="C27" s="103" t="s">
        <v>72</v>
      </c>
      <c r="D27" s="104">
        <v>98</v>
      </c>
      <c r="E27" s="104">
        <v>95</v>
      </c>
      <c r="F27" s="104">
        <f>SUM(D27:E27)</f>
        <v>193</v>
      </c>
      <c r="G27" s="99">
        <v>7</v>
      </c>
      <c r="H27" s="104">
        <v>943</v>
      </c>
      <c r="I27" s="105">
        <v>30</v>
      </c>
    </row>
    <row r="28" spans="1:9" ht="15.75" customHeight="1" x14ac:dyDescent="0.3">
      <c r="A28" s="102">
        <v>1</v>
      </c>
      <c r="B28" s="103" t="s">
        <v>96</v>
      </c>
      <c r="C28" s="103" t="s">
        <v>18</v>
      </c>
      <c r="D28" s="104">
        <v>90</v>
      </c>
      <c r="E28" s="104">
        <v>92</v>
      </c>
      <c r="F28" s="104">
        <f>SUM(D28:E28)</f>
        <v>182</v>
      </c>
      <c r="G28" s="99">
        <v>5</v>
      </c>
      <c r="H28" s="110">
        <v>921</v>
      </c>
      <c r="I28" s="111">
        <v>27</v>
      </c>
    </row>
    <row r="29" spans="1:9" ht="15.75" customHeight="1" x14ac:dyDescent="0.3">
      <c r="A29" s="102">
        <v>3</v>
      </c>
      <c r="B29" s="103" t="s">
        <v>627</v>
      </c>
      <c r="C29" s="103" t="s">
        <v>34</v>
      </c>
      <c r="D29" s="104">
        <v>90</v>
      </c>
      <c r="E29" s="104">
        <v>91</v>
      </c>
      <c r="F29" s="104">
        <f>SUM(D29:E29)</f>
        <v>181</v>
      </c>
      <c r="G29" s="99">
        <v>4</v>
      </c>
      <c r="H29" s="104">
        <v>907</v>
      </c>
      <c r="I29" s="105">
        <v>22</v>
      </c>
    </row>
    <row r="30" spans="1:9" ht="15.75" customHeight="1" x14ac:dyDescent="0.3">
      <c r="A30" s="102">
        <v>4</v>
      </c>
      <c r="B30" s="103" t="s">
        <v>501</v>
      </c>
      <c r="C30" s="103" t="s">
        <v>72</v>
      </c>
      <c r="D30" s="104">
        <v>79</v>
      </c>
      <c r="E30" s="104">
        <v>91</v>
      </c>
      <c r="F30" s="104">
        <f>SUM(D30:E30)</f>
        <v>170</v>
      </c>
      <c r="G30" s="99">
        <v>3</v>
      </c>
      <c r="H30" s="104">
        <v>866</v>
      </c>
      <c r="I30" s="105">
        <v>15</v>
      </c>
    </row>
    <row r="31" spans="1:9" ht="15.75" customHeight="1" x14ac:dyDescent="0.3">
      <c r="A31" s="102">
        <v>2</v>
      </c>
      <c r="B31" s="103" t="s">
        <v>119</v>
      </c>
      <c r="C31" s="103" t="s">
        <v>34</v>
      </c>
      <c r="D31" s="104">
        <v>77</v>
      </c>
      <c r="E31" s="104">
        <v>77</v>
      </c>
      <c r="F31" s="104">
        <f>SUM(D31:E31)</f>
        <v>154</v>
      </c>
      <c r="G31" s="99">
        <v>2</v>
      </c>
      <c r="H31" s="104">
        <v>820</v>
      </c>
      <c r="I31" s="105">
        <v>10</v>
      </c>
    </row>
    <row r="32" spans="1:9" ht="15.75" customHeight="1" x14ac:dyDescent="0.3">
      <c r="A32" s="239">
        <v>6</v>
      </c>
      <c r="B32" s="240" t="s">
        <v>574</v>
      </c>
      <c r="C32" s="240" t="s">
        <v>509</v>
      </c>
      <c r="D32" s="241" t="s">
        <v>45</v>
      </c>
      <c r="E32" s="241"/>
      <c r="F32" s="241">
        <f>SUM(D32:E32)</f>
        <v>0</v>
      </c>
      <c r="G32" s="242">
        <v>0</v>
      </c>
      <c r="H32" s="106">
        <v>0</v>
      </c>
      <c r="I32" s="107">
        <v>0</v>
      </c>
    </row>
    <row r="33" spans="2:6" ht="15.75" customHeight="1" x14ac:dyDescent="0.3"/>
    <row r="34" spans="2:6" ht="15.75" customHeight="1" x14ac:dyDescent="0.3">
      <c r="B34" s="91" t="s">
        <v>629</v>
      </c>
    </row>
    <row r="35" spans="2:6" ht="15.75" customHeight="1" x14ac:dyDescent="0.3"/>
    <row r="36" spans="2:6" ht="15.75" customHeight="1" x14ac:dyDescent="0.3">
      <c r="B36" s="86" t="s">
        <v>630</v>
      </c>
      <c r="F36" s="108" t="s">
        <v>705</v>
      </c>
    </row>
    <row r="37" spans="2:6" ht="15.75" customHeight="1" x14ac:dyDescent="0.3">
      <c r="B37" s="86" t="s">
        <v>129</v>
      </c>
    </row>
    <row r="38" spans="2:6" ht="15.75" customHeight="1" x14ac:dyDescent="0.3"/>
    <row r="39" spans="2:6" ht="15.75" customHeight="1" x14ac:dyDescent="0.3"/>
    <row r="40" spans="2:6" ht="15.75" customHeight="1" x14ac:dyDescent="0.3"/>
    <row r="41" spans="2:6" ht="15.75" customHeight="1" x14ac:dyDescent="0.3"/>
    <row r="42" spans="2:6" ht="15.75" customHeight="1" x14ac:dyDescent="0.3"/>
    <row r="43" spans="2:6" ht="15.75" customHeight="1" x14ac:dyDescent="0.3"/>
    <row r="44" spans="2:6" ht="15.75" customHeight="1" x14ac:dyDescent="0.3"/>
    <row r="45" spans="2:6" ht="15.75" customHeight="1" x14ac:dyDescent="0.3"/>
    <row r="46" spans="2:6" ht="15.75" customHeight="1" x14ac:dyDescent="0.3"/>
    <row r="47" spans="2:6" ht="15.75" customHeight="1" x14ac:dyDescent="0.3"/>
    <row r="48" spans="2:6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</sheetData>
  <sortState xmlns:xlrd2="http://schemas.microsoft.com/office/spreadsheetml/2017/richdata2" ref="A26:I32">
    <sortCondition descending="1" ref="I26"/>
    <sortCondition descending="1" ref="H26"/>
  </sortState>
  <hyperlinks>
    <hyperlink ref="B2" location="'Index'!A3" tooltip="Go to the Index sheet" display="`" xr:uid="{0EAD9C2A-5C0E-4F10-BE60-EEBF53C0E742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Winter 2020-21&amp;L&amp;G&amp;R&amp;G</oddHeader>
    <oddFooter>&amp;Cwww.cntsa.org.uk</oddFoot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7C7044-BEB8-48B5-8186-BB5C4640F7D6}">
  <sheetPr codeName="Sheet38">
    <tabColor theme="4" tint="0.39997558519241921"/>
    <pageSetUpPr fitToPage="1"/>
  </sheetPr>
  <dimension ref="A1:AH62"/>
  <sheetViews>
    <sheetView showGridLines="0" zoomScaleNormal="100" workbookViewId="0">
      <selection activeCell="A2" sqref="A2"/>
    </sheetView>
  </sheetViews>
  <sheetFormatPr defaultColWidth="10.28515625" defaultRowHeight="15" x14ac:dyDescent="0.3"/>
  <cols>
    <col min="1" max="1" width="2.7109375" style="87" customWidth="1"/>
    <col min="2" max="3" width="20.7109375" style="86" customWidth="1"/>
    <col min="4" max="9" width="5" style="86" customWidth="1"/>
    <col min="10" max="10" width="1.7109375" style="86" customWidth="1"/>
    <col min="11" max="11" width="2.7109375" style="87" customWidth="1"/>
    <col min="12" max="13" width="20.7109375" style="86" customWidth="1"/>
    <col min="14" max="19" width="5" style="86" customWidth="1"/>
    <col min="20" max="16384" width="10.28515625" style="86"/>
  </cols>
  <sheetData>
    <row r="1" spans="1:34" s="84" customFormat="1" ht="18" x14ac:dyDescent="0.35">
      <c r="A1" s="83"/>
      <c r="B1" s="84" t="s">
        <v>618</v>
      </c>
      <c r="D1" s="85"/>
      <c r="E1" s="85"/>
      <c r="F1" s="85" t="s">
        <v>130</v>
      </c>
      <c r="G1" s="85"/>
      <c r="H1" s="85"/>
      <c r="I1" s="85" t="s">
        <v>1</v>
      </c>
      <c r="J1" s="85"/>
      <c r="K1" s="85"/>
      <c r="L1" s="85"/>
      <c r="N1" s="85"/>
      <c r="O1" s="85"/>
      <c r="P1" s="85"/>
      <c r="Q1" s="85"/>
      <c r="R1" s="85"/>
      <c r="S1" s="85"/>
      <c r="T1" s="85"/>
      <c r="U1" s="85"/>
      <c r="V1" s="85"/>
      <c r="W1" s="85"/>
      <c r="AG1" s="86"/>
      <c r="AH1" s="86"/>
    </row>
    <row r="2" spans="1:34" ht="15.75" customHeight="1" x14ac:dyDescent="0.3">
      <c r="B2" s="88" t="s">
        <v>2</v>
      </c>
    </row>
    <row r="3" spans="1:34" s="91" customFormat="1" ht="15.75" customHeight="1" x14ac:dyDescent="0.3">
      <c r="A3" s="90"/>
      <c r="B3" s="91" t="s">
        <v>3</v>
      </c>
      <c r="J3" s="115"/>
      <c r="K3" s="115"/>
      <c r="L3" s="115"/>
      <c r="M3" s="115"/>
      <c r="N3" s="115"/>
      <c r="O3" s="115"/>
      <c r="P3" s="115"/>
      <c r="Q3" s="115"/>
      <c r="R3" s="115"/>
      <c r="S3" s="115"/>
      <c r="T3" s="115"/>
      <c r="U3" s="115"/>
      <c r="V3" s="115"/>
      <c r="W3" s="115"/>
      <c r="X3" s="115"/>
      <c r="Y3" s="115"/>
      <c r="Z3" s="115"/>
      <c r="AA3" s="86"/>
      <c r="AB3" s="86"/>
      <c r="AC3" s="86"/>
      <c r="AD3" s="86"/>
      <c r="AE3" s="86"/>
      <c r="AF3" s="86"/>
    </row>
    <row r="4" spans="1:34" ht="15.75" customHeight="1" x14ac:dyDescent="0.3">
      <c r="A4" s="92">
        <v>2</v>
      </c>
      <c r="B4" s="93" t="s">
        <v>5</v>
      </c>
      <c r="C4" s="94" t="s">
        <v>6</v>
      </c>
      <c r="D4" s="123" t="s">
        <v>131</v>
      </c>
      <c r="E4" s="165" t="s">
        <v>131</v>
      </c>
      <c r="F4" s="97" t="s">
        <v>7</v>
      </c>
      <c r="G4" s="97" t="s">
        <v>8</v>
      </c>
      <c r="H4" s="97" t="s">
        <v>9</v>
      </c>
      <c r="I4" s="98" t="s">
        <v>10</v>
      </c>
      <c r="J4" s="115"/>
      <c r="K4" s="115"/>
      <c r="L4" s="115"/>
      <c r="M4" s="115"/>
      <c r="N4" s="115"/>
      <c r="O4" s="115"/>
      <c r="P4" s="115"/>
      <c r="Q4" s="115"/>
      <c r="R4" s="115"/>
      <c r="S4" s="115"/>
      <c r="T4" s="115"/>
      <c r="U4" s="115"/>
      <c r="V4" s="115"/>
      <c r="W4" s="115"/>
      <c r="X4" s="115"/>
      <c r="Y4" s="115"/>
      <c r="Z4" s="115"/>
    </row>
    <row r="5" spans="1:34" ht="15.75" customHeight="1" x14ac:dyDescent="0.3">
      <c r="A5" s="244">
        <v>5</v>
      </c>
      <c r="B5" s="245" t="s">
        <v>19</v>
      </c>
      <c r="C5" s="245" t="s">
        <v>509</v>
      </c>
      <c r="D5" s="300">
        <v>98</v>
      </c>
      <c r="E5" s="300">
        <v>97</v>
      </c>
      <c r="F5" s="246">
        <v>195</v>
      </c>
      <c r="G5" s="246">
        <v>6</v>
      </c>
      <c r="H5" s="296">
        <v>979</v>
      </c>
      <c r="I5" s="297">
        <v>29</v>
      </c>
      <c r="J5" s="115"/>
      <c r="K5" s="115"/>
      <c r="L5" s="115"/>
      <c r="M5" s="115"/>
      <c r="N5" s="115"/>
      <c r="O5" s="115"/>
      <c r="P5" s="115"/>
      <c r="Q5" s="115"/>
      <c r="R5" s="115"/>
      <c r="S5" s="115"/>
      <c r="T5" s="115"/>
      <c r="U5" s="115"/>
      <c r="V5" s="115"/>
      <c r="W5" s="115"/>
      <c r="X5" s="115"/>
      <c r="Y5" s="115"/>
      <c r="Z5" s="115"/>
    </row>
    <row r="6" spans="1:34" ht="15.75" customHeight="1" x14ac:dyDescent="0.3">
      <c r="A6" s="247">
        <v>6</v>
      </c>
      <c r="B6" s="248" t="s">
        <v>63</v>
      </c>
      <c r="C6" s="248" t="s">
        <v>60</v>
      </c>
      <c r="D6" s="249">
        <v>97</v>
      </c>
      <c r="E6" s="249">
        <v>96</v>
      </c>
      <c r="F6" s="250">
        <v>193</v>
      </c>
      <c r="G6" s="250">
        <v>5</v>
      </c>
      <c r="H6" s="117">
        <v>949</v>
      </c>
      <c r="I6" s="118">
        <v>23</v>
      </c>
      <c r="J6" s="115"/>
      <c r="K6" s="115"/>
      <c r="L6" s="115"/>
      <c r="M6" s="115"/>
      <c r="N6" s="115"/>
      <c r="O6" s="115"/>
      <c r="P6" s="115"/>
      <c r="Q6" s="115"/>
      <c r="R6" s="115"/>
      <c r="S6" s="115"/>
      <c r="T6" s="115"/>
      <c r="U6" s="115"/>
      <c r="V6" s="115"/>
      <c r="W6" s="115"/>
      <c r="X6" s="115"/>
      <c r="Y6" s="115"/>
      <c r="Z6" s="115"/>
    </row>
    <row r="7" spans="1:34" ht="15.75" customHeight="1" x14ac:dyDescent="0.3">
      <c r="A7" s="247">
        <v>4</v>
      </c>
      <c r="B7" s="248" t="s">
        <v>575</v>
      </c>
      <c r="C7" s="248" t="s">
        <v>509</v>
      </c>
      <c r="D7" s="249">
        <v>95</v>
      </c>
      <c r="E7" s="249">
        <v>95</v>
      </c>
      <c r="F7" s="250">
        <v>190</v>
      </c>
      <c r="G7" s="250">
        <v>4</v>
      </c>
      <c r="H7" s="117">
        <v>943</v>
      </c>
      <c r="I7" s="118">
        <v>21</v>
      </c>
      <c r="J7" s="115"/>
      <c r="K7" s="115"/>
      <c r="L7" s="115"/>
      <c r="M7" s="115"/>
      <c r="N7" s="115"/>
      <c r="O7" s="115"/>
      <c r="P7" s="115"/>
      <c r="Q7" s="115"/>
      <c r="R7" s="115"/>
      <c r="S7" s="115"/>
      <c r="T7" s="115"/>
      <c r="U7" s="115"/>
      <c r="V7" s="115"/>
      <c r="W7" s="115"/>
      <c r="X7" s="115"/>
      <c r="Y7" s="115"/>
      <c r="Z7" s="115"/>
    </row>
    <row r="8" spans="1:34" ht="15.75" customHeight="1" x14ac:dyDescent="0.3">
      <c r="A8" s="247">
        <v>2</v>
      </c>
      <c r="B8" s="248" t="s">
        <v>540</v>
      </c>
      <c r="C8" s="248" t="s">
        <v>52</v>
      </c>
      <c r="D8" s="249">
        <v>97</v>
      </c>
      <c r="E8" s="249">
        <v>93</v>
      </c>
      <c r="F8" s="250">
        <v>190</v>
      </c>
      <c r="G8" s="250">
        <v>4</v>
      </c>
      <c r="H8" s="117">
        <v>918</v>
      </c>
      <c r="I8" s="118">
        <v>15</v>
      </c>
      <c r="J8" s="115"/>
      <c r="K8" s="115"/>
      <c r="L8" s="115"/>
      <c r="M8" s="115"/>
      <c r="N8" s="115"/>
      <c r="O8" s="115"/>
      <c r="P8" s="115"/>
      <c r="Q8" s="115"/>
      <c r="R8" s="115"/>
      <c r="S8" s="115"/>
      <c r="T8" s="115"/>
      <c r="U8" s="115"/>
      <c r="V8" s="115"/>
      <c r="W8" s="115"/>
      <c r="X8" s="115"/>
      <c r="Y8" s="115"/>
      <c r="Z8" s="115"/>
    </row>
    <row r="9" spans="1:34" ht="15.75" customHeight="1" x14ac:dyDescent="0.3">
      <c r="A9" s="251">
        <v>3</v>
      </c>
      <c r="B9" s="248" t="s">
        <v>627</v>
      </c>
      <c r="C9" s="248" t="s">
        <v>34</v>
      </c>
      <c r="D9" s="249">
        <v>90</v>
      </c>
      <c r="E9" s="249">
        <v>91</v>
      </c>
      <c r="F9" s="250">
        <v>181</v>
      </c>
      <c r="G9" s="250">
        <v>2</v>
      </c>
      <c r="H9" s="117">
        <v>907</v>
      </c>
      <c r="I9" s="118">
        <v>13</v>
      </c>
      <c r="J9" s="115"/>
      <c r="K9" s="115"/>
      <c r="L9" s="115"/>
      <c r="M9" s="115"/>
      <c r="N9" s="115"/>
      <c r="O9" s="115"/>
      <c r="P9" s="115"/>
      <c r="Q9" s="115"/>
      <c r="R9" s="115"/>
      <c r="S9" s="115"/>
      <c r="T9" s="115"/>
      <c r="U9" s="115"/>
      <c r="V9" s="115"/>
      <c r="W9" s="115"/>
      <c r="X9" s="115"/>
      <c r="Y9" s="115"/>
      <c r="Z9" s="115"/>
    </row>
    <row r="10" spans="1:34" ht="15.75" customHeight="1" x14ac:dyDescent="0.3">
      <c r="A10" s="256">
        <v>1</v>
      </c>
      <c r="B10" s="253" t="s">
        <v>436</v>
      </c>
      <c r="C10" s="253" t="s">
        <v>60</v>
      </c>
      <c r="D10" s="255">
        <v>88</v>
      </c>
      <c r="E10" s="255">
        <v>88</v>
      </c>
      <c r="F10" s="255">
        <v>176</v>
      </c>
      <c r="G10" s="255">
        <v>1</v>
      </c>
      <c r="H10" s="292">
        <v>878</v>
      </c>
      <c r="I10" s="293">
        <v>5</v>
      </c>
      <c r="J10" s="115"/>
      <c r="K10" s="115"/>
      <c r="L10" s="115"/>
      <c r="M10" s="115"/>
      <c r="N10" s="115"/>
      <c r="O10" s="115"/>
      <c r="P10" s="115"/>
      <c r="Q10" s="115"/>
      <c r="R10" s="115"/>
      <c r="S10" s="115"/>
      <c r="T10" s="115"/>
      <c r="U10" s="115"/>
      <c r="V10" s="115"/>
      <c r="W10" s="115"/>
      <c r="X10" s="115"/>
      <c r="Y10" s="115"/>
      <c r="Z10" s="115"/>
    </row>
    <row r="11" spans="1:34" ht="15.75" customHeight="1" x14ac:dyDescent="0.3">
      <c r="A11" s="115"/>
      <c r="B11" s="115"/>
      <c r="C11" s="115"/>
      <c r="D11" s="115"/>
      <c r="E11" s="115"/>
      <c r="F11" s="115"/>
      <c r="G11" s="115"/>
      <c r="H11" s="115"/>
      <c r="I11" s="115"/>
      <c r="J11" s="115"/>
      <c r="K11" s="115"/>
      <c r="L11" s="115"/>
      <c r="M11" s="115"/>
      <c r="N11" s="115"/>
      <c r="O11" s="115"/>
      <c r="P11" s="115"/>
      <c r="Q11" s="115"/>
      <c r="R11" s="115"/>
      <c r="S11" s="115"/>
      <c r="T11" s="115"/>
      <c r="U11" s="115"/>
      <c r="V11" s="115"/>
      <c r="W11" s="115"/>
      <c r="X11" s="115"/>
      <c r="Y11" s="115"/>
      <c r="Z11" s="115"/>
    </row>
    <row r="12" spans="1:34" ht="15.75" customHeight="1" x14ac:dyDescent="0.3">
      <c r="A12" s="115"/>
      <c r="B12" s="207" t="s">
        <v>629</v>
      </c>
      <c r="C12" s="115"/>
      <c r="D12" s="115"/>
      <c r="E12" s="115"/>
      <c r="F12" s="115"/>
      <c r="G12" s="115"/>
      <c r="H12" s="115"/>
      <c r="I12" s="115"/>
      <c r="J12" s="115"/>
      <c r="K12" s="115"/>
      <c r="L12" s="115"/>
      <c r="M12" s="115"/>
      <c r="N12" s="115"/>
      <c r="O12" s="115"/>
      <c r="P12" s="115"/>
      <c r="Q12" s="115"/>
      <c r="R12" s="115"/>
      <c r="S12" s="115"/>
      <c r="T12" s="115"/>
      <c r="U12" s="115"/>
      <c r="V12" s="115"/>
      <c r="W12" s="115"/>
      <c r="X12" s="115"/>
      <c r="Y12" s="115"/>
      <c r="Z12" s="115"/>
    </row>
    <row r="13" spans="1:34" ht="15.75" customHeight="1" x14ac:dyDescent="0.3">
      <c r="A13" s="115"/>
      <c r="B13" s="115"/>
      <c r="C13" s="115"/>
      <c r="D13" s="115"/>
      <c r="E13" s="115"/>
      <c r="F13" s="115"/>
      <c r="G13" s="115"/>
      <c r="H13" s="115"/>
      <c r="I13" s="115"/>
      <c r="J13" s="115"/>
      <c r="K13" s="115"/>
      <c r="L13" s="115"/>
      <c r="M13" s="115"/>
      <c r="N13" s="115"/>
      <c r="O13" s="115"/>
      <c r="P13" s="115"/>
      <c r="Q13" s="115"/>
      <c r="R13" s="115"/>
      <c r="S13" s="115"/>
      <c r="T13" s="115"/>
      <c r="U13" s="115"/>
      <c r="V13" s="115"/>
      <c r="W13" s="115"/>
      <c r="X13" s="115"/>
      <c r="Y13" s="115"/>
      <c r="Z13" s="115"/>
    </row>
    <row r="14" spans="1:34" ht="15.75" customHeight="1" x14ac:dyDescent="0.3">
      <c r="A14" s="115"/>
      <c r="B14" s="86" t="s">
        <v>132</v>
      </c>
      <c r="F14" s="108" t="s">
        <v>705</v>
      </c>
      <c r="H14" s="115"/>
      <c r="I14" s="115"/>
      <c r="J14" s="115"/>
      <c r="K14" s="115"/>
      <c r="L14" s="115"/>
      <c r="M14" s="115"/>
      <c r="N14" s="115"/>
      <c r="O14" s="115"/>
      <c r="P14" s="115"/>
      <c r="Q14" s="115"/>
      <c r="R14" s="115"/>
      <c r="S14" s="115"/>
      <c r="T14" s="115"/>
      <c r="U14" s="115"/>
      <c r="V14" s="115"/>
      <c r="W14" s="115"/>
      <c r="X14" s="115"/>
      <c r="Y14" s="115"/>
      <c r="Z14" s="115"/>
    </row>
    <row r="15" spans="1:34" ht="15.75" customHeight="1" x14ac:dyDescent="0.3">
      <c r="A15" s="115"/>
      <c r="B15" s="86" t="s">
        <v>129</v>
      </c>
      <c r="H15" s="115"/>
      <c r="I15" s="115"/>
      <c r="J15" s="115"/>
      <c r="K15" s="115"/>
      <c r="L15" s="115"/>
      <c r="M15" s="115"/>
      <c r="N15" s="115"/>
      <c r="O15" s="115"/>
      <c r="P15" s="115"/>
      <c r="Q15" s="115"/>
      <c r="R15" s="115"/>
      <c r="S15" s="115"/>
      <c r="T15" s="115"/>
      <c r="U15" s="115"/>
      <c r="V15" s="115"/>
      <c r="W15" s="115"/>
      <c r="X15" s="115"/>
      <c r="Y15" s="115"/>
      <c r="Z15" s="115"/>
    </row>
    <row r="16" spans="1:34" ht="15.75" customHeight="1" x14ac:dyDescent="0.3">
      <c r="A16" s="115"/>
      <c r="B16" s="115"/>
      <c r="C16" s="115"/>
      <c r="D16" s="115"/>
      <c r="E16" s="115"/>
      <c r="F16" s="115"/>
      <c r="G16" s="115"/>
      <c r="H16" s="115"/>
      <c r="I16" s="115"/>
      <c r="J16" s="115"/>
      <c r="K16" s="115"/>
      <c r="L16" s="115"/>
      <c r="M16" s="115"/>
      <c r="N16" s="115"/>
      <c r="O16" s="115"/>
      <c r="P16" s="115"/>
      <c r="Q16" s="115"/>
      <c r="R16" s="115"/>
      <c r="S16" s="115"/>
      <c r="T16" s="115"/>
      <c r="U16" s="115"/>
      <c r="V16" s="115"/>
      <c r="W16" s="115"/>
      <c r="X16" s="115"/>
      <c r="Y16" s="115"/>
      <c r="Z16" s="115"/>
    </row>
    <row r="17" spans="1:26" ht="15.75" customHeight="1" x14ac:dyDescent="0.3">
      <c r="A17" s="115"/>
      <c r="B17" s="115"/>
      <c r="C17" s="115"/>
      <c r="D17" s="115"/>
      <c r="E17" s="115"/>
      <c r="F17" s="115"/>
      <c r="G17" s="115"/>
      <c r="H17" s="115"/>
      <c r="I17" s="115"/>
      <c r="J17" s="115"/>
      <c r="K17" s="115"/>
      <c r="L17" s="115"/>
      <c r="M17" s="115"/>
      <c r="N17" s="115"/>
      <c r="O17" s="115"/>
      <c r="P17" s="115"/>
      <c r="Q17" s="115"/>
      <c r="R17" s="115"/>
      <c r="S17" s="115"/>
      <c r="T17" s="115"/>
      <c r="U17" s="115"/>
      <c r="V17" s="115"/>
      <c r="W17" s="115"/>
      <c r="X17" s="115"/>
      <c r="Y17" s="115"/>
      <c r="Z17" s="115"/>
    </row>
    <row r="18" spans="1:26" ht="15.75" customHeight="1" x14ac:dyDescent="0.3">
      <c r="A18" s="115"/>
      <c r="B18" s="115"/>
      <c r="C18" s="115"/>
      <c r="D18" s="115"/>
      <c r="E18" s="115"/>
      <c r="F18" s="115"/>
      <c r="G18" s="115"/>
      <c r="H18" s="115"/>
      <c r="I18" s="115"/>
      <c r="J18" s="115"/>
      <c r="K18" s="115"/>
      <c r="L18" s="115"/>
      <c r="M18" s="115"/>
      <c r="N18" s="115"/>
      <c r="O18" s="115"/>
      <c r="P18" s="115"/>
      <c r="Q18" s="115"/>
      <c r="R18" s="115"/>
      <c r="S18" s="115"/>
      <c r="T18" s="115"/>
      <c r="U18" s="115"/>
      <c r="V18" s="115"/>
      <c r="W18" s="115"/>
      <c r="X18" s="115"/>
      <c r="Y18" s="115"/>
      <c r="Z18" s="115"/>
    </row>
    <row r="19" spans="1:26" ht="15.75" customHeight="1" x14ac:dyDescent="0.3">
      <c r="A19" s="115"/>
      <c r="B19" s="115"/>
      <c r="C19" s="115"/>
      <c r="D19" s="115"/>
      <c r="E19" s="115"/>
      <c r="F19" s="115"/>
      <c r="G19" s="115"/>
      <c r="H19" s="115"/>
      <c r="I19" s="115"/>
      <c r="J19" s="115"/>
      <c r="K19" s="115"/>
      <c r="L19" s="115"/>
      <c r="M19" s="115"/>
      <c r="N19" s="115"/>
      <c r="O19" s="115"/>
      <c r="P19" s="115"/>
      <c r="Q19" s="115"/>
      <c r="R19" s="115"/>
      <c r="S19" s="115"/>
      <c r="T19" s="115"/>
      <c r="U19" s="115"/>
      <c r="V19" s="115"/>
      <c r="W19" s="115"/>
      <c r="X19" s="115"/>
      <c r="Y19" s="115"/>
      <c r="Z19" s="115"/>
    </row>
    <row r="20" spans="1:26" ht="15.75" customHeight="1" x14ac:dyDescent="0.3">
      <c r="A20" s="115"/>
      <c r="B20" s="115"/>
      <c r="C20" s="115"/>
      <c r="D20" s="115"/>
      <c r="E20" s="115"/>
      <c r="F20" s="115"/>
      <c r="G20" s="115"/>
      <c r="H20" s="115"/>
      <c r="I20" s="115"/>
      <c r="J20" s="115"/>
      <c r="K20" s="115"/>
      <c r="L20" s="115"/>
      <c r="M20" s="115"/>
      <c r="N20" s="115"/>
      <c r="O20" s="115"/>
      <c r="P20" s="115"/>
      <c r="Q20" s="115"/>
      <c r="R20" s="115"/>
      <c r="S20" s="115"/>
      <c r="T20" s="115"/>
      <c r="U20" s="115"/>
      <c r="V20" s="115"/>
      <c r="W20" s="115"/>
      <c r="X20" s="115"/>
      <c r="Y20" s="115"/>
      <c r="Z20" s="115"/>
    </row>
    <row r="21" spans="1:26" ht="15.75" customHeight="1" x14ac:dyDescent="0.3">
      <c r="A21" s="115"/>
      <c r="B21" s="115"/>
      <c r="C21" s="115"/>
      <c r="D21" s="115"/>
      <c r="E21" s="115"/>
      <c r="F21" s="115"/>
      <c r="G21" s="115"/>
      <c r="H21" s="115"/>
      <c r="I21" s="115"/>
      <c r="J21" s="115"/>
      <c r="K21" s="115"/>
      <c r="L21" s="115"/>
      <c r="M21" s="115"/>
      <c r="N21" s="115"/>
      <c r="O21" s="115"/>
      <c r="P21" s="115"/>
      <c r="Q21" s="115"/>
      <c r="R21" s="115"/>
      <c r="S21" s="115"/>
      <c r="T21" s="115"/>
      <c r="U21" s="115"/>
      <c r="V21" s="115"/>
      <c r="W21" s="115"/>
      <c r="X21" s="115"/>
      <c r="Y21" s="115"/>
      <c r="Z21" s="115"/>
    </row>
    <row r="22" spans="1:26" ht="15.75" customHeight="1" x14ac:dyDescent="0.3">
      <c r="A22" s="115"/>
      <c r="B22" s="115"/>
      <c r="C22" s="115"/>
      <c r="D22" s="115"/>
      <c r="E22" s="115"/>
      <c r="F22" s="115"/>
      <c r="G22" s="115"/>
      <c r="H22" s="115"/>
      <c r="I22" s="115"/>
      <c r="J22" s="115"/>
      <c r="K22" s="115"/>
      <c r="L22" s="115"/>
      <c r="M22" s="115"/>
      <c r="N22" s="115"/>
      <c r="O22" s="115"/>
      <c r="P22" s="115"/>
      <c r="Q22" s="115"/>
      <c r="R22" s="115"/>
      <c r="S22" s="115"/>
      <c r="T22" s="115"/>
      <c r="U22" s="115"/>
      <c r="V22" s="115"/>
      <c r="W22" s="115"/>
      <c r="X22" s="115"/>
      <c r="Y22" s="115"/>
      <c r="Z22" s="115"/>
    </row>
    <row r="23" spans="1:26" ht="15.75" customHeight="1" x14ac:dyDescent="0.3">
      <c r="A23" s="115"/>
      <c r="B23" s="115"/>
      <c r="C23" s="115"/>
      <c r="D23" s="115"/>
      <c r="E23" s="115"/>
      <c r="F23" s="115"/>
      <c r="G23" s="115"/>
      <c r="H23" s="115"/>
      <c r="I23" s="115"/>
      <c r="J23" s="115"/>
      <c r="K23" s="115"/>
      <c r="L23" s="115"/>
      <c r="M23" s="115"/>
      <c r="N23" s="115"/>
      <c r="O23" s="115"/>
      <c r="P23" s="115"/>
      <c r="Q23" s="115"/>
      <c r="R23" s="115"/>
      <c r="S23" s="115"/>
      <c r="T23" s="115"/>
      <c r="U23" s="115"/>
      <c r="V23" s="115"/>
      <c r="W23" s="115"/>
      <c r="X23" s="115"/>
      <c r="Y23" s="115"/>
      <c r="Z23" s="115"/>
    </row>
    <row r="24" spans="1:26" ht="15.75" customHeight="1" x14ac:dyDescent="0.3">
      <c r="A24" s="115"/>
      <c r="B24" s="115"/>
      <c r="C24" s="115"/>
      <c r="D24" s="115"/>
      <c r="E24" s="115"/>
      <c r="F24" s="115"/>
      <c r="G24" s="115"/>
      <c r="H24" s="115"/>
      <c r="I24" s="115"/>
      <c r="J24" s="115"/>
      <c r="K24" s="115"/>
      <c r="L24" s="115"/>
      <c r="M24" s="115"/>
      <c r="N24" s="115"/>
      <c r="O24" s="115"/>
      <c r="P24" s="115"/>
      <c r="Q24" s="115"/>
      <c r="R24" s="115"/>
      <c r="S24" s="115"/>
      <c r="T24" s="115"/>
      <c r="U24" s="115"/>
      <c r="V24" s="115"/>
      <c r="W24" s="115"/>
      <c r="X24" s="115"/>
      <c r="Y24" s="115"/>
      <c r="Z24" s="115"/>
    </row>
    <row r="25" spans="1:26" ht="15.75" customHeight="1" x14ac:dyDescent="0.3">
      <c r="A25" s="115"/>
      <c r="B25" s="115"/>
      <c r="C25" s="115"/>
      <c r="D25" s="115"/>
      <c r="E25" s="115"/>
      <c r="F25" s="115"/>
      <c r="G25" s="115"/>
      <c r="H25" s="115"/>
      <c r="I25" s="115"/>
      <c r="J25" s="115"/>
      <c r="K25" s="115"/>
      <c r="L25" s="115"/>
      <c r="M25" s="115"/>
      <c r="N25" s="115"/>
      <c r="O25" s="115"/>
      <c r="P25" s="115"/>
      <c r="Q25" s="115"/>
      <c r="R25" s="115"/>
      <c r="S25" s="115"/>
      <c r="T25" s="115"/>
      <c r="U25" s="115"/>
      <c r="V25" s="115"/>
      <c r="W25" s="115"/>
      <c r="X25" s="115"/>
      <c r="Y25" s="115"/>
      <c r="Z25" s="115"/>
    </row>
    <row r="26" spans="1:26" ht="15.75" customHeight="1" x14ac:dyDescent="0.3">
      <c r="A26" s="115"/>
      <c r="B26" s="115"/>
      <c r="C26" s="115"/>
      <c r="D26" s="115"/>
      <c r="E26" s="115"/>
      <c r="F26" s="115"/>
      <c r="G26" s="115"/>
      <c r="H26" s="115"/>
      <c r="I26" s="115"/>
      <c r="J26" s="115"/>
      <c r="K26" s="115"/>
      <c r="L26" s="115"/>
      <c r="M26" s="115"/>
      <c r="N26" s="115"/>
      <c r="O26" s="115"/>
      <c r="P26" s="115"/>
      <c r="Q26" s="115"/>
      <c r="R26" s="115"/>
      <c r="S26" s="115"/>
      <c r="T26" s="115"/>
      <c r="U26" s="115"/>
      <c r="V26" s="115"/>
      <c r="W26" s="115"/>
      <c r="X26" s="115"/>
      <c r="Y26" s="115"/>
      <c r="Z26" s="115"/>
    </row>
    <row r="27" spans="1:26" ht="15.75" customHeight="1" x14ac:dyDescent="0.3">
      <c r="A27" s="115"/>
      <c r="B27" s="115"/>
      <c r="C27" s="115"/>
      <c r="D27" s="115"/>
      <c r="E27" s="115"/>
      <c r="F27" s="115"/>
      <c r="G27" s="115"/>
      <c r="H27" s="115"/>
      <c r="I27" s="115"/>
      <c r="J27" s="115"/>
      <c r="K27" s="115"/>
      <c r="L27" s="115"/>
      <c r="M27" s="115"/>
      <c r="N27" s="115"/>
      <c r="O27" s="115"/>
      <c r="P27" s="115"/>
      <c r="Q27" s="115"/>
      <c r="R27" s="115"/>
      <c r="S27" s="115"/>
      <c r="T27" s="115"/>
      <c r="U27" s="115"/>
      <c r="V27" s="115"/>
      <c r="W27" s="115"/>
      <c r="X27" s="115"/>
      <c r="Y27" s="115"/>
      <c r="Z27" s="115"/>
    </row>
    <row r="28" spans="1:26" ht="15.75" customHeight="1" x14ac:dyDescent="0.3">
      <c r="A28" s="115"/>
      <c r="B28" s="115"/>
      <c r="C28" s="115"/>
      <c r="D28" s="115"/>
      <c r="E28" s="115"/>
      <c r="F28" s="115"/>
      <c r="G28" s="115"/>
      <c r="H28" s="115"/>
      <c r="I28" s="115"/>
      <c r="J28" s="115"/>
      <c r="K28" s="115"/>
      <c r="L28" s="115"/>
      <c r="M28" s="115"/>
      <c r="N28" s="115"/>
      <c r="O28" s="115"/>
      <c r="P28" s="115"/>
      <c r="Q28" s="115"/>
      <c r="R28" s="115"/>
      <c r="S28" s="115"/>
      <c r="T28" s="115"/>
      <c r="U28" s="115"/>
      <c r="V28" s="115"/>
      <c r="W28" s="115"/>
      <c r="X28" s="115"/>
      <c r="Y28" s="115"/>
      <c r="Z28" s="115"/>
    </row>
    <row r="29" spans="1:26" ht="15.75" customHeight="1" x14ac:dyDescent="0.3">
      <c r="A29" s="115"/>
      <c r="B29" s="115"/>
      <c r="C29" s="115"/>
      <c r="D29" s="115"/>
      <c r="E29" s="115"/>
      <c r="F29" s="115"/>
      <c r="G29" s="115"/>
      <c r="H29" s="115"/>
      <c r="I29" s="115"/>
      <c r="J29" s="115"/>
      <c r="K29" s="115"/>
      <c r="L29" s="115"/>
      <c r="M29" s="115"/>
      <c r="N29" s="115"/>
      <c r="O29" s="115"/>
      <c r="P29" s="115"/>
      <c r="Q29" s="115"/>
      <c r="R29" s="115"/>
      <c r="S29" s="115"/>
      <c r="T29" s="115"/>
      <c r="U29" s="115"/>
      <c r="V29" s="115"/>
      <c r="W29" s="115"/>
      <c r="X29" s="115"/>
      <c r="Y29" s="115"/>
      <c r="Z29" s="115"/>
    </row>
    <row r="30" spans="1:26" ht="15.75" customHeight="1" x14ac:dyDescent="0.3">
      <c r="A30" s="115"/>
      <c r="B30" s="115"/>
      <c r="C30" s="115"/>
      <c r="D30" s="115"/>
      <c r="E30" s="115"/>
      <c r="F30" s="115"/>
      <c r="G30" s="115"/>
      <c r="H30" s="115"/>
      <c r="I30" s="115"/>
      <c r="J30" s="115"/>
      <c r="K30" s="115"/>
      <c r="L30" s="115"/>
      <c r="M30" s="115"/>
      <c r="N30" s="115"/>
      <c r="O30" s="115"/>
      <c r="P30" s="115"/>
      <c r="Q30" s="115"/>
      <c r="R30" s="115"/>
      <c r="S30" s="115"/>
      <c r="T30" s="115"/>
      <c r="U30" s="115"/>
      <c r="V30" s="115"/>
      <c r="W30" s="115"/>
      <c r="X30" s="115"/>
      <c r="Y30" s="115"/>
      <c r="Z30" s="115"/>
    </row>
    <row r="31" spans="1:26" ht="15.75" customHeight="1" x14ac:dyDescent="0.3">
      <c r="A31" s="115"/>
      <c r="B31" s="115"/>
      <c r="C31" s="115"/>
      <c r="D31" s="115"/>
      <c r="E31" s="115"/>
      <c r="F31" s="115"/>
      <c r="G31" s="115"/>
      <c r="H31" s="115"/>
      <c r="I31" s="115"/>
      <c r="J31" s="115"/>
      <c r="K31" s="115"/>
      <c r="L31" s="115"/>
      <c r="M31" s="115"/>
      <c r="N31" s="115"/>
      <c r="O31" s="115"/>
      <c r="P31" s="115"/>
      <c r="Q31" s="115"/>
      <c r="R31" s="115"/>
      <c r="S31" s="115"/>
      <c r="T31" s="115"/>
      <c r="U31" s="115"/>
      <c r="V31" s="115"/>
      <c r="W31" s="115"/>
      <c r="X31" s="115"/>
      <c r="Y31" s="115"/>
      <c r="Z31" s="115"/>
    </row>
    <row r="32" spans="1:26" ht="15.75" customHeight="1" x14ac:dyDescent="0.3">
      <c r="A32" s="115"/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R32" s="115"/>
      <c r="S32" s="115"/>
      <c r="T32" s="115"/>
      <c r="U32" s="115"/>
      <c r="V32" s="115"/>
      <c r="W32" s="115"/>
      <c r="X32" s="115"/>
      <c r="Y32" s="115"/>
      <c r="Z32" s="115"/>
    </row>
    <row r="33" spans="1:26" ht="15.75" customHeight="1" x14ac:dyDescent="0.3">
      <c r="A33" s="115"/>
      <c r="B33" s="115"/>
      <c r="C33" s="115"/>
      <c r="D33" s="115"/>
      <c r="E33" s="115"/>
      <c r="F33" s="115"/>
      <c r="G33" s="115"/>
      <c r="H33" s="115"/>
      <c r="I33" s="115"/>
      <c r="J33" s="115"/>
      <c r="K33" s="115"/>
      <c r="L33" s="115"/>
      <c r="M33" s="115"/>
      <c r="N33" s="115"/>
      <c r="O33" s="115"/>
      <c r="P33" s="115"/>
      <c r="Q33" s="115"/>
      <c r="R33" s="115"/>
      <c r="S33" s="115"/>
      <c r="T33" s="115"/>
      <c r="U33" s="115"/>
      <c r="V33" s="115"/>
      <c r="W33" s="115"/>
      <c r="X33" s="115"/>
      <c r="Y33" s="115"/>
      <c r="Z33" s="115"/>
    </row>
    <row r="34" spans="1:26" ht="15.75" customHeight="1" x14ac:dyDescent="0.3">
      <c r="A34" s="115"/>
      <c r="B34" s="115"/>
      <c r="C34" s="115"/>
      <c r="D34" s="115"/>
      <c r="E34" s="115"/>
      <c r="F34" s="115"/>
      <c r="G34" s="115"/>
      <c r="H34" s="115"/>
      <c r="I34" s="115"/>
      <c r="J34" s="115"/>
      <c r="K34" s="115"/>
      <c r="L34" s="115"/>
      <c r="M34" s="115"/>
      <c r="N34" s="115"/>
      <c r="O34" s="115"/>
      <c r="P34" s="115"/>
      <c r="Q34" s="115"/>
      <c r="R34" s="115"/>
      <c r="S34" s="115"/>
      <c r="T34" s="115"/>
      <c r="U34" s="115"/>
      <c r="V34" s="115"/>
      <c r="W34" s="115"/>
      <c r="X34" s="115"/>
      <c r="Y34" s="115"/>
      <c r="Z34" s="115"/>
    </row>
    <row r="35" spans="1:26" ht="15.75" customHeight="1" x14ac:dyDescent="0.3">
      <c r="A35" s="115"/>
      <c r="B35" s="115"/>
      <c r="C35" s="115"/>
      <c r="D35" s="115"/>
      <c r="E35" s="115"/>
      <c r="F35" s="115"/>
      <c r="G35" s="115"/>
      <c r="H35" s="115"/>
      <c r="I35" s="115"/>
      <c r="J35" s="115"/>
      <c r="K35" s="115"/>
      <c r="L35" s="115"/>
      <c r="M35" s="115"/>
      <c r="N35" s="115"/>
      <c r="O35" s="115"/>
      <c r="P35" s="115"/>
      <c r="Q35" s="115"/>
      <c r="R35" s="115"/>
      <c r="S35" s="115"/>
      <c r="T35" s="115"/>
      <c r="U35" s="115"/>
      <c r="V35" s="115"/>
      <c r="W35" s="115"/>
      <c r="X35" s="115"/>
      <c r="Y35" s="115"/>
      <c r="Z35" s="115"/>
    </row>
    <row r="36" spans="1:26" ht="15.75" customHeight="1" x14ac:dyDescent="0.3">
      <c r="A36" s="115"/>
      <c r="B36" s="115"/>
      <c r="C36" s="115"/>
      <c r="D36" s="115"/>
      <c r="E36" s="115"/>
      <c r="F36" s="115"/>
      <c r="G36" s="115"/>
      <c r="H36" s="115"/>
      <c r="I36" s="115"/>
      <c r="J36" s="115"/>
      <c r="K36" s="115"/>
      <c r="L36" s="115"/>
      <c r="M36" s="115"/>
      <c r="N36" s="115"/>
      <c r="O36" s="115"/>
      <c r="P36" s="115"/>
      <c r="Q36" s="115"/>
      <c r="R36" s="115"/>
      <c r="S36" s="115"/>
      <c r="T36" s="115"/>
      <c r="U36" s="115"/>
      <c r="V36" s="115"/>
      <c r="W36" s="115"/>
      <c r="X36" s="115"/>
      <c r="Y36" s="115"/>
      <c r="Z36" s="115"/>
    </row>
    <row r="37" spans="1:26" ht="15.75" customHeight="1" x14ac:dyDescent="0.3">
      <c r="A37" s="115"/>
      <c r="B37" s="115"/>
      <c r="C37" s="115"/>
      <c r="D37" s="115"/>
      <c r="E37" s="115"/>
      <c r="F37" s="115"/>
      <c r="G37" s="115"/>
      <c r="H37" s="115"/>
      <c r="I37" s="115"/>
      <c r="J37" s="115"/>
      <c r="K37" s="115"/>
      <c r="L37" s="115"/>
      <c r="M37" s="115"/>
      <c r="N37" s="115"/>
      <c r="O37" s="115"/>
      <c r="P37" s="115"/>
      <c r="Q37" s="115"/>
      <c r="R37" s="115"/>
      <c r="S37" s="115"/>
      <c r="T37" s="115"/>
      <c r="U37" s="115"/>
      <c r="V37" s="115"/>
      <c r="W37" s="115"/>
      <c r="X37" s="115"/>
      <c r="Y37" s="115"/>
      <c r="Z37" s="115"/>
    </row>
    <row r="38" spans="1:26" ht="15.75" customHeight="1" x14ac:dyDescent="0.3">
      <c r="A38" s="115"/>
      <c r="B38" s="115"/>
      <c r="C38" s="115"/>
      <c r="D38" s="115"/>
      <c r="E38" s="115"/>
      <c r="F38" s="115"/>
      <c r="G38" s="115"/>
      <c r="H38" s="115"/>
      <c r="I38" s="115"/>
      <c r="J38" s="115"/>
      <c r="K38" s="115"/>
      <c r="L38" s="115"/>
      <c r="M38" s="115"/>
      <c r="N38" s="115"/>
      <c r="O38" s="115"/>
      <c r="P38" s="115"/>
      <c r="Q38" s="115"/>
      <c r="R38" s="115"/>
      <c r="S38" s="115"/>
      <c r="T38" s="115"/>
      <c r="U38" s="115"/>
      <c r="V38" s="115"/>
      <c r="W38" s="115"/>
      <c r="X38" s="115"/>
      <c r="Y38" s="115"/>
      <c r="Z38" s="115"/>
    </row>
    <row r="39" spans="1:26" ht="15.75" customHeight="1" x14ac:dyDescent="0.3">
      <c r="A39" s="115"/>
      <c r="B39" s="115"/>
      <c r="C39" s="115"/>
      <c r="D39" s="115"/>
      <c r="E39" s="115"/>
      <c r="F39" s="115"/>
      <c r="G39" s="115"/>
      <c r="H39" s="115"/>
      <c r="I39" s="115"/>
      <c r="J39" s="115"/>
      <c r="K39" s="115"/>
      <c r="L39" s="115"/>
      <c r="M39" s="115"/>
      <c r="N39" s="115"/>
      <c r="O39" s="115"/>
      <c r="P39" s="115"/>
      <c r="Q39" s="115"/>
      <c r="R39" s="115"/>
      <c r="S39" s="115"/>
      <c r="T39" s="115"/>
      <c r="U39" s="115"/>
      <c r="V39" s="115"/>
      <c r="W39" s="115"/>
      <c r="X39" s="115"/>
      <c r="Y39" s="115"/>
      <c r="Z39" s="115"/>
    </row>
    <row r="40" spans="1:26" ht="15.75" customHeight="1" x14ac:dyDescent="0.3">
      <c r="A40" s="115"/>
      <c r="B40" s="115"/>
      <c r="C40" s="115"/>
      <c r="D40" s="115"/>
      <c r="E40" s="115"/>
      <c r="F40" s="115"/>
      <c r="G40" s="115"/>
      <c r="H40" s="115"/>
      <c r="I40" s="115"/>
      <c r="J40" s="115"/>
      <c r="K40" s="115"/>
      <c r="L40" s="115"/>
      <c r="M40" s="115"/>
      <c r="N40" s="115"/>
      <c r="O40" s="115"/>
      <c r="P40" s="115"/>
      <c r="Q40" s="115"/>
      <c r="R40" s="115"/>
      <c r="S40" s="115"/>
      <c r="T40" s="115"/>
      <c r="U40" s="115"/>
      <c r="V40" s="115"/>
      <c r="W40" s="115"/>
      <c r="X40" s="115"/>
      <c r="Y40" s="115"/>
      <c r="Z40" s="115"/>
    </row>
    <row r="41" spans="1:26" ht="15.75" customHeight="1" x14ac:dyDescent="0.3">
      <c r="A41" s="115"/>
      <c r="B41" s="115"/>
      <c r="C41" s="115"/>
      <c r="D41" s="115"/>
      <c r="E41" s="115"/>
      <c r="F41" s="115"/>
      <c r="G41" s="115"/>
      <c r="H41" s="115"/>
      <c r="I41" s="115"/>
      <c r="J41" s="115"/>
      <c r="K41" s="115"/>
      <c r="L41" s="115"/>
      <c r="M41" s="115"/>
      <c r="N41" s="115"/>
      <c r="O41" s="115"/>
      <c r="P41" s="115"/>
      <c r="Q41" s="115"/>
      <c r="R41" s="115"/>
      <c r="S41" s="115"/>
      <c r="T41" s="115"/>
      <c r="U41" s="115"/>
      <c r="V41" s="115"/>
      <c r="W41" s="115"/>
      <c r="X41" s="115"/>
      <c r="Y41" s="115"/>
      <c r="Z41" s="115"/>
    </row>
    <row r="42" spans="1:26" ht="15.75" customHeight="1" x14ac:dyDescent="0.3">
      <c r="A42" s="115"/>
      <c r="B42" s="115"/>
      <c r="C42" s="115"/>
      <c r="D42" s="115"/>
      <c r="E42" s="115"/>
      <c r="F42" s="115"/>
      <c r="G42" s="115"/>
      <c r="H42" s="115"/>
      <c r="I42" s="115"/>
      <c r="J42" s="115"/>
      <c r="K42" s="115"/>
      <c r="L42" s="115"/>
      <c r="M42" s="115"/>
      <c r="N42" s="115"/>
      <c r="O42" s="115"/>
      <c r="P42" s="115"/>
      <c r="Q42" s="115"/>
      <c r="R42" s="115"/>
      <c r="S42" s="115"/>
      <c r="T42" s="115"/>
      <c r="U42" s="115"/>
      <c r="V42" s="115"/>
      <c r="W42" s="115"/>
      <c r="X42" s="115"/>
      <c r="Y42" s="115"/>
      <c r="Z42" s="115"/>
    </row>
    <row r="43" spans="1:26" ht="15.75" customHeight="1" x14ac:dyDescent="0.3"/>
    <row r="44" spans="1:26" ht="15.75" customHeight="1" x14ac:dyDescent="0.3"/>
    <row r="45" spans="1:26" ht="15.75" customHeight="1" x14ac:dyDescent="0.3"/>
    <row r="46" spans="1:26" ht="15.75" customHeight="1" x14ac:dyDescent="0.3"/>
    <row r="47" spans="1:26" ht="15.75" customHeight="1" x14ac:dyDescent="0.3"/>
    <row r="48" spans="1:26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</sheetData>
  <sheetProtection selectLockedCells="1" selectUnlockedCells="1"/>
  <sortState xmlns:xlrd2="http://schemas.microsoft.com/office/spreadsheetml/2017/richdata2" ref="A5:I10">
    <sortCondition descending="1" ref="I5"/>
    <sortCondition descending="1" ref="H5"/>
  </sortState>
  <hyperlinks>
    <hyperlink ref="B2" location="'Index'!A3" tooltip="Go to the Index sheet" display="`" xr:uid="{6E641504-3FA6-4298-AE83-8FBABE5296C3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Winter 2020-21&amp;L&amp;G&amp;R&amp;G</oddHeader>
    <oddFooter>&amp;Cwww.cntsa.org.uk</oddFoot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4838E3-9B07-4A56-8655-982E7C9B95A0}">
  <sheetPr codeName="Sheet39">
    <tabColor theme="4" tint="0.39997558519241921"/>
    <pageSetUpPr fitToPage="1"/>
  </sheetPr>
  <dimension ref="A1:AH69"/>
  <sheetViews>
    <sheetView showGridLines="0" zoomScaleNormal="100" workbookViewId="0">
      <selection activeCell="A2" sqref="A2"/>
    </sheetView>
  </sheetViews>
  <sheetFormatPr defaultColWidth="10.28515625" defaultRowHeight="15" x14ac:dyDescent="0.3"/>
  <cols>
    <col min="1" max="1" width="2.7109375" style="87" customWidth="1"/>
    <col min="2" max="3" width="20.7109375" style="86" customWidth="1"/>
    <col min="4" max="9" width="5" style="86" customWidth="1"/>
    <col min="10" max="10" width="1.7109375" style="86" customWidth="1"/>
    <col min="11" max="11" width="2.7109375" style="87" customWidth="1"/>
    <col min="12" max="13" width="20.7109375" style="86" customWidth="1"/>
    <col min="14" max="19" width="5" style="86" customWidth="1"/>
    <col min="20" max="16384" width="10.28515625" style="86"/>
  </cols>
  <sheetData>
    <row r="1" spans="1:34" s="84" customFormat="1" ht="18" x14ac:dyDescent="0.35">
      <c r="A1" s="83"/>
      <c r="B1" s="84" t="s">
        <v>631</v>
      </c>
      <c r="D1" s="85"/>
      <c r="E1" s="85"/>
      <c r="F1" s="85"/>
      <c r="G1" s="85"/>
      <c r="H1" s="85"/>
      <c r="I1" s="85" t="s">
        <v>1</v>
      </c>
      <c r="J1" s="85"/>
      <c r="K1" s="85"/>
      <c r="L1" s="85"/>
      <c r="N1" s="85"/>
      <c r="O1" s="85"/>
      <c r="P1" s="85"/>
      <c r="Q1" s="85"/>
      <c r="R1" s="85"/>
      <c r="S1" s="85"/>
      <c r="T1" s="85"/>
      <c r="U1" s="85"/>
      <c r="V1" s="85"/>
      <c r="W1" s="85"/>
      <c r="AG1" s="86"/>
      <c r="AH1" s="87"/>
    </row>
    <row r="2" spans="1:34" ht="15.75" customHeight="1" x14ac:dyDescent="0.3">
      <c r="B2" s="88" t="s">
        <v>2</v>
      </c>
      <c r="AH2" s="87"/>
    </row>
    <row r="3" spans="1:34" s="91" customFormat="1" ht="15.75" customHeight="1" x14ac:dyDescent="0.3">
      <c r="A3" s="90"/>
      <c r="B3" s="91" t="s">
        <v>3</v>
      </c>
      <c r="K3" s="86"/>
      <c r="L3" s="86"/>
      <c r="M3" s="86"/>
      <c r="N3" s="86"/>
      <c r="O3" s="86"/>
      <c r="P3" s="86"/>
      <c r="Q3" s="86"/>
      <c r="R3" s="86"/>
      <c r="S3" s="86"/>
      <c r="T3" s="86"/>
      <c r="AA3" s="86"/>
      <c r="AB3" s="86"/>
      <c r="AC3" s="86"/>
      <c r="AD3" s="86"/>
      <c r="AE3" s="86"/>
      <c r="AF3" s="86"/>
    </row>
    <row r="4" spans="1:34" ht="15.75" customHeight="1" x14ac:dyDescent="0.3">
      <c r="A4" s="92">
        <v>2</v>
      </c>
      <c r="B4" s="93" t="s">
        <v>5</v>
      </c>
      <c r="C4" s="94" t="s">
        <v>6</v>
      </c>
      <c r="D4" s="123"/>
      <c r="E4" s="165"/>
      <c r="F4" s="97" t="s">
        <v>7</v>
      </c>
      <c r="G4" s="97" t="s">
        <v>8</v>
      </c>
      <c r="H4" s="97" t="s">
        <v>9</v>
      </c>
      <c r="I4" s="98" t="s">
        <v>10</v>
      </c>
      <c r="K4" s="86"/>
    </row>
    <row r="5" spans="1:34" ht="15.75" customHeight="1" x14ac:dyDescent="0.3">
      <c r="A5" s="233">
        <v>6</v>
      </c>
      <c r="B5" s="234" t="s">
        <v>621</v>
      </c>
      <c r="C5" s="234" t="s">
        <v>49</v>
      </c>
      <c r="D5" s="236">
        <v>100</v>
      </c>
      <c r="E5" s="236">
        <v>100</v>
      </c>
      <c r="F5" s="236">
        <f>SUM(D5:E5)</f>
        <v>200</v>
      </c>
      <c r="G5" s="236">
        <v>9</v>
      </c>
      <c r="H5" s="236">
        <v>989</v>
      </c>
      <c r="I5" s="291">
        <v>45</v>
      </c>
      <c r="K5" s="86"/>
    </row>
    <row r="6" spans="1:34" ht="15.75" customHeight="1" x14ac:dyDescent="0.3">
      <c r="A6" s="102">
        <v>8</v>
      </c>
      <c r="B6" s="103" t="s">
        <v>622</v>
      </c>
      <c r="C6" s="103" t="s">
        <v>49</v>
      </c>
      <c r="D6" s="104">
        <v>98</v>
      </c>
      <c r="E6" s="104">
        <v>99</v>
      </c>
      <c r="F6" s="104">
        <f>SUM(D6:E6)</f>
        <v>197</v>
      </c>
      <c r="G6" s="99">
        <v>8</v>
      </c>
      <c r="H6" s="104">
        <v>962</v>
      </c>
      <c r="I6" s="105">
        <v>35</v>
      </c>
      <c r="K6" s="86"/>
    </row>
    <row r="7" spans="1:34" ht="15.75" customHeight="1" x14ac:dyDescent="0.3">
      <c r="A7" s="102">
        <v>5</v>
      </c>
      <c r="B7" s="103" t="s">
        <v>575</v>
      </c>
      <c r="C7" s="103" t="s">
        <v>509</v>
      </c>
      <c r="D7" s="104">
        <v>89</v>
      </c>
      <c r="E7" s="104">
        <v>95</v>
      </c>
      <c r="F7" s="104">
        <f>SUM(D7:E7)</f>
        <v>184</v>
      </c>
      <c r="G7" s="99">
        <v>3</v>
      </c>
      <c r="H7" s="104">
        <v>948</v>
      </c>
      <c r="I7" s="105">
        <v>30</v>
      </c>
      <c r="J7" s="112"/>
      <c r="K7" s="86"/>
    </row>
    <row r="8" spans="1:34" ht="15.75" customHeight="1" x14ac:dyDescent="0.3">
      <c r="A8" s="102">
        <v>1</v>
      </c>
      <c r="B8" s="103" t="s">
        <v>624</v>
      </c>
      <c r="C8" s="103" t="s">
        <v>424</v>
      </c>
      <c r="D8" s="104">
        <v>95</v>
      </c>
      <c r="E8" s="104">
        <v>98</v>
      </c>
      <c r="F8" s="104">
        <f>SUM(D8:E8)</f>
        <v>193</v>
      </c>
      <c r="G8" s="99">
        <v>6</v>
      </c>
      <c r="H8" s="110">
        <v>952</v>
      </c>
      <c r="I8" s="111">
        <v>28</v>
      </c>
      <c r="K8" s="86"/>
    </row>
    <row r="9" spans="1:34" ht="15.75" customHeight="1" x14ac:dyDescent="0.3">
      <c r="A9" s="102">
        <v>4</v>
      </c>
      <c r="B9" s="103" t="s">
        <v>632</v>
      </c>
      <c r="C9" s="103" t="s">
        <v>34</v>
      </c>
      <c r="D9" s="104">
        <v>96</v>
      </c>
      <c r="E9" s="104">
        <v>98</v>
      </c>
      <c r="F9" s="104">
        <f>SUM(D9:E9)</f>
        <v>194</v>
      </c>
      <c r="G9" s="99">
        <v>7</v>
      </c>
      <c r="H9" s="104">
        <v>942</v>
      </c>
      <c r="I9" s="105">
        <v>24</v>
      </c>
    </row>
    <row r="10" spans="1:34" ht="15.75" customHeight="1" x14ac:dyDescent="0.3">
      <c r="A10" s="102">
        <v>7</v>
      </c>
      <c r="B10" s="103" t="s">
        <v>465</v>
      </c>
      <c r="C10" s="103" t="s">
        <v>49</v>
      </c>
      <c r="D10" s="104">
        <v>88</v>
      </c>
      <c r="E10" s="104">
        <v>89</v>
      </c>
      <c r="F10" s="104">
        <f>SUM(D10:E10)</f>
        <v>177</v>
      </c>
      <c r="G10" s="99">
        <v>2</v>
      </c>
      <c r="H10" s="104">
        <v>935</v>
      </c>
      <c r="I10" s="105">
        <v>23</v>
      </c>
    </row>
    <row r="11" spans="1:34" ht="15.75" customHeight="1" x14ac:dyDescent="0.3">
      <c r="A11" s="102">
        <v>2</v>
      </c>
      <c r="B11" s="103" t="s">
        <v>451</v>
      </c>
      <c r="C11" s="103" t="s">
        <v>424</v>
      </c>
      <c r="D11" s="104">
        <v>95</v>
      </c>
      <c r="E11" s="104">
        <v>94</v>
      </c>
      <c r="F11" s="104">
        <f>SUM(D11:E11)</f>
        <v>189</v>
      </c>
      <c r="G11" s="99">
        <v>5</v>
      </c>
      <c r="H11" s="110">
        <v>564</v>
      </c>
      <c r="I11" s="111">
        <v>15</v>
      </c>
    </row>
    <row r="12" spans="1:34" ht="15.75" customHeight="1" x14ac:dyDescent="0.3">
      <c r="A12" s="102">
        <v>9</v>
      </c>
      <c r="B12" s="103" t="s">
        <v>633</v>
      </c>
      <c r="C12" s="103" t="s">
        <v>49</v>
      </c>
      <c r="D12" s="104" t="s">
        <v>191</v>
      </c>
      <c r="E12" s="104"/>
      <c r="F12" s="104">
        <f>SUM(D12:E12)</f>
        <v>0</v>
      </c>
      <c r="G12" s="99">
        <v>0</v>
      </c>
      <c r="H12" s="104">
        <v>383</v>
      </c>
      <c r="I12" s="105">
        <v>15</v>
      </c>
    </row>
    <row r="13" spans="1:34" ht="15.75" customHeight="1" x14ac:dyDescent="0.3">
      <c r="A13" s="239">
        <v>3</v>
      </c>
      <c r="B13" s="240" t="s">
        <v>564</v>
      </c>
      <c r="C13" s="240" t="s">
        <v>30</v>
      </c>
      <c r="D13" s="241">
        <v>94</v>
      </c>
      <c r="E13" s="241">
        <v>94</v>
      </c>
      <c r="F13" s="241">
        <f>SUM(D13:E13)</f>
        <v>188</v>
      </c>
      <c r="G13" s="242">
        <v>4</v>
      </c>
      <c r="H13" s="106">
        <v>873</v>
      </c>
      <c r="I13" s="107">
        <v>12</v>
      </c>
    </row>
    <row r="14" spans="1:34" ht="15.75" customHeight="1" x14ac:dyDescent="0.3"/>
    <row r="15" spans="1:34" ht="15.75" customHeight="1" x14ac:dyDescent="0.3">
      <c r="A15" s="90"/>
      <c r="B15" s="91" t="s">
        <v>4</v>
      </c>
      <c r="C15" s="91"/>
      <c r="D15" s="91"/>
      <c r="E15" s="91"/>
      <c r="F15" s="91"/>
      <c r="G15" s="91"/>
      <c r="H15" s="91"/>
      <c r="I15" s="91"/>
    </row>
    <row r="16" spans="1:34" ht="15.75" customHeight="1" x14ac:dyDescent="0.3">
      <c r="A16" s="92">
        <v>2</v>
      </c>
      <c r="B16" s="93" t="s">
        <v>5</v>
      </c>
      <c r="C16" s="94" t="s">
        <v>6</v>
      </c>
      <c r="D16" s="123"/>
      <c r="E16" s="165"/>
      <c r="F16" s="97" t="s">
        <v>7</v>
      </c>
      <c r="G16" s="97" t="s">
        <v>8</v>
      </c>
      <c r="H16" s="97" t="s">
        <v>9</v>
      </c>
      <c r="I16" s="98" t="s">
        <v>10</v>
      </c>
    </row>
    <row r="17" spans="1:9" ht="15.75" customHeight="1" x14ac:dyDescent="0.3">
      <c r="A17" s="233">
        <v>6</v>
      </c>
      <c r="B17" s="234" t="s">
        <v>637</v>
      </c>
      <c r="C17" s="234" t="s">
        <v>34</v>
      </c>
      <c r="D17" s="236">
        <v>95</v>
      </c>
      <c r="E17" s="236">
        <v>92</v>
      </c>
      <c r="F17" s="236">
        <f>SUM(D17:E17)</f>
        <v>187</v>
      </c>
      <c r="G17" s="236">
        <v>9</v>
      </c>
      <c r="H17" s="236">
        <v>933</v>
      </c>
      <c r="I17" s="291">
        <v>40</v>
      </c>
    </row>
    <row r="18" spans="1:9" ht="15.75" customHeight="1" x14ac:dyDescent="0.3">
      <c r="A18" s="102">
        <v>8</v>
      </c>
      <c r="B18" s="103" t="s">
        <v>29</v>
      </c>
      <c r="C18" s="103" t="s">
        <v>30</v>
      </c>
      <c r="D18" s="104" t="s">
        <v>191</v>
      </c>
      <c r="E18" s="104"/>
      <c r="F18" s="104">
        <f>SUM(D18:E18)</f>
        <v>0</v>
      </c>
      <c r="G18" s="99">
        <v>0</v>
      </c>
      <c r="H18" s="104">
        <v>758</v>
      </c>
      <c r="I18" s="105">
        <v>35</v>
      </c>
    </row>
    <row r="19" spans="1:9" ht="15.75" customHeight="1" x14ac:dyDescent="0.3">
      <c r="A19" s="102">
        <v>4</v>
      </c>
      <c r="B19" s="103" t="s">
        <v>627</v>
      </c>
      <c r="C19" s="103" t="s">
        <v>34</v>
      </c>
      <c r="D19" s="104">
        <v>88</v>
      </c>
      <c r="E19" s="104">
        <v>89</v>
      </c>
      <c r="F19" s="104">
        <f>SUM(D19:E19)</f>
        <v>177</v>
      </c>
      <c r="G19" s="99">
        <v>8</v>
      </c>
      <c r="H19" s="104">
        <v>898</v>
      </c>
      <c r="I19" s="105">
        <v>32</v>
      </c>
    </row>
    <row r="20" spans="1:9" ht="15.75" customHeight="1" x14ac:dyDescent="0.3">
      <c r="A20" s="102">
        <v>5</v>
      </c>
      <c r="B20" s="103" t="s">
        <v>59</v>
      </c>
      <c r="C20" s="103" t="s">
        <v>60</v>
      </c>
      <c r="D20" s="104">
        <v>84</v>
      </c>
      <c r="E20" s="104">
        <v>87</v>
      </c>
      <c r="F20" s="104">
        <f>SUM(D20:E20)</f>
        <v>171</v>
      </c>
      <c r="G20" s="99">
        <v>7</v>
      </c>
      <c r="H20" s="104">
        <v>874</v>
      </c>
      <c r="I20" s="105">
        <v>30</v>
      </c>
    </row>
    <row r="21" spans="1:9" ht="15.75" customHeight="1" x14ac:dyDescent="0.3">
      <c r="A21" s="102">
        <v>3</v>
      </c>
      <c r="B21" s="103" t="s">
        <v>636</v>
      </c>
      <c r="C21" s="103" t="s">
        <v>509</v>
      </c>
      <c r="D21" s="104" t="s">
        <v>191</v>
      </c>
      <c r="E21" s="104"/>
      <c r="F21" s="104">
        <f>SUM(D21:E21)</f>
        <v>0</v>
      </c>
      <c r="G21" s="99">
        <v>0</v>
      </c>
      <c r="H21" s="104">
        <v>560</v>
      </c>
      <c r="I21" s="105">
        <v>25</v>
      </c>
    </row>
    <row r="22" spans="1:9" ht="15.75" customHeight="1" x14ac:dyDescent="0.3">
      <c r="A22" s="102">
        <v>1</v>
      </c>
      <c r="B22" s="103" t="s">
        <v>634</v>
      </c>
      <c r="C22" s="103" t="s">
        <v>424</v>
      </c>
      <c r="D22" s="104" t="s">
        <v>191</v>
      </c>
      <c r="E22" s="104"/>
      <c r="F22" s="104">
        <f>SUM(D22:E22)</f>
        <v>0</v>
      </c>
      <c r="G22" s="99">
        <v>0</v>
      </c>
      <c r="H22" s="110">
        <v>0</v>
      </c>
      <c r="I22" s="111">
        <v>0</v>
      </c>
    </row>
    <row r="23" spans="1:9" ht="15.75" customHeight="1" x14ac:dyDescent="0.3">
      <c r="A23" s="102">
        <v>2</v>
      </c>
      <c r="B23" s="103" t="s">
        <v>635</v>
      </c>
      <c r="C23" s="103" t="s">
        <v>14</v>
      </c>
      <c r="D23" s="104" t="s">
        <v>191</v>
      </c>
      <c r="E23" s="104"/>
      <c r="F23" s="104">
        <f>SUM(D23:E23)</f>
        <v>0</v>
      </c>
      <c r="G23" s="99">
        <v>0</v>
      </c>
      <c r="H23" s="104">
        <v>0</v>
      </c>
      <c r="I23" s="105">
        <v>0</v>
      </c>
    </row>
    <row r="24" spans="1:9" ht="15.75" customHeight="1" x14ac:dyDescent="0.3">
      <c r="A24" s="102">
        <v>7</v>
      </c>
      <c r="B24" s="103" t="s">
        <v>574</v>
      </c>
      <c r="C24" s="103" t="s">
        <v>509</v>
      </c>
      <c r="D24" s="104" t="s">
        <v>45</v>
      </c>
      <c r="E24" s="104"/>
      <c r="F24" s="104">
        <f>SUM(D24:E24)</f>
        <v>0</v>
      </c>
      <c r="G24" s="99">
        <v>0</v>
      </c>
      <c r="H24" s="104">
        <v>0</v>
      </c>
      <c r="I24" s="105">
        <v>0</v>
      </c>
    </row>
    <row r="25" spans="1:9" ht="15.75" customHeight="1" x14ac:dyDescent="0.3">
      <c r="A25" s="239">
        <v>9</v>
      </c>
      <c r="B25" s="240" t="s">
        <v>638</v>
      </c>
      <c r="C25" s="240" t="s">
        <v>18</v>
      </c>
      <c r="D25" s="241" t="s">
        <v>191</v>
      </c>
      <c r="E25" s="241"/>
      <c r="F25" s="241">
        <f>SUM(D25:E25)</f>
        <v>0</v>
      </c>
      <c r="G25" s="242">
        <v>0</v>
      </c>
      <c r="H25" s="106">
        <v>0</v>
      </c>
      <c r="I25" s="107">
        <v>0</v>
      </c>
    </row>
    <row r="26" spans="1:9" ht="15.75" customHeight="1" x14ac:dyDescent="0.3"/>
    <row r="27" spans="1:9" ht="15.75" customHeight="1" x14ac:dyDescent="0.3">
      <c r="A27" s="90"/>
      <c r="B27" s="91" t="s">
        <v>39</v>
      </c>
      <c r="C27" s="91"/>
      <c r="D27" s="91"/>
      <c r="E27" s="91"/>
      <c r="F27" s="91"/>
      <c r="G27" s="91"/>
      <c r="H27" s="91"/>
      <c r="I27" s="91"/>
    </row>
    <row r="28" spans="1:9" ht="15.75" customHeight="1" x14ac:dyDescent="0.3">
      <c r="A28" s="92">
        <v>2</v>
      </c>
      <c r="B28" s="93" t="s">
        <v>5</v>
      </c>
      <c r="C28" s="94" t="s">
        <v>6</v>
      </c>
      <c r="D28" s="123"/>
      <c r="E28" s="165"/>
      <c r="F28" s="97" t="s">
        <v>7</v>
      </c>
      <c r="G28" s="97" t="s">
        <v>8</v>
      </c>
      <c r="H28" s="97" t="s">
        <v>9</v>
      </c>
      <c r="I28" s="98" t="s">
        <v>10</v>
      </c>
    </row>
    <row r="29" spans="1:9" ht="15.75" customHeight="1" x14ac:dyDescent="0.3">
      <c r="A29" s="233">
        <v>4</v>
      </c>
      <c r="B29" s="234" t="s">
        <v>53</v>
      </c>
      <c r="C29" s="234" t="s">
        <v>54</v>
      </c>
      <c r="D29" s="236">
        <v>89</v>
      </c>
      <c r="E29" s="236">
        <v>93</v>
      </c>
      <c r="F29" s="236">
        <f>SUM(D29:E29)</f>
        <v>182</v>
      </c>
      <c r="G29" s="236">
        <v>8</v>
      </c>
      <c r="H29" s="236">
        <v>945</v>
      </c>
      <c r="I29" s="291">
        <v>44</v>
      </c>
    </row>
    <row r="30" spans="1:9" ht="15.75" customHeight="1" x14ac:dyDescent="0.3">
      <c r="A30" s="102">
        <v>5</v>
      </c>
      <c r="B30" s="103" t="s">
        <v>579</v>
      </c>
      <c r="C30" s="103" t="s">
        <v>72</v>
      </c>
      <c r="D30" s="104">
        <v>89</v>
      </c>
      <c r="E30" s="104">
        <v>90</v>
      </c>
      <c r="F30" s="104">
        <f>SUM(D30:E30)</f>
        <v>179</v>
      </c>
      <c r="G30" s="99">
        <v>6</v>
      </c>
      <c r="H30" s="104">
        <v>932</v>
      </c>
      <c r="I30" s="105">
        <v>38</v>
      </c>
    </row>
    <row r="31" spans="1:9" ht="15.75" customHeight="1" x14ac:dyDescent="0.3">
      <c r="A31" s="102">
        <v>8</v>
      </c>
      <c r="B31" s="103" t="s">
        <v>641</v>
      </c>
      <c r="C31" s="103" t="s">
        <v>34</v>
      </c>
      <c r="D31" s="104">
        <v>90</v>
      </c>
      <c r="E31" s="104">
        <v>94</v>
      </c>
      <c r="F31" s="104">
        <f>SUM(D31:E31)</f>
        <v>184</v>
      </c>
      <c r="G31" s="99">
        <v>9</v>
      </c>
      <c r="H31" s="104">
        <v>915</v>
      </c>
      <c r="I31" s="105">
        <v>34</v>
      </c>
    </row>
    <row r="32" spans="1:9" ht="15.75" customHeight="1" x14ac:dyDescent="0.3">
      <c r="A32" s="102">
        <v>9</v>
      </c>
      <c r="B32" s="103" t="s">
        <v>32</v>
      </c>
      <c r="C32" s="103" t="s">
        <v>14</v>
      </c>
      <c r="D32" s="104">
        <v>90</v>
      </c>
      <c r="E32" s="104">
        <v>92</v>
      </c>
      <c r="F32" s="104">
        <f>SUM(D32:E32)</f>
        <v>182</v>
      </c>
      <c r="G32" s="99">
        <v>8</v>
      </c>
      <c r="H32" s="104">
        <v>894</v>
      </c>
      <c r="I32" s="105">
        <v>28</v>
      </c>
    </row>
    <row r="33" spans="1:9" ht="15.75" customHeight="1" x14ac:dyDescent="0.3">
      <c r="A33" s="102">
        <v>2</v>
      </c>
      <c r="B33" s="103" t="s">
        <v>13</v>
      </c>
      <c r="C33" s="103" t="s">
        <v>14</v>
      </c>
      <c r="D33" s="104" t="s">
        <v>191</v>
      </c>
      <c r="E33" s="104"/>
      <c r="F33" s="104">
        <f>SUM(D33:E33)</f>
        <v>0</v>
      </c>
      <c r="G33" s="99">
        <v>0</v>
      </c>
      <c r="H33" s="104">
        <v>717</v>
      </c>
      <c r="I33" s="105">
        <v>22</v>
      </c>
    </row>
    <row r="34" spans="1:9" ht="15.75" customHeight="1" x14ac:dyDescent="0.3">
      <c r="A34" s="102">
        <v>1</v>
      </c>
      <c r="B34" s="103" t="s">
        <v>41</v>
      </c>
      <c r="C34" s="103" t="s">
        <v>14</v>
      </c>
      <c r="D34" s="104" t="s">
        <v>191</v>
      </c>
      <c r="E34" s="104"/>
      <c r="F34" s="104">
        <f>SUM(D34:E34)</f>
        <v>0</v>
      </c>
      <c r="G34" s="99">
        <v>0</v>
      </c>
      <c r="H34" s="110">
        <v>700</v>
      </c>
      <c r="I34" s="111">
        <v>18</v>
      </c>
    </row>
    <row r="35" spans="1:9" ht="15.75" customHeight="1" x14ac:dyDescent="0.3">
      <c r="A35" s="102">
        <v>7</v>
      </c>
      <c r="B35" s="103" t="s">
        <v>450</v>
      </c>
      <c r="C35" s="103" t="s">
        <v>424</v>
      </c>
      <c r="D35" s="104" t="s">
        <v>191</v>
      </c>
      <c r="E35" s="104"/>
      <c r="F35" s="104">
        <f>SUM(D35:E35)</f>
        <v>0</v>
      </c>
      <c r="G35" s="99">
        <v>0</v>
      </c>
      <c r="H35" s="104">
        <v>535</v>
      </c>
      <c r="I35" s="105">
        <v>14</v>
      </c>
    </row>
    <row r="36" spans="1:9" ht="15.75" customHeight="1" x14ac:dyDescent="0.3">
      <c r="A36" s="102">
        <v>3</v>
      </c>
      <c r="B36" s="103" t="s">
        <v>639</v>
      </c>
      <c r="C36" s="103" t="s">
        <v>14</v>
      </c>
      <c r="D36" s="104" t="s">
        <v>191</v>
      </c>
      <c r="E36" s="104"/>
      <c r="F36" s="104">
        <f>SUM(D36:E36)</f>
        <v>0</v>
      </c>
      <c r="G36" s="99">
        <v>0</v>
      </c>
      <c r="H36" s="104">
        <v>0</v>
      </c>
      <c r="I36" s="105">
        <v>0</v>
      </c>
    </row>
    <row r="37" spans="1:9" ht="15.75" customHeight="1" x14ac:dyDescent="0.3">
      <c r="A37" s="239">
        <v>6</v>
      </c>
      <c r="B37" s="240" t="s">
        <v>640</v>
      </c>
      <c r="C37" s="240" t="s">
        <v>37</v>
      </c>
      <c r="D37" s="241" t="s">
        <v>191</v>
      </c>
      <c r="E37" s="241"/>
      <c r="F37" s="241">
        <f>SUM(D37:E37)</f>
        <v>0</v>
      </c>
      <c r="G37" s="242">
        <v>0</v>
      </c>
      <c r="H37" s="106">
        <v>0</v>
      </c>
      <c r="I37" s="107">
        <v>0</v>
      </c>
    </row>
    <row r="38" spans="1:9" ht="15.75" customHeight="1" x14ac:dyDescent="0.3"/>
    <row r="39" spans="1:9" ht="15.75" customHeight="1" x14ac:dyDescent="0.3">
      <c r="A39" s="90"/>
      <c r="B39" s="91" t="s">
        <v>40</v>
      </c>
      <c r="C39" s="91"/>
      <c r="D39" s="91"/>
      <c r="E39" s="91"/>
      <c r="F39" s="91"/>
      <c r="G39" s="91"/>
      <c r="H39" s="91"/>
      <c r="I39" s="91"/>
    </row>
    <row r="40" spans="1:9" ht="15.75" customHeight="1" x14ac:dyDescent="0.3">
      <c r="A40" s="92">
        <v>2</v>
      </c>
      <c r="B40" s="93" t="s">
        <v>5</v>
      </c>
      <c r="C40" s="94" t="s">
        <v>6</v>
      </c>
      <c r="D40" s="123"/>
      <c r="E40" s="165"/>
      <c r="F40" s="97" t="s">
        <v>7</v>
      </c>
      <c r="G40" s="97" t="s">
        <v>8</v>
      </c>
      <c r="H40" s="97" t="s">
        <v>9</v>
      </c>
      <c r="I40" s="98" t="s">
        <v>10</v>
      </c>
    </row>
    <row r="41" spans="1:9" ht="15.75" customHeight="1" x14ac:dyDescent="0.3">
      <c r="A41" s="233">
        <v>7</v>
      </c>
      <c r="B41" s="234" t="s">
        <v>421</v>
      </c>
      <c r="C41" s="234" t="s">
        <v>14</v>
      </c>
      <c r="D41" s="236">
        <v>93</v>
      </c>
      <c r="E41" s="236">
        <v>93</v>
      </c>
      <c r="F41" s="236">
        <f>SUM(D41:E41)</f>
        <v>186</v>
      </c>
      <c r="G41" s="236">
        <v>8</v>
      </c>
      <c r="H41" s="236">
        <v>920</v>
      </c>
      <c r="I41" s="291">
        <v>40</v>
      </c>
    </row>
    <row r="42" spans="1:9" ht="15.75" customHeight="1" x14ac:dyDescent="0.3">
      <c r="A42" s="102">
        <v>4</v>
      </c>
      <c r="B42" s="103" t="s">
        <v>578</v>
      </c>
      <c r="C42" s="103" t="s">
        <v>72</v>
      </c>
      <c r="D42" s="104">
        <v>93</v>
      </c>
      <c r="E42" s="104">
        <v>90</v>
      </c>
      <c r="F42" s="104">
        <f>SUM(D42:E42)</f>
        <v>183</v>
      </c>
      <c r="G42" s="99">
        <v>7</v>
      </c>
      <c r="H42" s="104">
        <v>904</v>
      </c>
      <c r="I42" s="105">
        <v>35</v>
      </c>
    </row>
    <row r="43" spans="1:9" ht="15.75" customHeight="1" x14ac:dyDescent="0.3">
      <c r="A43" s="102">
        <v>5</v>
      </c>
      <c r="B43" s="103" t="s">
        <v>572</v>
      </c>
      <c r="C43" s="103" t="s">
        <v>34</v>
      </c>
      <c r="D43" s="104">
        <v>92</v>
      </c>
      <c r="E43" s="104">
        <v>90</v>
      </c>
      <c r="F43" s="104">
        <f>SUM(D43:E43)</f>
        <v>182</v>
      </c>
      <c r="G43" s="99">
        <v>6</v>
      </c>
      <c r="H43" s="104">
        <v>887</v>
      </c>
      <c r="I43" s="105">
        <v>31</v>
      </c>
    </row>
    <row r="44" spans="1:9" ht="15.75" customHeight="1" x14ac:dyDescent="0.3">
      <c r="A44" s="102">
        <v>3</v>
      </c>
      <c r="B44" s="103" t="s">
        <v>94</v>
      </c>
      <c r="C44" s="103" t="s">
        <v>34</v>
      </c>
      <c r="D44" s="104">
        <v>84</v>
      </c>
      <c r="E44" s="104">
        <v>89</v>
      </c>
      <c r="F44" s="104">
        <f>SUM(D44:E44)</f>
        <v>173</v>
      </c>
      <c r="G44" s="99">
        <v>4</v>
      </c>
      <c r="H44" s="104">
        <v>857</v>
      </c>
      <c r="I44" s="105">
        <v>23</v>
      </c>
    </row>
    <row r="45" spans="1:9" ht="15.75" customHeight="1" x14ac:dyDescent="0.3">
      <c r="A45" s="102">
        <v>8</v>
      </c>
      <c r="B45" s="103" t="s">
        <v>643</v>
      </c>
      <c r="C45" s="103" t="s">
        <v>14</v>
      </c>
      <c r="D45" s="104">
        <v>90</v>
      </c>
      <c r="E45" s="104">
        <v>85</v>
      </c>
      <c r="F45" s="104">
        <f>SUM(D45:E45)</f>
        <v>175</v>
      </c>
      <c r="G45" s="99">
        <v>5</v>
      </c>
      <c r="H45" s="104">
        <v>701</v>
      </c>
      <c r="I45" s="105">
        <v>19</v>
      </c>
    </row>
    <row r="46" spans="1:9" ht="15.75" customHeight="1" x14ac:dyDescent="0.3">
      <c r="A46" s="102">
        <v>1</v>
      </c>
      <c r="B46" s="103" t="s">
        <v>78</v>
      </c>
      <c r="C46" s="103" t="s">
        <v>14</v>
      </c>
      <c r="D46" s="104" t="s">
        <v>191</v>
      </c>
      <c r="E46" s="104"/>
      <c r="F46" s="104">
        <f>SUM(D46:E46)</f>
        <v>0</v>
      </c>
      <c r="G46" s="99">
        <v>0</v>
      </c>
      <c r="H46" s="110">
        <v>0</v>
      </c>
      <c r="I46" s="111">
        <v>0</v>
      </c>
    </row>
    <row r="47" spans="1:9" ht="15.75" customHeight="1" x14ac:dyDescent="0.3">
      <c r="A47" s="102">
        <v>2</v>
      </c>
      <c r="B47" s="103" t="s">
        <v>642</v>
      </c>
      <c r="C47" s="103" t="s">
        <v>424</v>
      </c>
      <c r="D47" s="104" t="s">
        <v>191</v>
      </c>
      <c r="E47" s="104"/>
      <c r="F47" s="104">
        <f>SUM(D47:E47)</f>
        <v>0</v>
      </c>
      <c r="G47" s="99">
        <v>0</v>
      </c>
      <c r="H47" s="104">
        <v>0</v>
      </c>
      <c r="I47" s="105">
        <v>0</v>
      </c>
    </row>
    <row r="48" spans="1:9" ht="15.75" customHeight="1" x14ac:dyDescent="0.3">
      <c r="A48" s="239">
        <v>6</v>
      </c>
      <c r="B48" s="240" t="s">
        <v>447</v>
      </c>
      <c r="C48" s="240" t="s">
        <v>37</v>
      </c>
      <c r="D48" s="241" t="s">
        <v>191</v>
      </c>
      <c r="E48" s="241"/>
      <c r="F48" s="241">
        <f>SUM(D48:E48)</f>
        <v>0</v>
      </c>
      <c r="G48" s="242">
        <v>0</v>
      </c>
      <c r="H48" s="106">
        <v>0</v>
      </c>
      <c r="I48" s="107">
        <v>0</v>
      </c>
    </row>
    <row r="49" spans="1:9" ht="15.75" customHeight="1" x14ac:dyDescent="0.3"/>
    <row r="50" spans="1:9" ht="15.75" customHeight="1" x14ac:dyDescent="0.3">
      <c r="A50" s="90"/>
      <c r="B50" s="91" t="s">
        <v>69</v>
      </c>
      <c r="C50" s="91"/>
      <c r="D50" s="91"/>
      <c r="E50" s="91"/>
      <c r="F50" s="91"/>
      <c r="G50" s="91"/>
      <c r="H50" s="91"/>
      <c r="I50" s="91"/>
    </row>
    <row r="51" spans="1:9" ht="15.75" customHeight="1" x14ac:dyDescent="0.3">
      <c r="A51" s="92">
        <v>2</v>
      </c>
      <c r="B51" s="93" t="s">
        <v>5</v>
      </c>
      <c r="C51" s="94" t="s">
        <v>6</v>
      </c>
      <c r="D51" s="123"/>
      <c r="E51" s="165"/>
      <c r="F51" s="97" t="s">
        <v>7</v>
      </c>
      <c r="G51" s="97" t="s">
        <v>8</v>
      </c>
      <c r="H51" s="97" t="s">
        <v>9</v>
      </c>
      <c r="I51" s="98" t="s">
        <v>10</v>
      </c>
    </row>
    <row r="52" spans="1:9" ht="15.75" customHeight="1" x14ac:dyDescent="0.3">
      <c r="A52" s="233">
        <v>5</v>
      </c>
      <c r="B52" s="234" t="s">
        <v>645</v>
      </c>
      <c r="C52" s="234" t="s">
        <v>49</v>
      </c>
      <c r="D52" s="236">
        <v>92</v>
      </c>
      <c r="E52" s="236">
        <v>95</v>
      </c>
      <c r="F52" s="236">
        <f>SUM(D52:E52)</f>
        <v>187</v>
      </c>
      <c r="G52" s="236">
        <v>8</v>
      </c>
      <c r="H52" s="236">
        <v>909</v>
      </c>
      <c r="I52" s="291">
        <v>40</v>
      </c>
    </row>
    <row r="53" spans="1:9" ht="15.75" customHeight="1" x14ac:dyDescent="0.3">
      <c r="A53" s="102">
        <v>7</v>
      </c>
      <c r="B53" s="103" t="s">
        <v>647</v>
      </c>
      <c r="C53" s="103" t="s">
        <v>49</v>
      </c>
      <c r="D53" s="104">
        <v>81</v>
      </c>
      <c r="E53" s="104">
        <v>74</v>
      </c>
      <c r="F53" s="104">
        <f>SUM(D53:E53)</f>
        <v>155</v>
      </c>
      <c r="G53" s="99">
        <v>5</v>
      </c>
      <c r="H53" s="104">
        <v>816</v>
      </c>
      <c r="I53" s="105">
        <v>31</v>
      </c>
    </row>
    <row r="54" spans="1:9" ht="15.75" customHeight="1" x14ac:dyDescent="0.3">
      <c r="A54" s="102">
        <v>2</v>
      </c>
      <c r="B54" s="103" t="s">
        <v>644</v>
      </c>
      <c r="C54" s="103" t="s">
        <v>72</v>
      </c>
      <c r="D54" s="104">
        <v>88</v>
      </c>
      <c r="E54" s="104">
        <v>86</v>
      </c>
      <c r="F54" s="104">
        <f>SUM(D54:E54)</f>
        <v>174</v>
      </c>
      <c r="G54" s="99">
        <v>7</v>
      </c>
      <c r="H54" s="104">
        <v>813</v>
      </c>
      <c r="I54" s="105">
        <v>29</v>
      </c>
    </row>
    <row r="55" spans="1:9" ht="15.75" customHeight="1" x14ac:dyDescent="0.3">
      <c r="A55" s="102">
        <v>4</v>
      </c>
      <c r="B55" s="103" t="s">
        <v>119</v>
      </c>
      <c r="C55" s="103" t="s">
        <v>34</v>
      </c>
      <c r="D55" s="104">
        <v>81</v>
      </c>
      <c r="E55" s="104">
        <v>85</v>
      </c>
      <c r="F55" s="104">
        <f>SUM(D55:E55)</f>
        <v>166</v>
      </c>
      <c r="G55" s="99">
        <v>6</v>
      </c>
      <c r="H55" s="104">
        <v>785</v>
      </c>
      <c r="I55" s="105">
        <v>25</v>
      </c>
    </row>
    <row r="56" spans="1:9" ht="15.75" customHeight="1" x14ac:dyDescent="0.3">
      <c r="A56" s="102">
        <v>8</v>
      </c>
      <c r="B56" s="103" t="s">
        <v>648</v>
      </c>
      <c r="C56" s="103" t="s">
        <v>34</v>
      </c>
      <c r="D56" s="104" t="s">
        <v>191</v>
      </c>
      <c r="E56" s="104"/>
      <c r="F56" s="104">
        <f>SUM(D56:E56)</f>
        <v>0</v>
      </c>
      <c r="G56" s="99">
        <v>0</v>
      </c>
      <c r="H56" s="104">
        <v>503</v>
      </c>
      <c r="I56" s="105">
        <v>18</v>
      </c>
    </row>
    <row r="57" spans="1:9" ht="15.75" customHeight="1" x14ac:dyDescent="0.3">
      <c r="A57" s="102">
        <v>6</v>
      </c>
      <c r="B57" s="103" t="s">
        <v>646</v>
      </c>
      <c r="C57" s="103" t="s">
        <v>30</v>
      </c>
      <c r="D57" s="104" t="s">
        <v>191</v>
      </c>
      <c r="E57" s="104"/>
      <c r="F57" s="104">
        <f>SUM(D57:E57)</f>
        <v>0</v>
      </c>
      <c r="G57" s="99">
        <v>0</v>
      </c>
      <c r="H57" s="104">
        <v>419</v>
      </c>
      <c r="I57" s="105">
        <v>9</v>
      </c>
    </row>
    <row r="58" spans="1:9" ht="15.75" customHeight="1" x14ac:dyDescent="0.3">
      <c r="A58" s="102">
        <v>1</v>
      </c>
      <c r="B58" s="103" t="s">
        <v>42</v>
      </c>
      <c r="C58" s="103" t="s">
        <v>14</v>
      </c>
      <c r="D58" s="104" t="s">
        <v>191</v>
      </c>
      <c r="E58" s="104"/>
      <c r="F58" s="104">
        <f>SUM(D58:E58)</f>
        <v>0</v>
      </c>
      <c r="G58" s="99">
        <v>0</v>
      </c>
      <c r="H58" s="110">
        <v>0</v>
      </c>
      <c r="I58" s="111">
        <v>0</v>
      </c>
    </row>
    <row r="59" spans="1:9" ht="15.75" customHeight="1" x14ac:dyDescent="0.3">
      <c r="A59" s="239">
        <v>3</v>
      </c>
      <c r="B59" s="240" t="s">
        <v>533</v>
      </c>
      <c r="C59" s="240" t="s">
        <v>14</v>
      </c>
      <c r="D59" s="241" t="s">
        <v>191</v>
      </c>
      <c r="E59" s="241"/>
      <c r="F59" s="241">
        <f>SUM(D59:E59)</f>
        <v>0</v>
      </c>
      <c r="G59" s="242">
        <v>0</v>
      </c>
      <c r="H59" s="106">
        <v>0</v>
      </c>
      <c r="I59" s="107">
        <v>0</v>
      </c>
    </row>
    <row r="60" spans="1:9" ht="15.75" customHeight="1" x14ac:dyDescent="0.3"/>
    <row r="61" spans="1:9" ht="15.75" customHeight="1" x14ac:dyDescent="0.3">
      <c r="B61" s="91" t="s">
        <v>629</v>
      </c>
    </row>
    <row r="62" spans="1:9" ht="15.75" customHeight="1" x14ac:dyDescent="0.3"/>
    <row r="63" spans="1:9" ht="15.75" customHeight="1" x14ac:dyDescent="0.3">
      <c r="B63" s="86" t="s">
        <v>630</v>
      </c>
      <c r="F63" s="108" t="s">
        <v>705</v>
      </c>
    </row>
    <row r="64" spans="1:9" ht="15.75" customHeight="1" x14ac:dyDescent="0.3">
      <c r="B64" s="86" t="s">
        <v>129</v>
      </c>
    </row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sortState xmlns:xlrd2="http://schemas.microsoft.com/office/spreadsheetml/2017/richdata2" ref="A52:I59">
    <sortCondition descending="1" ref="I52"/>
    <sortCondition descending="1" ref="H52"/>
  </sortState>
  <hyperlinks>
    <hyperlink ref="B2" location="'Index'!A3" tooltip="Go to the Index sheet" display="`" xr:uid="{98539B27-B1B9-4DEE-ADE2-E1279EF886AD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75" orientation="portrait" horizontalDpi="300" verticalDpi="300" r:id="rId1"/>
  <headerFooter alignWithMargins="0">
    <oddHeader>&amp;C&amp;18&amp;"Trebuchet MS"&amp;BCumbria &amp;&amp; Northumbria TSA Leagues
Winter 2020-21&amp;L&amp;G&amp;R&amp;G</oddHeader>
    <oddFooter>&amp;Cwww.cntsa.org.uk</oddFooter>
  </headerFooter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A53933-D514-4AFE-B47F-9AFCB84564AB}">
  <sheetPr codeName="Sheet40">
    <tabColor theme="4" tint="0.39997558519241921"/>
    <pageSetUpPr fitToPage="1"/>
  </sheetPr>
  <dimension ref="A1:AH69"/>
  <sheetViews>
    <sheetView showGridLines="0" zoomScaleNormal="100" workbookViewId="0">
      <selection activeCell="A2" sqref="A2"/>
    </sheetView>
  </sheetViews>
  <sheetFormatPr defaultColWidth="10.28515625" defaultRowHeight="15" x14ac:dyDescent="0.3"/>
  <cols>
    <col min="1" max="1" width="2.7109375" style="87" customWidth="1"/>
    <col min="2" max="3" width="20.7109375" style="86" customWidth="1"/>
    <col min="4" max="9" width="5" style="86" customWidth="1"/>
    <col min="10" max="10" width="1.7109375" style="86" customWidth="1"/>
    <col min="11" max="11" width="2.7109375" style="87" customWidth="1"/>
    <col min="12" max="13" width="20.7109375" style="86" customWidth="1"/>
    <col min="14" max="19" width="5" style="86" customWidth="1"/>
    <col min="20" max="16384" width="10.28515625" style="86"/>
  </cols>
  <sheetData>
    <row r="1" spans="1:34" s="84" customFormat="1" ht="18" x14ac:dyDescent="0.35">
      <c r="A1" s="83"/>
      <c r="B1" s="84" t="s">
        <v>631</v>
      </c>
      <c r="D1" s="85"/>
      <c r="E1" s="85"/>
      <c r="F1" s="85" t="s">
        <v>130</v>
      </c>
      <c r="G1" s="85"/>
      <c r="H1" s="85"/>
      <c r="I1" s="85" t="s">
        <v>1</v>
      </c>
      <c r="J1" s="85"/>
      <c r="K1" s="85"/>
      <c r="L1" s="85"/>
      <c r="N1" s="85"/>
      <c r="O1" s="85"/>
      <c r="P1" s="85"/>
      <c r="Q1" s="85"/>
      <c r="R1" s="85"/>
      <c r="S1" s="85"/>
      <c r="T1" s="85"/>
      <c r="U1" s="85"/>
      <c r="V1" s="85"/>
      <c r="W1" s="85"/>
      <c r="AG1" s="86"/>
      <c r="AH1" s="86"/>
    </row>
    <row r="2" spans="1:34" ht="15.75" customHeight="1" x14ac:dyDescent="0.3">
      <c r="B2" s="88" t="s">
        <v>2</v>
      </c>
    </row>
    <row r="3" spans="1:34" s="91" customFormat="1" ht="15.75" customHeight="1" x14ac:dyDescent="0.3">
      <c r="A3" s="90"/>
      <c r="B3" s="91" t="s">
        <v>3</v>
      </c>
      <c r="J3" s="115"/>
      <c r="K3" s="115"/>
      <c r="L3" s="115"/>
      <c r="M3" s="115"/>
      <c r="N3" s="115"/>
      <c r="O3" s="115"/>
      <c r="P3" s="115"/>
      <c r="Q3" s="115"/>
      <c r="R3" s="115"/>
      <c r="S3" s="115"/>
      <c r="T3" s="115"/>
      <c r="U3" s="115"/>
      <c r="V3" s="115"/>
      <c r="W3" s="115"/>
      <c r="X3" s="115"/>
      <c r="Y3" s="115"/>
      <c r="Z3" s="115"/>
      <c r="AA3" s="86"/>
      <c r="AB3" s="86"/>
      <c r="AC3" s="86"/>
      <c r="AD3" s="86"/>
      <c r="AE3" s="86"/>
      <c r="AF3" s="86"/>
    </row>
    <row r="4" spans="1:34" ht="15.75" customHeight="1" x14ac:dyDescent="0.3">
      <c r="A4" s="92">
        <v>2</v>
      </c>
      <c r="B4" s="93" t="s">
        <v>5</v>
      </c>
      <c r="C4" s="94" t="s">
        <v>6</v>
      </c>
      <c r="D4" s="123" t="s">
        <v>131</v>
      </c>
      <c r="E4" s="165" t="s">
        <v>131</v>
      </c>
      <c r="F4" s="97" t="s">
        <v>7</v>
      </c>
      <c r="G4" s="97" t="s">
        <v>8</v>
      </c>
      <c r="H4" s="97" t="s">
        <v>9</v>
      </c>
      <c r="I4" s="98" t="s">
        <v>10</v>
      </c>
      <c r="J4" s="115"/>
      <c r="K4" s="115"/>
      <c r="L4" s="115"/>
      <c r="M4" s="115"/>
      <c r="N4" s="115"/>
      <c r="O4" s="115"/>
      <c r="P4" s="115"/>
      <c r="Q4" s="115"/>
      <c r="R4" s="115"/>
      <c r="S4" s="115"/>
      <c r="T4" s="115"/>
      <c r="U4" s="115"/>
      <c r="V4" s="115"/>
      <c r="W4" s="115"/>
      <c r="X4" s="115"/>
      <c r="Y4" s="115"/>
      <c r="Z4" s="115"/>
    </row>
    <row r="5" spans="1:34" ht="15.75" customHeight="1" x14ac:dyDescent="0.3">
      <c r="A5" s="302">
        <v>6</v>
      </c>
      <c r="B5" s="245" t="s">
        <v>575</v>
      </c>
      <c r="C5" s="245" t="s">
        <v>509</v>
      </c>
      <c r="D5" s="300">
        <v>89</v>
      </c>
      <c r="E5" s="300">
        <v>95</v>
      </c>
      <c r="F5" s="246">
        <v>184</v>
      </c>
      <c r="G5" s="246">
        <v>7</v>
      </c>
      <c r="H5" s="296">
        <v>948</v>
      </c>
      <c r="I5" s="297">
        <v>37</v>
      </c>
      <c r="J5" s="115"/>
      <c r="K5" s="115"/>
      <c r="L5" s="115"/>
      <c r="M5" s="115"/>
      <c r="N5" s="115"/>
      <c r="O5" s="115"/>
      <c r="P5" s="115"/>
      <c r="Q5" s="115"/>
      <c r="R5" s="115"/>
      <c r="S5" s="115"/>
      <c r="T5" s="115"/>
      <c r="U5" s="115"/>
      <c r="V5" s="115"/>
      <c r="W5" s="115"/>
      <c r="X5" s="115"/>
      <c r="Y5" s="115"/>
      <c r="Z5" s="115"/>
    </row>
    <row r="6" spans="1:34" ht="15.75" customHeight="1" x14ac:dyDescent="0.3">
      <c r="A6" s="251">
        <v>1</v>
      </c>
      <c r="B6" s="248" t="s">
        <v>53</v>
      </c>
      <c r="C6" s="248" t="s">
        <v>54</v>
      </c>
      <c r="D6" s="250">
        <v>89</v>
      </c>
      <c r="E6" s="250">
        <v>93</v>
      </c>
      <c r="F6" s="250">
        <v>182</v>
      </c>
      <c r="G6" s="250">
        <v>6</v>
      </c>
      <c r="H6" s="110">
        <v>945</v>
      </c>
      <c r="I6" s="111">
        <v>33</v>
      </c>
      <c r="J6" s="115"/>
      <c r="K6" s="115"/>
      <c r="L6" s="115"/>
      <c r="M6" s="115"/>
      <c r="N6" s="115"/>
      <c r="O6" s="115"/>
      <c r="P6" s="115"/>
      <c r="Q6" s="115"/>
      <c r="R6" s="115"/>
      <c r="S6" s="115"/>
      <c r="T6" s="115"/>
      <c r="U6" s="115"/>
      <c r="V6" s="115"/>
      <c r="W6" s="115"/>
      <c r="X6" s="115"/>
      <c r="Y6" s="115"/>
      <c r="Z6" s="115"/>
    </row>
    <row r="7" spans="1:34" ht="15.75" customHeight="1" x14ac:dyDescent="0.3">
      <c r="A7" s="251">
        <v>7</v>
      </c>
      <c r="B7" s="248" t="s">
        <v>465</v>
      </c>
      <c r="C7" s="248" t="s">
        <v>49</v>
      </c>
      <c r="D7" s="249">
        <v>88</v>
      </c>
      <c r="E7" s="249">
        <v>89</v>
      </c>
      <c r="F7" s="250">
        <v>177</v>
      </c>
      <c r="G7" s="250">
        <v>5</v>
      </c>
      <c r="H7" s="117">
        <v>935</v>
      </c>
      <c r="I7" s="118">
        <v>30</v>
      </c>
      <c r="J7" s="115"/>
      <c r="K7" s="115"/>
      <c r="L7" s="115"/>
      <c r="M7" s="115"/>
      <c r="N7" s="115"/>
      <c r="O7" s="115"/>
      <c r="P7" s="115"/>
      <c r="Q7" s="115"/>
      <c r="R7" s="115"/>
      <c r="S7" s="115"/>
      <c r="T7" s="115"/>
      <c r="U7" s="115"/>
      <c r="V7" s="115"/>
      <c r="W7" s="115"/>
      <c r="X7" s="115"/>
      <c r="Y7" s="115"/>
      <c r="Z7" s="115"/>
    </row>
    <row r="8" spans="1:34" ht="15.75" customHeight="1" x14ac:dyDescent="0.3">
      <c r="A8" s="251">
        <v>5</v>
      </c>
      <c r="B8" s="248" t="s">
        <v>421</v>
      </c>
      <c r="C8" s="248" t="s">
        <v>14</v>
      </c>
      <c r="D8" s="249">
        <v>93</v>
      </c>
      <c r="E8" s="249">
        <v>93</v>
      </c>
      <c r="F8" s="250">
        <v>186</v>
      </c>
      <c r="G8" s="250">
        <v>8</v>
      </c>
      <c r="H8" s="117">
        <v>920</v>
      </c>
      <c r="I8" s="118">
        <v>20</v>
      </c>
      <c r="J8" s="115"/>
      <c r="K8" s="115"/>
      <c r="L8" s="115"/>
      <c r="M8" s="115"/>
      <c r="N8" s="115"/>
      <c r="O8" s="115"/>
      <c r="P8" s="115"/>
      <c r="Q8" s="115"/>
      <c r="R8" s="115"/>
      <c r="S8" s="115"/>
      <c r="T8" s="115"/>
      <c r="U8" s="115"/>
      <c r="V8" s="115"/>
      <c r="W8" s="115"/>
      <c r="X8" s="115"/>
      <c r="Y8" s="115"/>
      <c r="Z8" s="115"/>
    </row>
    <row r="9" spans="1:34" ht="15.75" customHeight="1" x14ac:dyDescent="0.3">
      <c r="A9" s="251">
        <v>3</v>
      </c>
      <c r="B9" s="248" t="s">
        <v>627</v>
      </c>
      <c r="C9" s="248" t="s">
        <v>34</v>
      </c>
      <c r="D9" s="249">
        <v>88</v>
      </c>
      <c r="E9" s="249">
        <v>89</v>
      </c>
      <c r="F9" s="250">
        <v>177</v>
      </c>
      <c r="G9" s="250">
        <v>5</v>
      </c>
      <c r="H9" s="117">
        <v>898</v>
      </c>
      <c r="I9" s="118">
        <v>16</v>
      </c>
      <c r="J9" s="115"/>
      <c r="K9" s="115"/>
      <c r="L9" s="115"/>
      <c r="M9" s="115"/>
      <c r="N9" s="115"/>
      <c r="O9" s="115"/>
      <c r="P9" s="115"/>
      <c r="Q9" s="115"/>
      <c r="R9" s="115"/>
      <c r="S9" s="115"/>
      <c r="T9" s="115"/>
      <c r="U9" s="115"/>
      <c r="V9" s="115"/>
      <c r="W9" s="115"/>
      <c r="X9" s="115"/>
      <c r="Y9" s="115"/>
      <c r="Z9" s="115"/>
    </row>
    <row r="10" spans="1:34" ht="15.75" customHeight="1" x14ac:dyDescent="0.3">
      <c r="A10" s="247">
        <v>8</v>
      </c>
      <c r="B10" s="248" t="s">
        <v>633</v>
      </c>
      <c r="C10" s="248" t="s">
        <v>49</v>
      </c>
      <c r="D10" s="249" t="s">
        <v>191</v>
      </c>
      <c r="E10" s="249" t="s">
        <v>131</v>
      </c>
      <c r="F10" s="250">
        <v>0</v>
      </c>
      <c r="G10" s="250">
        <v>0</v>
      </c>
      <c r="H10" s="117">
        <v>383</v>
      </c>
      <c r="I10" s="118">
        <v>15</v>
      </c>
      <c r="J10" s="115"/>
      <c r="K10" s="115"/>
      <c r="L10" s="115"/>
      <c r="M10" s="115"/>
      <c r="N10" s="115"/>
      <c r="O10" s="115"/>
      <c r="P10" s="115"/>
      <c r="Q10" s="115"/>
      <c r="R10" s="115"/>
      <c r="S10" s="115"/>
      <c r="T10" s="115"/>
      <c r="U10" s="115"/>
      <c r="V10" s="115"/>
      <c r="W10" s="115"/>
      <c r="X10" s="115"/>
      <c r="Y10" s="115"/>
      <c r="Z10" s="115"/>
    </row>
    <row r="11" spans="1:34" ht="15.75" customHeight="1" x14ac:dyDescent="0.3">
      <c r="A11" s="247">
        <v>4</v>
      </c>
      <c r="B11" s="248" t="s">
        <v>59</v>
      </c>
      <c r="C11" s="248" t="s">
        <v>60</v>
      </c>
      <c r="D11" s="249">
        <v>84</v>
      </c>
      <c r="E11" s="249">
        <v>87</v>
      </c>
      <c r="F11" s="250">
        <v>171</v>
      </c>
      <c r="G11" s="250">
        <v>3</v>
      </c>
      <c r="H11" s="117">
        <v>874</v>
      </c>
      <c r="I11" s="118">
        <v>13</v>
      </c>
      <c r="J11" s="115"/>
      <c r="K11" s="115"/>
      <c r="L11" s="115"/>
      <c r="M11" s="115"/>
      <c r="N11" s="115"/>
      <c r="O11" s="115"/>
      <c r="P11" s="115"/>
      <c r="Q11" s="115"/>
      <c r="R11" s="115"/>
      <c r="S11" s="115"/>
      <c r="T11" s="115"/>
      <c r="U11" s="115"/>
      <c r="V11" s="115"/>
      <c r="W11" s="115"/>
      <c r="X11" s="115"/>
      <c r="Y11" s="115"/>
      <c r="Z11" s="115"/>
    </row>
    <row r="12" spans="1:34" ht="15.75" customHeight="1" x14ac:dyDescent="0.3">
      <c r="A12" s="252">
        <v>2</v>
      </c>
      <c r="B12" s="253" t="s">
        <v>636</v>
      </c>
      <c r="C12" s="253" t="s">
        <v>509</v>
      </c>
      <c r="D12" s="254" t="s">
        <v>191</v>
      </c>
      <c r="E12" s="254" t="s">
        <v>131</v>
      </c>
      <c r="F12" s="255">
        <v>0</v>
      </c>
      <c r="G12" s="255">
        <v>0</v>
      </c>
      <c r="H12" s="119">
        <v>560</v>
      </c>
      <c r="I12" s="120">
        <v>13</v>
      </c>
      <c r="J12" s="115"/>
      <c r="K12" s="115"/>
      <c r="L12" s="115"/>
      <c r="M12" s="115"/>
      <c r="N12" s="115"/>
      <c r="O12" s="115"/>
      <c r="P12" s="115"/>
      <c r="Q12" s="115"/>
      <c r="R12" s="115"/>
      <c r="S12" s="115"/>
      <c r="T12" s="115"/>
      <c r="U12" s="115"/>
      <c r="V12" s="115"/>
      <c r="W12" s="115"/>
      <c r="X12" s="115"/>
      <c r="Y12" s="115"/>
      <c r="Z12" s="115"/>
    </row>
    <row r="13" spans="1:34" ht="15.75" customHeight="1" x14ac:dyDescent="0.3">
      <c r="A13" s="115"/>
      <c r="B13" s="115"/>
      <c r="C13" s="115"/>
      <c r="D13" s="115"/>
      <c r="E13" s="115"/>
      <c r="F13" s="115"/>
      <c r="G13" s="115"/>
      <c r="H13" s="115"/>
      <c r="I13" s="115"/>
      <c r="J13" s="115"/>
      <c r="K13" s="115"/>
      <c r="L13" s="115"/>
      <c r="M13" s="115"/>
      <c r="N13" s="115"/>
      <c r="O13" s="115"/>
      <c r="P13" s="115"/>
      <c r="Q13" s="115"/>
      <c r="R13" s="115"/>
      <c r="S13" s="115"/>
      <c r="T13" s="115"/>
      <c r="U13" s="115"/>
      <c r="V13" s="115"/>
      <c r="W13" s="115"/>
      <c r="X13" s="115"/>
      <c r="Y13" s="115"/>
      <c r="Z13" s="115"/>
    </row>
    <row r="14" spans="1:34" ht="15.75" customHeight="1" x14ac:dyDescent="0.3">
      <c r="A14" s="115"/>
      <c r="B14" s="207" t="s">
        <v>629</v>
      </c>
      <c r="C14" s="115"/>
      <c r="D14" s="115"/>
      <c r="E14" s="115"/>
      <c r="F14" s="115"/>
      <c r="G14" s="115"/>
      <c r="H14" s="115"/>
      <c r="I14" s="115"/>
      <c r="J14" s="115"/>
      <c r="K14" s="115"/>
      <c r="L14" s="115"/>
      <c r="M14" s="115"/>
      <c r="N14" s="115"/>
      <c r="O14" s="115"/>
      <c r="P14" s="115"/>
      <c r="Q14" s="115"/>
      <c r="R14" s="115"/>
      <c r="S14" s="115"/>
      <c r="T14" s="115"/>
      <c r="U14" s="115"/>
      <c r="V14" s="115"/>
      <c r="W14" s="115"/>
      <c r="X14" s="115"/>
      <c r="Y14" s="115"/>
      <c r="Z14" s="115"/>
    </row>
    <row r="15" spans="1:34" ht="15.75" customHeight="1" x14ac:dyDescent="0.3">
      <c r="A15" s="115"/>
      <c r="B15" s="115"/>
      <c r="C15" s="115"/>
      <c r="D15" s="115"/>
      <c r="E15" s="115"/>
      <c r="F15" s="115"/>
      <c r="G15" s="115"/>
      <c r="H15" s="115"/>
      <c r="I15" s="115"/>
      <c r="J15" s="115"/>
      <c r="K15" s="115"/>
      <c r="L15" s="115"/>
      <c r="M15" s="115"/>
      <c r="N15" s="115"/>
      <c r="O15" s="115"/>
      <c r="P15" s="115"/>
      <c r="Q15" s="115"/>
      <c r="R15" s="115"/>
      <c r="S15" s="115"/>
      <c r="T15" s="115"/>
      <c r="U15" s="115"/>
      <c r="V15" s="115"/>
      <c r="W15" s="115"/>
      <c r="X15" s="115"/>
      <c r="Y15" s="115"/>
      <c r="Z15" s="115"/>
    </row>
    <row r="16" spans="1:34" ht="15.75" customHeight="1" x14ac:dyDescent="0.3">
      <c r="A16" s="115"/>
      <c r="B16" s="86" t="s">
        <v>132</v>
      </c>
      <c r="F16" s="108" t="s">
        <v>705</v>
      </c>
      <c r="H16" s="115"/>
      <c r="I16" s="115"/>
      <c r="J16" s="115"/>
      <c r="K16" s="115"/>
      <c r="L16" s="115"/>
      <c r="M16" s="115"/>
      <c r="N16" s="115"/>
      <c r="O16" s="115"/>
      <c r="P16" s="115"/>
      <c r="Q16" s="115"/>
      <c r="R16" s="115"/>
      <c r="S16" s="115"/>
      <c r="T16" s="115"/>
      <c r="U16" s="115"/>
      <c r="V16" s="115"/>
      <c r="W16" s="115"/>
      <c r="X16" s="115"/>
      <c r="Y16" s="115"/>
      <c r="Z16" s="115"/>
    </row>
    <row r="17" spans="1:26" ht="15.75" customHeight="1" x14ac:dyDescent="0.3">
      <c r="A17" s="115"/>
      <c r="B17" s="86" t="s">
        <v>129</v>
      </c>
      <c r="H17" s="115"/>
      <c r="I17" s="115"/>
      <c r="J17" s="115"/>
      <c r="K17" s="115"/>
      <c r="L17" s="115"/>
      <c r="M17" s="115"/>
      <c r="N17" s="115"/>
      <c r="O17" s="115"/>
      <c r="P17" s="115"/>
      <c r="Q17" s="115"/>
      <c r="R17" s="115"/>
      <c r="S17" s="115"/>
      <c r="T17" s="115"/>
      <c r="U17" s="115"/>
      <c r="V17" s="115"/>
      <c r="W17" s="115"/>
      <c r="X17" s="115"/>
      <c r="Y17" s="115"/>
      <c r="Z17" s="115"/>
    </row>
    <row r="18" spans="1:26" ht="15.75" customHeight="1" x14ac:dyDescent="0.3">
      <c r="A18" s="115"/>
      <c r="B18" s="115"/>
      <c r="C18" s="115"/>
      <c r="D18" s="115"/>
      <c r="E18" s="115"/>
      <c r="F18" s="115"/>
      <c r="G18" s="115"/>
      <c r="H18" s="115"/>
      <c r="I18" s="115"/>
      <c r="J18" s="115"/>
      <c r="K18" s="115"/>
      <c r="L18" s="115"/>
      <c r="M18" s="115"/>
      <c r="N18" s="115"/>
      <c r="O18" s="115"/>
      <c r="P18" s="115"/>
      <c r="Q18" s="115"/>
      <c r="R18" s="115"/>
      <c r="S18" s="115"/>
      <c r="T18" s="115"/>
      <c r="U18" s="115"/>
      <c r="V18" s="115"/>
      <c r="W18" s="115"/>
      <c r="X18" s="115"/>
      <c r="Y18" s="115"/>
      <c r="Z18" s="115"/>
    </row>
    <row r="19" spans="1:26" ht="15.75" customHeight="1" x14ac:dyDescent="0.3">
      <c r="A19" s="115"/>
      <c r="B19" s="115"/>
      <c r="C19" s="115"/>
      <c r="D19" s="115"/>
      <c r="E19" s="115"/>
      <c r="F19" s="115"/>
      <c r="G19" s="115"/>
      <c r="H19" s="115"/>
      <c r="I19" s="115"/>
      <c r="J19" s="115"/>
      <c r="K19" s="115"/>
      <c r="L19" s="115"/>
      <c r="M19" s="115"/>
      <c r="N19" s="115"/>
      <c r="O19" s="115"/>
      <c r="P19" s="115"/>
      <c r="Q19" s="115"/>
      <c r="R19" s="115"/>
      <c r="S19" s="115"/>
      <c r="T19" s="115"/>
      <c r="U19" s="115"/>
      <c r="V19" s="115"/>
      <c r="W19" s="115"/>
      <c r="X19" s="115"/>
      <c r="Y19" s="115"/>
      <c r="Z19" s="115"/>
    </row>
    <row r="20" spans="1:26" ht="15.75" customHeight="1" x14ac:dyDescent="0.3">
      <c r="A20" s="115"/>
      <c r="B20" s="115"/>
      <c r="C20" s="115"/>
      <c r="D20" s="115"/>
      <c r="E20" s="115"/>
      <c r="F20" s="115"/>
      <c r="G20" s="115"/>
      <c r="H20" s="115"/>
      <c r="I20" s="115"/>
      <c r="J20" s="115"/>
      <c r="K20" s="115"/>
      <c r="L20" s="115"/>
      <c r="M20" s="115"/>
      <c r="N20" s="115"/>
      <c r="O20" s="115"/>
      <c r="P20" s="115"/>
      <c r="Q20" s="115"/>
      <c r="R20" s="115"/>
      <c r="S20" s="115"/>
      <c r="T20" s="115"/>
      <c r="U20" s="115"/>
      <c r="V20" s="115"/>
      <c r="W20" s="115"/>
      <c r="X20" s="115"/>
      <c r="Y20" s="115"/>
      <c r="Z20" s="115"/>
    </row>
    <row r="21" spans="1:26" ht="15.75" customHeight="1" x14ac:dyDescent="0.3">
      <c r="A21" s="115"/>
      <c r="B21" s="115"/>
      <c r="C21" s="115"/>
      <c r="D21" s="115"/>
      <c r="E21" s="115"/>
      <c r="F21" s="115"/>
      <c r="G21" s="115"/>
      <c r="H21" s="115"/>
      <c r="I21" s="115"/>
      <c r="J21" s="115"/>
      <c r="K21" s="115"/>
      <c r="L21" s="115"/>
      <c r="M21" s="115"/>
      <c r="N21" s="115"/>
      <c r="O21" s="115"/>
      <c r="P21" s="115"/>
      <c r="Q21" s="115"/>
      <c r="R21" s="115"/>
      <c r="S21" s="115"/>
      <c r="T21" s="115"/>
      <c r="U21" s="115"/>
      <c r="V21" s="115"/>
      <c r="W21" s="115"/>
      <c r="X21" s="115"/>
      <c r="Y21" s="115"/>
      <c r="Z21" s="115"/>
    </row>
    <row r="22" spans="1:26" ht="15.75" customHeight="1" x14ac:dyDescent="0.3">
      <c r="A22" s="115"/>
      <c r="B22" s="115"/>
      <c r="C22" s="115"/>
      <c r="D22" s="115"/>
      <c r="E22" s="115"/>
      <c r="F22" s="115"/>
      <c r="G22" s="115"/>
      <c r="H22" s="115"/>
      <c r="I22" s="115"/>
      <c r="J22" s="115"/>
      <c r="K22" s="115"/>
      <c r="L22" s="115"/>
      <c r="M22" s="115"/>
      <c r="N22" s="115"/>
      <c r="O22" s="115"/>
      <c r="P22" s="115"/>
      <c r="Q22" s="115"/>
      <c r="R22" s="115"/>
      <c r="S22" s="115"/>
      <c r="T22" s="115"/>
      <c r="U22" s="115"/>
      <c r="V22" s="115"/>
      <c r="W22" s="115"/>
      <c r="X22" s="115"/>
      <c r="Y22" s="115"/>
      <c r="Z22" s="115"/>
    </row>
    <row r="23" spans="1:26" ht="15.75" customHeight="1" x14ac:dyDescent="0.3">
      <c r="A23" s="115"/>
      <c r="B23" s="115"/>
      <c r="C23" s="115"/>
      <c r="D23" s="115"/>
      <c r="E23" s="115"/>
      <c r="F23" s="115"/>
      <c r="G23" s="115"/>
      <c r="H23" s="115"/>
      <c r="I23" s="115"/>
      <c r="J23" s="115"/>
      <c r="K23" s="115"/>
      <c r="L23" s="115"/>
      <c r="M23" s="115"/>
      <c r="N23" s="115"/>
      <c r="O23" s="115"/>
      <c r="P23" s="115"/>
      <c r="Q23" s="115"/>
      <c r="R23" s="115"/>
      <c r="S23" s="115"/>
      <c r="T23" s="115"/>
      <c r="U23" s="115"/>
      <c r="V23" s="115"/>
      <c r="W23" s="115"/>
      <c r="X23" s="115"/>
      <c r="Y23" s="115"/>
      <c r="Z23" s="115"/>
    </row>
    <row r="24" spans="1:26" ht="15.75" customHeight="1" x14ac:dyDescent="0.3">
      <c r="A24" s="115"/>
      <c r="B24" s="115"/>
      <c r="C24" s="115"/>
      <c r="D24" s="115"/>
      <c r="E24" s="115"/>
      <c r="F24" s="115"/>
      <c r="G24" s="115"/>
      <c r="H24" s="115"/>
      <c r="I24" s="115"/>
      <c r="J24" s="115"/>
      <c r="K24" s="115"/>
      <c r="L24" s="115"/>
      <c r="M24" s="115"/>
      <c r="N24" s="115"/>
      <c r="O24" s="115"/>
      <c r="P24" s="115"/>
      <c r="Q24" s="115"/>
      <c r="R24" s="115"/>
      <c r="S24" s="115"/>
      <c r="T24" s="115"/>
      <c r="U24" s="115"/>
      <c r="V24" s="115"/>
      <c r="W24" s="115"/>
      <c r="X24" s="115"/>
      <c r="Y24" s="115"/>
      <c r="Z24" s="115"/>
    </row>
    <row r="25" spans="1:26" ht="15.75" customHeight="1" x14ac:dyDescent="0.3">
      <c r="A25" s="115"/>
      <c r="B25" s="115"/>
      <c r="C25" s="115"/>
      <c r="D25" s="115"/>
      <c r="E25" s="115"/>
      <c r="F25" s="115"/>
      <c r="G25" s="115"/>
      <c r="H25" s="115"/>
      <c r="I25" s="115"/>
      <c r="J25" s="115"/>
      <c r="K25" s="115"/>
      <c r="L25" s="115"/>
      <c r="M25" s="115"/>
      <c r="N25" s="115"/>
      <c r="O25" s="115"/>
      <c r="P25" s="115"/>
      <c r="Q25" s="115"/>
      <c r="R25" s="115"/>
      <c r="S25" s="115"/>
      <c r="T25" s="115"/>
      <c r="U25" s="115"/>
      <c r="V25" s="115"/>
      <c r="W25" s="115"/>
      <c r="X25" s="115"/>
      <c r="Y25" s="115"/>
      <c r="Z25" s="115"/>
    </row>
    <row r="26" spans="1:26" ht="15.75" customHeight="1" x14ac:dyDescent="0.3">
      <c r="A26" s="115"/>
      <c r="B26" s="115"/>
      <c r="C26" s="115"/>
      <c r="D26" s="115"/>
      <c r="E26" s="115"/>
      <c r="F26" s="115"/>
      <c r="G26" s="115"/>
      <c r="H26" s="115"/>
      <c r="I26" s="115"/>
      <c r="J26" s="115"/>
      <c r="K26" s="115"/>
      <c r="L26" s="115"/>
      <c r="M26" s="115"/>
      <c r="N26" s="115"/>
      <c r="O26" s="115"/>
      <c r="P26" s="115"/>
      <c r="Q26" s="115"/>
      <c r="R26" s="115"/>
      <c r="S26" s="115"/>
      <c r="T26" s="115"/>
      <c r="U26" s="115"/>
      <c r="V26" s="115"/>
      <c r="W26" s="115"/>
      <c r="X26" s="115"/>
      <c r="Y26" s="115"/>
      <c r="Z26" s="115"/>
    </row>
    <row r="27" spans="1:26" ht="15.75" customHeight="1" x14ac:dyDescent="0.3">
      <c r="A27" s="115"/>
      <c r="B27" s="115"/>
      <c r="C27" s="115"/>
      <c r="D27" s="115"/>
      <c r="E27" s="115"/>
      <c r="F27" s="115"/>
      <c r="G27" s="115"/>
      <c r="H27" s="115"/>
      <c r="I27" s="115"/>
      <c r="J27" s="115"/>
      <c r="K27" s="115"/>
      <c r="L27" s="115"/>
      <c r="M27" s="115"/>
      <c r="N27" s="115"/>
      <c r="O27" s="115"/>
      <c r="P27" s="115"/>
      <c r="Q27" s="115"/>
      <c r="R27" s="115"/>
      <c r="S27" s="115"/>
      <c r="T27" s="115"/>
      <c r="U27" s="115"/>
      <c r="V27" s="115"/>
      <c r="W27" s="115"/>
      <c r="X27" s="115"/>
      <c r="Y27" s="115"/>
      <c r="Z27" s="115"/>
    </row>
    <row r="28" spans="1:26" ht="15.75" customHeight="1" x14ac:dyDescent="0.3">
      <c r="A28" s="115"/>
      <c r="B28" s="115"/>
      <c r="C28" s="115"/>
      <c r="D28" s="115"/>
      <c r="E28" s="115"/>
      <c r="F28" s="115"/>
      <c r="G28" s="115"/>
      <c r="H28" s="115"/>
      <c r="I28" s="115"/>
      <c r="J28" s="115"/>
      <c r="K28" s="115"/>
      <c r="L28" s="115"/>
      <c r="M28" s="115"/>
      <c r="N28" s="115"/>
      <c r="O28" s="115"/>
      <c r="P28" s="115"/>
      <c r="Q28" s="115"/>
      <c r="R28" s="115"/>
      <c r="S28" s="115"/>
      <c r="T28" s="115"/>
      <c r="U28" s="115"/>
      <c r="V28" s="115"/>
      <c r="W28" s="115"/>
      <c r="X28" s="115"/>
      <c r="Y28" s="115"/>
      <c r="Z28" s="115"/>
    </row>
    <row r="29" spans="1:26" ht="15.75" customHeight="1" x14ac:dyDescent="0.3">
      <c r="A29" s="115"/>
      <c r="B29" s="115"/>
      <c r="C29" s="115"/>
      <c r="D29" s="115"/>
      <c r="E29" s="115"/>
      <c r="F29" s="115"/>
      <c r="G29" s="115"/>
      <c r="H29" s="115"/>
      <c r="I29" s="115"/>
      <c r="J29" s="115"/>
      <c r="K29" s="115"/>
      <c r="L29" s="115"/>
      <c r="M29" s="115"/>
      <c r="N29" s="115"/>
      <c r="O29" s="115"/>
      <c r="P29" s="115"/>
      <c r="Q29" s="115"/>
      <c r="R29" s="115"/>
      <c r="S29" s="115"/>
      <c r="T29" s="115"/>
      <c r="U29" s="115"/>
      <c r="V29" s="115"/>
      <c r="W29" s="115"/>
      <c r="X29" s="115"/>
      <c r="Y29" s="115"/>
      <c r="Z29" s="115"/>
    </row>
    <row r="30" spans="1:26" ht="15.75" customHeight="1" x14ac:dyDescent="0.3">
      <c r="A30" s="115"/>
      <c r="B30" s="115"/>
      <c r="C30" s="115"/>
      <c r="D30" s="115"/>
      <c r="E30" s="115"/>
      <c r="F30" s="115"/>
      <c r="G30" s="115"/>
      <c r="H30" s="115"/>
      <c r="I30" s="115"/>
      <c r="J30" s="115"/>
      <c r="K30" s="115"/>
      <c r="L30" s="115"/>
      <c r="M30" s="115"/>
      <c r="N30" s="115"/>
      <c r="O30" s="115"/>
      <c r="P30" s="115"/>
      <c r="Q30" s="115"/>
      <c r="R30" s="115"/>
      <c r="S30" s="115"/>
      <c r="T30" s="115"/>
      <c r="U30" s="115"/>
      <c r="V30" s="115"/>
      <c r="W30" s="115"/>
      <c r="X30" s="115"/>
      <c r="Y30" s="115"/>
      <c r="Z30" s="115"/>
    </row>
    <row r="31" spans="1:26" ht="15.75" customHeight="1" x14ac:dyDescent="0.3">
      <c r="A31" s="115"/>
      <c r="B31" s="115"/>
      <c r="C31" s="115"/>
      <c r="D31" s="115"/>
      <c r="E31" s="115"/>
      <c r="F31" s="115"/>
      <c r="G31" s="115"/>
      <c r="H31" s="115"/>
      <c r="I31" s="115"/>
      <c r="J31" s="115"/>
      <c r="K31" s="115"/>
      <c r="L31" s="115"/>
      <c r="M31" s="115"/>
      <c r="N31" s="115"/>
      <c r="O31" s="115"/>
      <c r="P31" s="115"/>
      <c r="Q31" s="115"/>
      <c r="R31" s="115"/>
      <c r="S31" s="115"/>
      <c r="T31" s="115"/>
      <c r="U31" s="115"/>
      <c r="V31" s="115"/>
      <c r="W31" s="115"/>
      <c r="X31" s="115"/>
      <c r="Y31" s="115"/>
      <c r="Z31" s="115"/>
    </row>
    <row r="32" spans="1:26" ht="15.75" customHeight="1" x14ac:dyDescent="0.3">
      <c r="A32" s="115"/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R32" s="115"/>
      <c r="S32" s="115"/>
      <c r="T32" s="115"/>
      <c r="U32" s="115"/>
      <c r="V32" s="115"/>
      <c r="W32" s="115"/>
      <c r="X32" s="115"/>
      <c r="Y32" s="115"/>
      <c r="Z32" s="115"/>
    </row>
    <row r="33" spans="1:26" ht="15.75" customHeight="1" x14ac:dyDescent="0.3">
      <c r="A33" s="115"/>
      <c r="B33" s="115"/>
      <c r="C33" s="115"/>
      <c r="D33" s="115"/>
      <c r="E33" s="115"/>
      <c r="F33" s="115"/>
      <c r="G33" s="115"/>
      <c r="H33" s="115"/>
      <c r="I33" s="115"/>
      <c r="J33" s="115"/>
      <c r="K33" s="115"/>
      <c r="L33" s="115"/>
      <c r="M33" s="115"/>
      <c r="N33" s="115"/>
      <c r="O33" s="115"/>
      <c r="P33" s="115"/>
      <c r="Q33" s="115"/>
      <c r="R33" s="115"/>
      <c r="S33" s="115"/>
      <c r="T33" s="115"/>
      <c r="U33" s="115"/>
      <c r="V33" s="115"/>
      <c r="W33" s="115"/>
      <c r="X33" s="115"/>
      <c r="Y33" s="115"/>
      <c r="Z33" s="115"/>
    </row>
    <row r="34" spans="1:26" ht="15.75" customHeight="1" x14ac:dyDescent="0.3">
      <c r="A34" s="115"/>
      <c r="B34" s="115"/>
      <c r="C34" s="115"/>
      <c r="D34" s="115"/>
      <c r="E34" s="115"/>
      <c r="F34" s="115"/>
      <c r="G34" s="115"/>
      <c r="H34" s="115"/>
      <c r="I34" s="115"/>
      <c r="J34" s="115"/>
      <c r="K34" s="115"/>
      <c r="L34" s="115"/>
      <c r="M34" s="115"/>
      <c r="N34" s="115"/>
      <c r="O34" s="115"/>
      <c r="P34" s="115"/>
      <c r="Q34" s="115"/>
      <c r="R34" s="115"/>
      <c r="S34" s="115"/>
      <c r="T34" s="115"/>
      <c r="U34" s="115"/>
      <c r="V34" s="115"/>
      <c r="W34" s="115"/>
      <c r="X34" s="115"/>
      <c r="Y34" s="115"/>
      <c r="Z34" s="115"/>
    </row>
    <row r="35" spans="1:26" ht="15.75" customHeight="1" x14ac:dyDescent="0.3">
      <c r="A35" s="115"/>
      <c r="B35" s="115"/>
      <c r="C35" s="115"/>
      <c r="D35" s="115"/>
      <c r="E35" s="115"/>
      <c r="F35" s="115"/>
      <c r="G35" s="115"/>
      <c r="H35" s="115"/>
      <c r="I35" s="115"/>
      <c r="J35" s="115"/>
      <c r="K35" s="115"/>
      <c r="L35" s="115"/>
      <c r="M35" s="115"/>
      <c r="N35" s="115"/>
      <c r="O35" s="115"/>
      <c r="P35" s="115"/>
      <c r="Q35" s="115"/>
      <c r="R35" s="115"/>
      <c r="S35" s="115"/>
      <c r="T35" s="115"/>
      <c r="U35" s="115"/>
      <c r="V35" s="115"/>
      <c r="W35" s="115"/>
      <c r="X35" s="115"/>
      <c r="Y35" s="115"/>
      <c r="Z35" s="115"/>
    </row>
    <row r="36" spans="1:26" ht="15.75" customHeight="1" x14ac:dyDescent="0.3">
      <c r="A36" s="115"/>
      <c r="B36" s="115"/>
      <c r="C36" s="115"/>
      <c r="D36" s="115"/>
      <c r="E36" s="115"/>
      <c r="F36" s="115"/>
      <c r="G36" s="115"/>
      <c r="H36" s="115"/>
      <c r="I36" s="115"/>
      <c r="J36" s="115"/>
      <c r="K36" s="115"/>
      <c r="L36" s="115"/>
      <c r="M36" s="115"/>
      <c r="N36" s="115"/>
      <c r="O36" s="115"/>
      <c r="P36" s="115"/>
      <c r="Q36" s="115"/>
      <c r="R36" s="115"/>
      <c r="S36" s="115"/>
      <c r="T36" s="115"/>
      <c r="U36" s="115"/>
      <c r="V36" s="115"/>
      <c r="W36" s="115"/>
      <c r="X36" s="115"/>
      <c r="Y36" s="115"/>
      <c r="Z36" s="115"/>
    </row>
    <row r="37" spans="1:26" ht="15.75" customHeight="1" x14ac:dyDescent="0.3">
      <c r="A37" s="115"/>
      <c r="B37" s="115"/>
      <c r="C37" s="115"/>
      <c r="D37" s="115"/>
      <c r="E37" s="115"/>
      <c r="F37" s="115"/>
      <c r="G37" s="115"/>
      <c r="H37" s="115"/>
      <c r="I37" s="115"/>
      <c r="J37" s="115"/>
      <c r="K37" s="115"/>
      <c r="L37" s="115"/>
      <c r="M37" s="115"/>
      <c r="N37" s="115"/>
      <c r="O37" s="115"/>
      <c r="P37" s="115"/>
      <c r="Q37" s="115"/>
      <c r="R37" s="115"/>
      <c r="S37" s="115"/>
      <c r="T37" s="115"/>
      <c r="U37" s="115"/>
      <c r="V37" s="115"/>
      <c r="W37" s="115"/>
      <c r="X37" s="115"/>
      <c r="Y37" s="115"/>
      <c r="Z37" s="115"/>
    </row>
    <row r="38" spans="1:26" ht="15.75" customHeight="1" x14ac:dyDescent="0.3">
      <c r="A38" s="115"/>
      <c r="B38" s="115"/>
      <c r="C38" s="115"/>
      <c r="D38" s="115"/>
      <c r="E38" s="115"/>
      <c r="F38" s="115"/>
      <c r="G38" s="115"/>
      <c r="H38" s="115"/>
      <c r="I38" s="115"/>
      <c r="J38" s="115"/>
      <c r="K38" s="115"/>
      <c r="L38" s="115"/>
      <c r="M38" s="115"/>
      <c r="N38" s="115"/>
      <c r="O38" s="115"/>
      <c r="P38" s="115"/>
      <c r="Q38" s="115"/>
      <c r="R38" s="115"/>
      <c r="S38" s="115"/>
      <c r="T38" s="115"/>
      <c r="U38" s="115"/>
      <c r="V38" s="115"/>
      <c r="W38" s="115"/>
      <c r="X38" s="115"/>
      <c r="Y38" s="115"/>
      <c r="Z38" s="115"/>
    </row>
    <row r="39" spans="1:26" ht="15.75" customHeight="1" x14ac:dyDescent="0.3">
      <c r="A39" s="115"/>
      <c r="B39" s="115"/>
      <c r="C39" s="115"/>
      <c r="D39" s="115"/>
      <c r="E39" s="115"/>
      <c r="F39" s="115"/>
      <c r="G39" s="115"/>
      <c r="H39" s="115"/>
      <c r="I39" s="115"/>
      <c r="J39" s="115"/>
      <c r="K39" s="115"/>
      <c r="L39" s="115"/>
      <c r="M39" s="115"/>
      <c r="N39" s="115"/>
      <c r="O39" s="115"/>
      <c r="P39" s="115"/>
      <c r="Q39" s="115"/>
      <c r="R39" s="115"/>
      <c r="S39" s="115"/>
      <c r="T39" s="115"/>
      <c r="U39" s="115"/>
      <c r="V39" s="115"/>
      <c r="W39" s="115"/>
      <c r="X39" s="115"/>
      <c r="Y39" s="115"/>
      <c r="Z39" s="115"/>
    </row>
    <row r="40" spans="1:26" ht="15.75" customHeight="1" x14ac:dyDescent="0.3">
      <c r="A40" s="115"/>
      <c r="B40" s="115"/>
      <c r="C40" s="115"/>
      <c r="D40" s="115"/>
      <c r="E40" s="115"/>
      <c r="F40" s="115"/>
      <c r="G40" s="115"/>
      <c r="H40" s="115"/>
      <c r="I40" s="115"/>
      <c r="J40" s="115"/>
      <c r="K40" s="115"/>
      <c r="L40" s="115"/>
      <c r="M40" s="115"/>
      <c r="N40" s="115"/>
      <c r="O40" s="115"/>
      <c r="P40" s="115"/>
      <c r="Q40" s="115"/>
      <c r="R40" s="115"/>
      <c r="S40" s="115"/>
      <c r="T40" s="115"/>
      <c r="U40" s="115"/>
      <c r="V40" s="115"/>
      <c r="W40" s="115"/>
      <c r="X40" s="115"/>
      <c r="Y40" s="115"/>
      <c r="Z40" s="115"/>
    </row>
    <row r="41" spans="1:26" ht="15.75" customHeight="1" x14ac:dyDescent="0.3">
      <c r="A41" s="115"/>
      <c r="B41" s="115"/>
      <c r="C41" s="115"/>
      <c r="D41" s="115"/>
      <c r="E41" s="115"/>
      <c r="F41" s="115"/>
      <c r="G41" s="115"/>
      <c r="H41" s="115"/>
      <c r="I41" s="115"/>
      <c r="J41" s="115"/>
      <c r="K41" s="115"/>
      <c r="L41" s="115"/>
      <c r="M41" s="115"/>
      <c r="N41" s="115"/>
      <c r="O41" s="115"/>
      <c r="P41" s="115"/>
      <c r="Q41" s="115"/>
      <c r="R41" s="115"/>
      <c r="S41" s="115"/>
      <c r="T41" s="115"/>
      <c r="U41" s="115"/>
      <c r="V41" s="115"/>
      <c r="W41" s="115"/>
      <c r="X41" s="115"/>
      <c r="Y41" s="115"/>
      <c r="Z41" s="115"/>
    </row>
    <row r="42" spans="1:26" ht="15.75" customHeight="1" x14ac:dyDescent="0.3">
      <c r="A42" s="115"/>
      <c r="B42" s="115"/>
      <c r="C42" s="115"/>
      <c r="D42" s="115"/>
      <c r="E42" s="115"/>
      <c r="F42" s="115"/>
      <c r="G42" s="115"/>
      <c r="H42" s="115"/>
      <c r="I42" s="115"/>
      <c r="J42" s="115"/>
      <c r="K42" s="115"/>
      <c r="L42" s="115"/>
      <c r="M42" s="115"/>
      <c r="N42" s="115"/>
      <c r="O42" s="115"/>
      <c r="P42" s="115"/>
      <c r="Q42" s="115"/>
      <c r="R42" s="115"/>
      <c r="S42" s="115"/>
      <c r="T42" s="115"/>
      <c r="U42" s="115"/>
      <c r="V42" s="115"/>
      <c r="W42" s="115"/>
      <c r="X42" s="115"/>
      <c r="Y42" s="115"/>
      <c r="Z42" s="115"/>
    </row>
    <row r="43" spans="1:26" ht="15.75" customHeight="1" x14ac:dyDescent="0.3">
      <c r="A43" s="115"/>
      <c r="B43" s="115"/>
      <c r="C43" s="115"/>
      <c r="D43" s="115"/>
      <c r="E43" s="115"/>
      <c r="F43" s="115"/>
      <c r="G43" s="115"/>
      <c r="H43" s="115"/>
      <c r="I43" s="115"/>
      <c r="J43" s="115"/>
      <c r="K43" s="115"/>
      <c r="L43" s="115"/>
      <c r="M43" s="115"/>
      <c r="N43" s="115"/>
      <c r="O43" s="115"/>
      <c r="P43" s="115"/>
      <c r="Q43" s="115"/>
      <c r="R43" s="115"/>
      <c r="S43" s="115"/>
      <c r="T43" s="115"/>
      <c r="U43" s="115"/>
      <c r="V43" s="115"/>
      <c r="W43" s="115"/>
      <c r="X43" s="115"/>
      <c r="Y43" s="115"/>
      <c r="Z43" s="115"/>
    </row>
    <row r="44" spans="1:26" ht="15.75" customHeight="1" x14ac:dyDescent="0.3">
      <c r="A44" s="115"/>
      <c r="B44" s="115"/>
      <c r="C44" s="115"/>
      <c r="D44" s="115"/>
      <c r="E44" s="115"/>
      <c r="F44" s="115"/>
      <c r="G44" s="115"/>
      <c r="H44" s="115"/>
      <c r="I44" s="115"/>
      <c r="J44" s="115"/>
      <c r="K44" s="115"/>
      <c r="L44" s="115"/>
      <c r="M44" s="115"/>
      <c r="N44" s="115"/>
      <c r="O44" s="115"/>
      <c r="P44" s="115"/>
      <c r="Q44" s="115"/>
      <c r="R44" s="115"/>
      <c r="S44" s="115"/>
      <c r="T44" s="115"/>
      <c r="U44" s="115"/>
      <c r="V44" s="115"/>
      <c r="W44" s="115"/>
      <c r="X44" s="115"/>
      <c r="Y44" s="115"/>
      <c r="Z44" s="115"/>
    </row>
    <row r="45" spans="1:26" ht="15.75" customHeight="1" x14ac:dyDescent="0.3">
      <c r="A45" s="115"/>
      <c r="B45" s="115"/>
      <c r="C45" s="115"/>
      <c r="D45" s="115"/>
      <c r="E45" s="115"/>
      <c r="F45" s="115"/>
      <c r="G45" s="115"/>
      <c r="H45" s="115"/>
      <c r="I45" s="115"/>
      <c r="J45" s="115"/>
      <c r="K45" s="115"/>
      <c r="L45" s="115"/>
      <c r="M45" s="115"/>
      <c r="N45" s="115"/>
      <c r="O45" s="115"/>
      <c r="P45" s="115"/>
      <c r="Q45" s="115"/>
      <c r="R45" s="115"/>
      <c r="S45" s="115"/>
      <c r="T45" s="115"/>
      <c r="U45" s="115"/>
      <c r="V45" s="115"/>
      <c r="W45" s="115"/>
      <c r="X45" s="115"/>
      <c r="Y45" s="115"/>
      <c r="Z45" s="115"/>
    </row>
    <row r="46" spans="1:26" ht="15.75" customHeight="1" x14ac:dyDescent="0.3">
      <c r="A46" s="115"/>
      <c r="B46" s="115"/>
      <c r="C46" s="115"/>
      <c r="D46" s="115"/>
      <c r="E46" s="115"/>
      <c r="F46" s="115"/>
      <c r="G46" s="115"/>
      <c r="H46" s="115"/>
      <c r="I46" s="115"/>
      <c r="J46" s="115"/>
      <c r="K46" s="115"/>
      <c r="L46" s="115"/>
      <c r="M46" s="115"/>
      <c r="N46" s="115"/>
      <c r="O46" s="115"/>
      <c r="P46" s="115"/>
      <c r="Q46" s="115"/>
      <c r="R46" s="115"/>
      <c r="S46" s="115"/>
      <c r="T46" s="115"/>
      <c r="U46" s="115"/>
      <c r="V46" s="115"/>
      <c r="W46" s="115"/>
      <c r="X46" s="115"/>
      <c r="Y46" s="115"/>
      <c r="Z46" s="115"/>
    </row>
    <row r="47" spans="1:26" ht="15.75" customHeight="1" x14ac:dyDescent="0.3">
      <c r="A47" s="115"/>
      <c r="B47" s="115"/>
      <c r="C47" s="115"/>
      <c r="D47" s="115"/>
      <c r="E47" s="115"/>
      <c r="F47" s="115"/>
      <c r="G47" s="115"/>
      <c r="H47" s="115"/>
      <c r="I47" s="115"/>
      <c r="J47" s="115"/>
      <c r="K47" s="115"/>
      <c r="L47" s="115"/>
      <c r="M47" s="115"/>
      <c r="N47" s="115"/>
      <c r="O47" s="115"/>
      <c r="P47" s="115"/>
      <c r="Q47" s="115"/>
      <c r="R47" s="115"/>
      <c r="S47" s="115"/>
      <c r="T47" s="115"/>
      <c r="U47" s="115"/>
      <c r="V47" s="115"/>
      <c r="W47" s="115"/>
      <c r="X47" s="115"/>
      <c r="Y47" s="115"/>
      <c r="Z47" s="115"/>
    </row>
    <row r="48" spans="1:26" ht="15.75" customHeight="1" x14ac:dyDescent="0.3">
      <c r="A48" s="115"/>
      <c r="B48" s="115"/>
      <c r="C48" s="115"/>
      <c r="D48" s="115"/>
      <c r="E48" s="115"/>
      <c r="F48" s="115"/>
      <c r="G48" s="115"/>
      <c r="H48" s="115"/>
      <c r="I48" s="115"/>
      <c r="J48" s="115"/>
      <c r="K48" s="115"/>
      <c r="L48" s="115"/>
      <c r="M48" s="115"/>
      <c r="N48" s="115"/>
      <c r="O48" s="115"/>
      <c r="P48" s="115"/>
      <c r="Q48" s="115"/>
      <c r="R48" s="115"/>
      <c r="S48" s="115"/>
      <c r="T48" s="115"/>
      <c r="U48" s="115"/>
      <c r="V48" s="115"/>
      <c r="W48" s="115"/>
      <c r="X48" s="115"/>
      <c r="Y48" s="115"/>
      <c r="Z48" s="115"/>
    </row>
    <row r="49" spans="1:26" ht="15.75" customHeight="1" x14ac:dyDescent="0.3">
      <c r="A49" s="115"/>
      <c r="B49" s="115"/>
      <c r="C49" s="115"/>
      <c r="D49" s="115"/>
      <c r="E49" s="115"/>
      <c r="F49" s="115"/>
      <c r="G49" s="115"/>
      <c r="H49" s="115"/>
      <c r="I49" s="115"/>
      <c r="J49" s="115"/>
      <c r="K49" s="115"/>
      <c r="L49" s="115"/>
      <c r="M49" s="115"/>
      <c r="N49" s="115"/>
      <c r="O49" s="115"/>
      <c r="P49" s="115"/>
      <c r="Q49" s="115"/>
      <c r="R49" s="115"/>
      <c r="S49" s="115"/>
      <c r="T49" s="115"/>
      <c r="U49" s="115"/>
      <c r="V49" s="115"/>
      <c r="W49" s="115"/>
      <c r="X49" s="115"/>
      <c r="Y49" s="115"/>
      <c r="Z49" s="115"/>
    </row>
    <row r="50" spans="1:26" ht="15.75" customHeight="1" x14ac:dyDescent="0.3">
      <c r="A50" s="115"/>
      <c r="B50" s="115"/>
      <c r="C50" s="115"/>
      <c r="D50" s="115"/>
      <c r="E50" s="115"/>
      <c r="F50" s="115"/>
      <c r="G50" s="115"/>
      <c r="H50" s="115"/>
      <c r="I50" s="115"/>
      <c r="J50" s="115"/>
      <c r="K50" s="115"/>
      <c r="L50" s="115"/>
      <c r="M50" s="115"/>
      <c r="N50" s="115"/>
      <c r="O50" s="115"/>
      <c r="P50" s="115"/>
      <c r="Q50" s="115"/>
      <c r="R50" s="115"/>
      <c r="S50" s="115"/>
      <c r="T50" s="115"/>
      <c r="U50" s="115"/>
      <c r="V50" s="115"/>
      <c r="W50" s="115"/>
      <c r="X50" s="115"/>
      <c r="Y50" s="115"/>
      <c r="Z50" s="115"/>
    </row>
    <row r="51" spans="1:26" ht="15.75" customHeight="1" x14ac:dyDescent="0.3">
      <c r="A51" s="115"/>
      <c r="B51" s="115"/>
      <c r="C51" s="115"/>
      <c r="D51" s="115"/>
      <c r="E51" s="115"/>
      <c r="F51" s="115"/>
      <c r="G51" s="115"/>
      <c r="H51" s="115"/>
      <c r="I51" s="115"/>
      <c r="J51" s="115"/>
      <c r="K51" s="115"/>
      <c r="L51" s="115"/>
      <c r="M51" s="115"/>
      <c r="N51" s="115"/>
      <c r="O51" s="115"/>
      <c r="P51" s="115"/>
      <c r="Q51" s="115"/>
      <c r="R51" s="115"/>
      <c r="S51" s="115"/>
      <c r="T51" s="115"/>
      <c r="U51" s="115"/>
      <c r="V51" s="115"/>
      <c r="W51" s="115"/>
      <c r="X51" s="115"/>
      <c r="Y51" s="115"/>
      <c r="Z51" s="115"/>
    </row>
    <row r="52" spans="1:26" ht="15.75" customHeight="1" x14ac:dyDescent="0.3">
      <c r="A52" s="115"/>
      <c r="B52" s="115"/>
      <c r="C52" s="115"/>
      <c r="D52" s="115"/>
      <c r="E52" s="115"/>
      <c r="F52" s="115"/>
      <c r="G52" s="115"/>
      <c r="H52" s="115"/>
      <c r="I52" s="115"/>
      <c r="J52" s="115"/>
      <c r="K52" s="115"/>
      <c r="L52" s="115"/>
      <c r="M52" s="115"/>
      <c r="N52" s="115"/>
      <c r="O52" s="115"/>
      <c r="P52" s="115"/>
      <c r="Q52" s="115"/>
      <c r="R52" s="115"/>
      <c r="S52" s="115"/>
      <c r="T52" s="115"/>
      <c r="U52" s="115"/>
      <c r="V52" s="115"/>
      <c r="W52" s="115"/>
      <c r="X52" s="115"/>
      <c r="Y52" s="115"/>
      <c r="Z52" s="115"/>
    </row>
    <row r="53" spans="1:26" ht="15.75" customHeight="1" x14ac:dyDescent="0.3">
      <c r="A53" s="115"/>
      <c r="B53" s="115"/>
      <c r="C53" s="115"/>
      <c r="D53" s="115"/>
      <c r="E53" s="115"/>
      <c r="F53" s="115"/>
      <c r="G53" s="115"/>
      <c r="H53" s="115"/>
      <c r="I53" s="115"/>
      <c r="J53" s="115"/>
      <c r="K53" s="115"/>
      <c r="L53" s="115"/>
      <c r="M53" s="115"/>
      <c r="N53" s="115"/>
      <c r="O53" s="115"/>
      <c r="P53" s="115"/>
      <c r="Q53" s="115"/>
      <c r="R53" s="115"/>
      <c r="S53" s="115"/>
      <c r="T53" s="115"/>
      <c r="U53" s="115"/>
      <c r="V53" s="115"/>
      <c r="W53" s="115"/>
      <c r="X53" s="115"/>
      <c r="Y53" s="115"/>
      <c r="Z53" s="115"/>
    </row>
    <row r="54" spans="1:26" ht="15.75" customHeight="1" x14ac:dyDescent="0.3">
      <c r="A54" s="115"/>
      <c r="B54" s="115"/>
      <c r="C54" s="115"/>
      <c r="D54" s="115"/>
      <c r="E54" s="115"/>
      <c r="F54" s="115"/>
      <c r="G54" s="115"/>
      <c r="H54" s="115"/>
      <c r="I54" s="115"/>
      <c r="J54" s="115"/>
      <c r="K54" s="115"/>
      <c r="L54" s="115"/>
      <c r="M54" s="115"/>
      <c r="N54" s="115"/>
      <c r="O54" s="115"/>
      <c r="P54" s="115"/>
      <c r="Q54" s="115"/>
      <c r="R54" s="115"/>
      <c r="S54" s="115"/>
      <c r="T54" s="115"/>
      <c r="U54" s="115"/>
      <c r="V54" s="115"/>
      <c r="W54" s="115"/>
      <c r="X54" s="115"/>
      <c r="Y54" s="115"/>
      <c r="Z54" s="115"/>
    </row>
    <row r="55" spans="1:26" ht="15.75" customHeight="1" x14ac:dyDescent="0.3">
      <c r="A55" s="115"/>
      <c r="B55" s="115"/>
      <c r="C55" s="115"/>
      <c r="D55" s="115"/>
      <c r="E55" s="115"/>
      <c r="F55" s="115"/>
      <c r="G55" s="115"/>
      <c r="H55" s="115"/>
      <c r="I55" s="115"/>
      <c r="J55" s="115"/>
      <c r="K55" s="115"/>
      <c r="L55" s="115"/>
      <c r="M55" s="115"/>
      <c r="N55" s="115"/>
      <c r="O55" s="115"/>
      <c r="P55" s="115"/>
      <c r="Q55" s="115"/>
      <c r="R55" s="115"/>
      <c r="S55" s="115"/>
      <c r="T55" s="115"/>
      <c r="U55" s="115"/>
      <c r="V55" s="115"/>
      <c r="W55" s="115"/>
      <c r="X55" s="115"/>
      <c r="Y55" s="115"/>
      <c r="Z55" s="115"/>
    </row>
    <row r="56" spans="1:26" ht="15.75" customHeight="1" x14ac:dyDescent="0.3">
      <c r="A56" s="115"/>
      <c r="B56" s="115"/>
      <c r="C56" s="115"/>
      <c r="D56" s="115"/>
      <c r="E56" s="115"/>
      <c r="F56" s="115"/>
      <c r="G56" s="115"/>
      <c r="H56" s="115"/>
      <c r="I56" s="115"/>
      <c r="J56" s="115"/>
      <c r="K56" s="115"/>
      <c r="L56" s="115"/>
      <c r="M56" s="115"/>
      <c r="N56" s="115"/>
      <c r="O56" s="115"/>
      <c r="P56" s="115"/>
      <c r="Q56" s="115"/>
      <c r="R56" s="115"/>
      <c r="S56" s="115"/>
      <c r="T56" s="115"/>
      <c r="U56" s="115"/>
      <c r="V56" s="115"/>
      <c r="W56" s="115"/>
      <c r="X56" s="115"/>
      <c r="Y56" s="115"/>
      <c r="Z56" s="115"/>
    </row>
    <row r="57" spans="1:26" ht="15.75" customHeight="1" x14ac:dyDescent="0.3">
      <c r="A57" s="115"/>
      <c r="B57" s="115"/>
      <c r="C57" s="115"/>
      <c r="D57" s="115"/>
      <c r="E57" s="115"/>
      <c r="F57" s="115"/>
      <c r="G57" s="115"/>
      <c r="H57" s="115"/>
      <c r="I57" s="115"/>
      <c r="J57" s="115"/>
      <c r="K57" s="115"/>
      <c r="L57" s="115"/>
      <c r="M57" s="115"/>
      <c r="N57" s="115"/>
      <c r="O57" s="115"/>
      <c r="P57" s="115"/>
      <c r="Q57" s="115"/>
      <c r="R57" s="115"/>
      <c r="S57" s="115"/>
      <c r="T57" s="115"/>
      <c r="U57" s="115"/>
      <c r="V57" s="115"/>
      <c r="W57" s="115"/>
      <c r="X57" s="115"/>
      <c r="Y57" s="115"/>
      <c r="Z57" s="115"/>
    </row>
    <row r="58" spans="1:26" ht="15.75" customHeight="1" x14ac:dyDescent="0.3">
      <c r="A58" s="115"/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R58" s="115"/>
      <c r="S58" s="115"/>
      <c r="T58" s="115"/>
      <c r="U58" s="115"/>
      <c r="V58" s="115"/>
      <c r="W58" s="115"/>
      <c r="X58" s="115"/>
      <c r="Y58" s="115"/>
      <c r="Z58" s="115"/>
    </row>
    <row r="59" spans="1:26" ht="15.75" customHeight="1" x14ac:dyDescent="0.3">
      <c r="A59" s="115"/>
      <c r="B59" s="115"/>
      <c r="C59" s="115"/>
      <c r="D59" s="115"/>
      <c r="E59" s="115"/>
      <c r="F59" s="115"/>
      <c r="G59" s="115"/>
      <c r="H59" s="115"/>
      <c r="I59" s="115"/>
      <c r="J59" s="115"/>
      <c r="K59" s="115"/>
      <c r="L59" s="115"/>
      <c r="M59" s="115"/>
      <c r="N59" s="115"/>
      <c r="O59" s="115"/>
      <c r="P59" s="115"/>
      <c r="Q59" s="115"/>
      <c r="R59" s="115"/>
      <c r="S59" s="115"/>
      <c r="T59" s="115"/>
      <c r="U59" s="115"/>
      <c r="V59" s="115"/>
      <c r="W59" s="115"/>
      <c r="X59" s="115"/>
      <c r="Y59" s="115"/>
      <c r="Z59" s="115"/>
    </row>
    <row r="60" spans="1:26" ht="15.75" customHeight="1" x14ac:dyDescent="0.3">
      <c r="A60" s="115"/>
      <c r="B60" s="115"/>
      <c r="C60" s="115"/>
      <c r="D60" s="115"/>
      <c r="E60" s="115"/>
      <c r="F60" s="115"/>
      <c r="G60" s="115"/>
      <c r="H60" s="115"/>
      <c r="I60" s="115"/>
      <c r="J60" s="115"/>
      <c r="K60" s="115"/>
      <c r="L60" s="115"/>
      <c r="M60" s="115"/>
      <c r="N60" s="115"/>
      <c r="O60" s="115"/>
      <c r="P60" s="115"/>
      <c r="Q60" s="115"/>
      <c r="R60" s="115"/>
      <c r="S60" s="115"/>
      <c r="T60" s="115"/>
      <c r="U60" s="115"/>
      <c r="V60" s="115"/>
      <c r="W60" s="115"/>
      <c r="X60" s="115"/>
      <c r="Y60" s="115"/>
      <c r="Z60" s="115"/>
    </row>
    <row r="61" spans="1:26" ht="15.75" customHeight="1" x14ac:dyDescent="0.3">
      <c r="A61" s="115"/>
      <c r="B61" s="115"/>
      <c r="C61" s="115"/>
      <c r="D61" s="115"/>
      <c r="E61" s="115"/>
      <c r="F61" s="115"/>
      <c r="G61" s="115"/>
      <c r="H61" s="115"/>
      <c r="I61" s="115"/>
      <c r="J61" s="115"/>
      <c r="K61" s="115"/>
      <c r="L61" s="115"/>
      <c r="M61" s="115"/>
      <c r="N61" s="115"/>
      <c r="O61" s="115"/>
      <c r="P61" s="115"/>
      <c r="Q61" s="115"/>
      <c r="R61" s="115"/>
      <c r="S61" s="115"/>
      <c r="T61" s="115"/>
      <c r="U61" s="115"/>
      <c r="V61" s="115"/>
      <c r="W61" s="115"/>
      <c r="X61" s="115"/>
      <c r="Y61" s="115"/>
      <c r="Z61" s="115"/>
    </row>
    <row r="62" spans="1:26" ht="15.75" customHeight="1" x14ac:dyDescent="0.3">
      <c r="A62" s="115"/>
      <c r="B62" s="115"/>
      <c r="C62" s="115"/>
      <c r="D62" s="115"/>
      <c r="E62" s="115"/>
      <c r="F62" s="115"/>
      <c r="G62" s="115"/>
      <c r="H62" s="115"/>
      <c r="I62" s="115"/>
      <c r="J62" s="115"/>
      <c r="K62" s="115"/>
      <c r="L62" s="115"/>
      <c r="M62" s="115"/>
      <c r="N62" s="115"/>
      <c r="O62" s="115"/>
      <c r="P62" s="115"/>
      <c r="Q62" s="115"/>
      <c r="R62" s="115"/>
      <c r="S62" s="115"/>
      <c r="T62" s="115"/>
      <c r="U62" s="115"/>
      <c r="V62" s="115"/>
      <c r="W62" s="115"/>
      <c r="X62" s="115"/>
      <c r="Y62" s="115"/>
      <c r="Z62" s="115"/>
    </row>
    <row r="63" spans="1:26" ht="15.75" customHeight="1" x14ac:dyDescent="0.3">
      <c r="A63" s="115"/>
      <c r="B63" s="115"/>
      <c r="C63" s="115"/>
      <c r="D63" s="115"/>
      <c r="E63" s="115"/>
      <c r="F63" s="115"/>
      <c r="G63" s="115"/>
      <c r="H63" s="115"/>
      <c r="I63" s="115"/>
      <c r="J63" s="115"/>
      <c r="K63" s="115"/>
      <c r="L63" s="115"/>
      <c r="M63" s="115"/>
      <c r="N63" s="115"/>
      <c r="O63" s="115"/>
      <c r="P63" s="115"/>
      <c r="Q63" s="115"/>
      <c r="R63" s="115"/>
      <c r="S63" s="115"/>
      <c r="T63" s="115"/>
      <c r="U63" s="115"/>
      <c r="V63" s="115"/>
      <c r="W63" s="115"/>
      <c r="X63" s="115"/>
      <c r="Y63" s="115"/>
      <c r="Z63" s="115"/>
    </row>
    <row r="64" spans="1:26" ht="15.75" customHeight="1" x14ac:dyDescent="0.3">
      <c r="A64" s="115"/>
      <c r="B64" s="115"/>
      <c r="C64" s="115"/>
      <c r="D64" s="115"/>
      <c r="E64" s="115"/>
      <c r="F64" s="115"/>
      <c r="G64" s="115"/>
      <c r="H64" s="115"/>
      <c r="I64" s="115"/>
      <c r="J64" s="115"/>
      <c r="K64" s="115"/>
      <c r="L64" s="115"/>
      <c r="M64" s="115"/>
      <c r="N64" s="115"/>
      <c r="O64" s="115"/>
      <c r="P64" s="115"/>
      <c r="Q64" s="115"/>
      <c r="R64" s="115"/>
      <c r="S64" s="115"/>
      <c r="T64" s="115"/>
      <c r="U64" s="115"/>
      <c r="V64" s="115"/>
      <c r="W64" s="115"/>
      <c r="X64" s="115"/>
      <c r="Y64" s="115"/>
      <c r="Z64" s="115"/>
    </row>
    <row r="65" spans="1:26" ht="15.75" customHeight="1" x14ac:dyDescent="0.3">
      <c r="A65" s="115"/>
      <c r="B65" s="115"/>
      <c r="C65" s="115"/>
      <c r="D65" s="115"/>
      <c r="E65" s="115"/>
      <c r="F65" s="115"/>
      <c r="G65" s="115"/>
      <c r="H65" s="115"/>
      <c r="I65" s="115"/>
      <c r="J65" s="115"/>
      <c r="K65" s="115"/>
      <c r="L65" s="115"/>
      <c r="M65" s="115"/>
      <c r="N65" s="115"/>
      <c r="O65" s="115"/>
      <c r="P65" s="115"/>
      <c r="Q65" s="115"/>
      <c r="R65" s="115"/>
      <c r="S65" s="115"/>
      <c r="T65" s="115"/>
      <c r="U65" s="115"/>
      <c r="V65" s="115"/>
      <c r="W65" s="115"/>
      <c r="X65" s="115"/>
      <c r="Y65" s="115"/>
      <c r="Z65" s="115"/>
    </row>
    <row r="66" spans="1:26" ht="15.75" customHeight="1" x14ac:dyDescent="0.3">
      <c r="A66" s="115"/>
      <c r="B66" s="115"/>
      <c r="C66" s="115"/>
      <c r="D66" s="115"/>
      <c r="E66" s="115"/>
      <c r="F66" s="115"/>
      <c r="G66" s="115"/>
      <c r="H66" s="115"/>
      <c r="I66" s="115"/>
      <c r="J66" s="115"/>
      <c r="K66" s="115"/>
      <c r="L66" s="115"/>
      <c r="M66" s="115"/>
      <c r="N66" s="115"/>
      <c r="O66" s="115"/>
      <c r="P66" s="115"/>
      <c r="Q66" s="115"/>
      <c r="R66" s="115"/>
      <c r="S66" s="115"/>
      <c r="T66" s="115"/>
      <c r="U66" s="115"/>
      <c r="V66" s="115"/>
      <c r="W66" s="115"/>
      <c r="X66" s="115"/>
      <c r="Y66" s="115"/>
      <c r="Z66" s="115"/>
    </row>
    <row r="67" spans="1:26" ht="15.75" customHeight="1" x14ac:dyDescent="0.3">
      <c r="A67" s="115"/>
      <c r="B67" s="115"/>
      <c r="C67" s="115"/>
      <c r="D67" s="115"/>
      <c r="E67" s="115"/>
      <c r="F67" s="115"/>
      <c r="G67" s="115"/>
      <c r="H67" s="115"/>
      <c r="I67" s="115"/>
      <c r="J67" s="115"/>
      <c r="K67" s="115"/>
      <c r="L67" s="115"/>
      <c r="M67" s="115"/>
      <c r="N67" s="115"/>
      <c r="O67" s="115"/>
      <c r="P67" s="115"/>
      <c r="Q67" s="115"/>
      <c r="R67" s="115"/>
      <c r="S67" s="115"/>
      <c r="T67" s="115"/>
      <c r="U67" s="115"/>
      <c r="V67" s="115"/>
      <c r="W67" s="115"/>
      <c r="X67" s="115"/>
      <c r="Y67" s="115"/>
      <c r="Z67" s="115"/>
    </row>
    <row r="68" spans="1:26" ht="15.75" customHeight="1" x14ac:dyDescent="0.3">
      <c r="A68" s="115"/>
      <c r="B68" s="115"/>
      <c r="C68" s="115"/>
      <c r="D68" s="115"/>
      <c r="E68" s="115"/>
      <c r="F68" s="115"/>
      <c r="G68" s="115"/>
      <c r="H68" s="115"/>
      <c r="I68" s="115"/>
      <c r="J68" s="115"/>
      <c r="K68" s="115"/>
      <c r="L68" s="115"/>
      <c r="M68" s="115"/>
      <c r="N68" s="115"/>
      <c r="O68" s="115"/>
      <c r="P68" s="115"/>
      <c r="Q68" s="115"/>
      <c r="R68" s="115"/>
      <c r="S68" s="115"/>
      <c r="T68" s="115"/>
      <c r="U68" s="115"/>
      <c r="V68" s="115"/>
      <c r="W68" s="115"/>
      <c r="X68" s="115"/>
      <c r="Y68" s="115"/>
      <c r="Z68" s="115"/>
    </row>
    <row r="69" spans="1:26" ht="15.75" customHeight="1" x14ac:dyDescent="0.3">
      <c r="A69" s="115"/>
      <c r="B69" s="115"/>
      <c r="C69" s="115"/>
      <c r="D69" s="115"/>
      <c r="E69" s="115"/>
      <c r="F69" s="115"/>
      <c r="G69" s="115"/>
      <c r="H69" s="115"/>
      <c r="I69" s="115"/>
      <c r="J69" s="115"/>
      <c r="K69" s="115"/>
      <c r="L69" s="115"/>
      <c r="M69" s="115"/>
      <c r="N69" s="115"/>
      <c r="O69" s="115"/>
      <c r="P69" s="115"/>
      <c r="Q69" s="115"/>
      <c r="R69" s="115"/>
      <c r="S69" s="115"/>
      <c r="T69" s="115"/>
      <c r="U69" s="115"/>
      <c r="V69" s="115"/>
      <c r="W69" s="115"/>
      <c r="X69" s="115"/>
      <c r="Y69" s="115"/>
      <c r="Z69" s="115"/>
    </row>
  </sheetData>
  <sheetProtection selectLockedCells="1" selectUnlockedCells="1"/>
  <sortState xmlns:xlrd2="http://schemas.microsoft.com/office/spreadsheetml/2017/richdata2" ref="A5:I12">
    <sortCondition descending="1" ref="I5"/>
    <sortCondition descending="1" ref="H5"/>
  </sortState>
  <hyperlinks>
    <hyperlink ref="B2" location="'Index'!A3" tooltip="Go to the Index sheet" display="`" xr:uid="{CA022336-8125-4FAB-B3A3-519EC74E7FEC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Winter 2020-21&amp;L&amp;G&amp;R&amp;G</oddHeader>
    <oddFooter>&amp;Cwww.cntsa.org.uk</oddFooter>
  </headerFooter>
  <legacyDrawingHF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FDC92A-2B08-4D0D-8BA7-3B801460748A}">
  <sheetPr codeName="Sheet41">
    <tabColor theme="5" tint="0.79998168889431442"/>
    <pageSetUpPr fitToPage="1"/>
  </sheetPr>
  <dimension ref="A1:AH69"/>
  <sheetViews>
    <sheetView showGridLines="0" zoomScaleNormal="100" workbookViewId="0">
      <selection activeCell="A2" sqref="A2"/>
    </sheetView>
  </sheetViews>
  <sheetFormatPr defaultColWidth="10.28515625" defaultRowHeight="15" x14ac:dyDescent="0.3"/>
  <cols>
    <col min="1" max="1" width="2.7109375" style="87" customWidth="1"/>
    <col min="2" max="3" width="20.7109375" style="86" customWidth="1"/>
    <col min="4" max="9" width="5" style="86" customWidth="1"/>
    <col min="10" max="10" width="1.7109375" style="86" customWidth="1"/>
    <col min="11" max="11" width="2.7109375" style="87" customWidth="1"/>
    <col min="12" max="13" width="20.7109375" style="86" customWidth="1"/>
    <col min="14" max="19" width="5" style="86" customWidth="1"/>
    <col min="20" max="16384" width="10.28515625" style="86"/>
  </cols>
  <sheetData>
    <row r="1" spans="1:34" s="84" customFormat="1" ht="18" x14ac:dyDescent="0.35">
      <c r="A1" s="83"/>
      <c r="B1" s="84" t="s">
        <v>649</v>
      </c>
      <c r="D1" s="85"/>
      <c r="E1" s="85"/>
      <c r="F1" s="85"/>
      <c r="G1" s="85"/>
      <c r="H1" s="85"/>
      <c r="I1" s="85" t="s">
        <v>1</v>
      </c>
      <c r="J1" s="85"/>
      <c r="K1" s="85"/>
      <c r="L1" s="85"/>
      <c r="N1" s="85"/>
      <c r="O1" s="85"/>
      <c r="P1" s="85"/>
      <c r="Q1" s="85"/>
      <c r="R1" s="85"/>
      <c r="S1" s="85"/>
      <c r="T1" s="85"/>
      <c r="U1" s="85"/>
      <c r="V1" s="85"/>
      <c r="W1" s="85"/>
      <c r="AG1" s="86"/>
      <c r="AH1" s="87"/>
    </row>
    <row r="2" spans="1:34" ht="15.75" customHeight="1" x14ac:dyDescent="0.3">
      <c r="B2" s="88" t="s">
        <v>2</v>
      </c>
      <c r="AH2" s="87"/>
    </row>
    <row r="3" spans="1:34" s="91" customFormat="1" ht="15.75" customHeight="1" x14ac:dyDescent="0.3">
      <c r="A3" s="90"/>
      <c r="B3" s="91" t="s">
        <v>3</v>
      </c>
      <c r="K3" s="86"/>
      <c r="L3" s="86"/>
      <c r="M3" s="86"/>
      <c r="N3" s="86"/>
      <c r="O3" s="86"/>
      <c r="P3" s="86"/>
      <c r="Q3" s="86"/>
      <c r="R3" s="86"/>
      <c r="S3" s="86"/>
      <c r="T3" s="86"/>
      <c r="AA3" s="86"/>
      <c r="AB3" s="86"/>
      <c r="AC3" s="86"/>
      <c r="AD3" s="86"/>
      <c r="AE3" s="86"/>
      <c r="AF3" s="86"/>
    </row>
    <row r="4" spans="1:34" ht="15.75" customHeight="1" x14ac:dyDescent="0.3">
      <c r="A4" s="92">
        <v>2</v>
      </c>
      <c r="B4" s="93" t="s">
        <v>5</v>
      </c>
      <c r="C4" s="94" t="s">
        <v>6</v>
      </c>
      <c r="D4" s="123"/>
      <c r="E4" s="165"/>
      <c r="F4" s="97" t="s">
        <v>7</v>
      </c>
      <c r="G4" s="97" t="s">
        <v>8</v>
      </c>
      <c r="H4" s="97" t="s">
        <v>9</v>
      </c>
      <c r="I4" s="98" t="s">
        <v>10</v>
      </c>
      <c r="K4" s="86"/>
    </row>
    <row r="5" spans="1:34" ht="15.75" customHeight="1" x14ac:dyDescent="0.3">
      <c r="A5" s="233">
        <v>5</v>
      </c>
      <c r="B5" s="234" t="s">
        <v>315</v>
      </c>
      <c r="C5" s="234" t="s">
        <v>30</v>
      </c>
      <c r="D5" s="236">
        <v>97</v>
      </c>
      <c r="E5" s="236">
        <v>97</v>
      </c>
      <c r="F5" s="236">
        <f>SUM(D5:E5)</f>
        <v>194</v>
      </c>
      <c r="G5" s="236">
        <v>7</v>
      </c>
      <c r="H5" s="236">
        <v>965</v>
      </c>
      <c r="I5" s="291">
        <v>34</v>
      </c>
      <c r="K5" s="86"/>
    </row>
    <row r="6" spans="1:34" ht="15.75" customHeight="1" x14ac:dyDescent="0.3">
      <c r="A6" s="102">
        <v>7</v>
      </c>
      <c r="B6" s="103" t="s">
        <v>63</v>
      </c>
      <c r="C6" s="103" t="s">
        <v>60</v>
      </c>
      <c r="D6" s="104">
        <v>93</v>
      </c>
      <c r="E6" s="104">
        <v>97</v>
      </c>
      <c r="F6" s="104">
        <f>SUM(D6:E6)</f>
        <v>190</v>
      </c>
      <c r="G6" s="99">
        <v>6</v>
      </c>
      <c r="H6" s="104">
        <v>945</v>
      </c>
      <c r="I6" s="105">
        <v>27</v>
      </c>
      <c r="K6" s="86"/>
    </row>
    <row r="7" spans="1:34" ht="15.75" customHeight="1" x14ac:dyDescent="0.3">
      <c r="A7" s="102">
        <v>1</v>
      </c>
      <c r="B7" s="103" t="s">
        <v>584</v>
      </c>
      <c r="C7" s="103" t="s">
        <v>30</v>
      </c>
      <c r="D7" s="104">
        <v>96</v>
      </c>
      <c r="E7" s="104">
        <v>93</v>
      </c>
      <c r="F7" s="104">
        <f>SUM(D7:E7)</f>
        <v>189</v>
      </c>
      <c r="G7" s="99">
        <v>5</v>
      </c>
      <c r="H7" s="110">
        <v>935</v>
      </c>
      <c r="I7" s="111">
        <v>26</v>
      </c>
      <c r="J7" s="112"/>
      <c r="K7" s="86"/>
    </row>
    <row r="8" spans="1:34" ht="15.75" customHeight="1" x14ac:dyDescent="0.3">
      <c r="A8" s="102">
        <v>3</v>
      </c>
      <c r="B8" s="103" t="s">
        <v>650</v>
      </c>
      <c r="C8" s="103" t="s">
        <v>72</v>
      </c>
      <c r="D8" s="104">
        <v>98</v>
      </c>
      <c r="E8" s="104">
        <v>90</v>
      </c>
      <c r="F8" s="104">
        <f>SUM(D8:E8)</f>
        <v>188</v>
      </c>
      <c r="G8" s="99">
        <v>4</v>
      </c>
      <c r="H8" s="104">
        <v>922</v>
      </c>
      <c r="I8" s="105">
        <v>20</v>
      </c>
      <c r="K8" s="86"/>
    </row>
    <row r="9" spans="1:34" ht="15.75" customHeight="1" x14ac:dyDescent="0.3">
      <c r="A9" s="102">
        <v>2</v>
      </c>
      <c r="B9" s="103" t="s">
        <v>196</v>
      </c>
      <c r="C9" s="103" t="s">
        <v>197</v>
      </c>
      <c r="D9" s="104">
        <v>93</v>
      </c>
      <c r="E9" s="104">
        <v>95</v>
      </c>
      <c r="F9" s="104">
        <f>SUM(D9:E9)</f>
        <v>188</v>
      </c>
      <c r="G9" s="99">
        <v>4</v>
      </c>
      <c r="H9" s="110">
        <v>919</v>
      </c>
      <c r="I9" s="111">
        <v>19</v>
      </c>
    </row>
    <row r="10" spans="1:34" ht="15.75" customHeight="1" x14ac:dyDescent="0.3">
      <c r="A10" s="102">
        <v>4</v>
      </c>
      <c r="B10" s="103" t="s">
        <v>311</v>
      </c>
      <c r="C10" s="103" t="s">
        <v>304</v>
      </c>
      <c r="D10" s="104">
        <v>92</v>
      </c>
      <c r="E10" s="104">
        <v>90</v>
      </c>
      <c r="F10" s="104">
        <f>SUM(D10:E10)</f>
        <v>182</v>
      </c>
      <c r="G10" s="99">
        <v>2</v>
      </c>
      <c r="H10" s="104">
        <v>914</v>
      </c>
      <c r="I10" s="105">
        <v>15</v>
      </c>
    </row>
    <row r="11" spans="1:34" ht="15.75" customHeight="1" x14ac:dyDescent="0.3">
      <c r="A11" s="239">
        <v>6</v>
      </c>
      <c r="B11" s="240" t="s">
        <v>619</v>
      </c>
      <c r="C11" s="240" t="s">
        <v>509</v>
      </c>
      <c r="D11" s="241" t="s">
        <v>45</v>
      </c>
      <c r="E11" s="241"/>
      <c r="F11" s="241">
        <f>SUM(D11:E11)</f>
        <v>0</v>
      </c>
      <c r="G11" s="242">
        <v>0</v>
      </c>
      <c r="H11" s="106">
        <v>0</v>
      </c>
      <c r="I11" s="107">
        <v>0</v>
      </c>
    </row>
    <row r="12" spans="1:34" ht="15.75" customHeight="1" x14ac:dyDescent="0.3"/>
    <row r="13" spans="1:34" ht="15.75" customHeight="1" x14ac:dyDescent="0.3">
      <c r="A13" s="90"/>
      <c r="B13" s="91" t="s">
        <v>4</v>
      </c>
      <c r="C13" s="91"/>
      <c r="D13" s="91"/>
      <c r="E13" s="91"/>
      <c r="F13" s="91"/>
      <c r="G13" s="91"/>
      <c r="H13" s="91"/>
      <c r="I13" s="91"/>
    </row>
    <row r="14" spans="1:34" ht="15.75" customHeight="1" x14ac:dyDescent="0.3">
      <c r="A14" s="92">
        <v>2</v>
      </c>
      <c r="B14" s="93" t="s">
        <v>5</v>
      </c>
      <c r="C14" s="94" t="s">
        <v>6</v>
      </c>
      <c r="D14" s="123"/>
      <c r="E14" s="165"/>
      <c r="F14" s="97" t="s">
        <v>7</v>
      </c>
      <c r="G14" s="97" t="s">
        <v>8</v>
      </c>
      <c r="H14" s="97" t="s">
        <v>9</v>
      </c>
      <c r="I14" s="98" t="s">
        <v>10</v>
      </c>
    </row>
    <row r="15" spans="1:34" ht="15.75" customHeight="1" x14ac:dyDescent="0.3">
      <c r="A15" s="233">
        <v>1</v>
      </c>
      <c r="B15" s="234" t="s">
        <v>436</v>
      </c>
      <c r="C15" s="234" t="s">
        <v>60</v>
      </c>
      <c r="D15" s="236">
        <v>93</v>
      </c>
      <c r="E15" s="236">
        <v>94</v>
      </c>
      <c r="F15" s="236">
        <f>SUM(D15:E15)</f>
        <v>187</v>
      </c>
      <c r="G15" s="236">
        <v>7</v>
      </c>
      <c r="H15" s="237">
        <v>905</v>
      </c>
      <c r="I15" s="238">
        <v>34</v>
      </c>
    </row>
    <row r="16" spans="1:34" ht="15.75" customHeight="1" x14ac:dyDescent="0.3">
      <c r="A16" s="102">
        <v>2</v>
      </c>
      <c r="B16" s="103" t="s">
        <v>585</v>
      </c>
      <c r="C16" s="103" t="s">
        <v>30</v>
      </c>
      <c r="D16" s="104">
        <v>77</v>
      </c>
      <c r="E16" s="104">
        <v>79</v>
      </c>
      <c r="F16" s="104">
        <f>SUM(D16:E16)</f>
        <v>156</v>
      </c>
      <c r="G16" s="99">
        <v>5</v>
      </c>
      <c r="H16" s="104">
        <v>841</v>
      </c>
      <c r="I16" s="105">
        <v>27</v>
      </c>
    </row>
    <row r="17" spans="1:9" ht="15.75" customHeight="1" x14ac:dyDescent="0.3">
      <c r="A17" s="102">
        <v>3</v>
      </c>
      <c r="B17" s="103" t="s">
        <v>119</v>
      </c>
      <c r="C17" s="103" t="s">
        <v>34</v>
      </c>
      <c r="D17" s="104">
        <v>77</v>
      </c>
      <c r="E17" s="104">
        <v>85</v>
      </c>
      <c r="F17" s="104">
        <f>SUM(D17:E17)</f>
        <v>162</v>
      </c>
      <c r="G17" s="99">
        <v>6</v>
      </c>
      <c r="H17" s="104">
        <v>796</v>
      </c>
      <c r="I17" s="105">
        <v>20</v>
      </c>
    </row>
    <row r="18" spans="1:9" ht="15.75" customHeight="1" x14ac:dyDescent="0.3">
      <c r="A18" s="102">
        <v>5</v>
      </c>
      <c r="B18" s="103" t="s">
        <v>372</v>
      </c>
      <c r="C18" s="103" t="s">
        <v>181</v>
      </c>
      <c r="D18" s="104" t="s">
        <v>191</v>
      </c>
      <c r="E18" s="104"/>
      <c r="F18" s="104">
        <f>SUM(D18:E18)</f>
        <v>0</v>
      </c>
      <c r="G18" s="99">
        <v>0</v>
      </c>
      <c r="H18" s="104">
        <v>529</v>
      </c>
      <c r="I18" s="105">
        <v>18</v>
      </c>
    </row>
    <row r="19" spans="1:9" ht="15.75" customHeight="1" x14ac:dyDescent="0.3">
      <c r="A19" s="102">
        <v>4</v>
      </c>
      <c r="B19" s="103" t="s">
        <v>636</v>
      </c>
      <c r="C19" s="103" t="s">
        <v>509</v>
      </c>
      <c r="D19" s="104" t="s">
        <v>191</v>
      </c>
      <c r="E19" s="104"/>
      <c r="F19" s="104">
        <f>SUM(D19:E19)</f>
        <v>0</v>
      </c>
      <c r="G19" s="99">
        <v>0</v>
      </c>
      <c r="H19" s="104">
        <v>505</v>
      </c>
      <c r="I19" s="105">
        <v>12</v>
      </c>
    </row>
    <row r="20" spans="1:9" ht="15.75" customHeight="1" x14ac:dyDescent="0.3">
      <c r="A20" s="102">
        <v>6</v>
      </c>
      <c r="B20" s="103" t="s">
        <v>581</v>
      </c>
      <c r="C20" s="103" t="s">
        <v>302</v>
      </c>
      <c r="D20" s="104" t="s">
        <v>191</v>
      </c>
      <c r="E20" s="104"/>
      <c r="F20" s="104">
        <f>SUM(D20:E20)</f>
        <v>0</v>
      </c>
      <c r="G20" s="99">
        <v>0</v>
      </c>
      <c r="H20" s="104">
        <v>153</v>
      </c>
      <c r="I20" s="105">
        <v>2</v>
      </c>
    </row>
    <row r="21" spans="1:9" ht="15.75" customHeight="1" x14ac:dyDescent="0.3">
      <c r="A21" s="239">
        <v>7</v>
      </c>
      <c r="B21" s="240" t="s">
        <v>651</v>
      </c>
      <c r="C21" s="240" t="s">
        <v>509</v>
      </c>
      <c r="D21" s="241" t="s">
        <v>45</v>
      </c>
      <c r="E21" s="241"/>
      <c r="F21" s="241">
        <f>SUM(D21:E21)</f>
        <v>0</v>
      </c>
      <c r="G21" s="242">
        <v>0</v>
      </c>
      <c r="H21" s="106">
        <v>0</v>
      </c>
      <c r="I21" s="107">
        <v>0</v>
      </c>
    </row>
    <row r="22" spans="1:9" ht="15.75" customHeight="1" x14ac:dyDescent="0.3"/>
    <row r="23" spans="1:9" ht="15.75" customHeight="1" x14ac:dyDescent="0.3">
      <c r="A23" s="90"/>
      <c r="B23" s="91" t="s">
        <v>39</v>
      </c>
      <c r="C23" s="91"/>
      <c r="D23" s="91"/>
      <c r="E23" s="91"/>
      <c r="F23" s="91"/>
      <c r="G23" s="91"/>
      <c r="H23" s="91"/>
      <c r="I23" s="91"/>
    </row>
    <row r="24" spans="1:9" ht="15.75" customHeight="1" x14ac:dyDescent="0.3">
      <c r="A24" s="92">
        <v>2</v>
      </c>
      <c r="B24" s="93" t="s">
        <v>5</v>
      </c>
      <c r="C24" s="94" t="s">
        <v>6</v>
      </c>
      <c r="D24" s="123"/>
      <c r="E24" s="165"/>
      <c r="F24" s="97" t="s">
        <v>7</v>
      </c>
      <c r="G24" s="97" t="s">
        <v>8</v>
      </c>
      <c r="H24" s="97" t="s">
        <v>9</v>
      </c>
      <c r="I24" s="98" t="s">
        <v>10</v>
      </c>
    </row>
    <row r="25" spans="1:9" ht="15.75" customHeight="1" x14ac:dyDescent="0.3">
      <c r="A25" s="233">
        <v>5</v>
      </c>
      <c r="B25" s="234" t="s">
        <v>575</v>
      </c>
      <c r="C25" s="234" t="s">
        <v>509</v>
      </c>
      <c r="D25" s="236">
        <v>81</v>
      </c>
      <c r="E25" s="236">
        <v>85</v>
      </c>
      <c r="F25" s="236">
        <f>SUM(D25:E25)</f>
        <v>166</v>
      </c>
      <c r="G25" s="236">
        <v>7</v>
      </c>
      <c r="H25" s="236">
        <v>849</v>
      </c>
      <c r="I25" s="291">
        <v>32</v>
      </c>
    </row>
    <row r="26" spans="1:9" ht="15.75" customHeight="1" x14ac:dyDescent="0.3">
      <c r="A26" s="102">
        <v>6</v>
      </c>
      <c r="B26" s="103" t="s">
        <v>19</v>
      </c>
      <c r="C26" s="103" t="s">
        <v>509</v>
      </c>
      <c r="D26" s="104">
        <v>78</v>
      </c>
      <c r="E26" s="104">
        <v>84</v>
      </c>
      <c r="F26" s="104">
        <f>SUM(D26:E26)</f>
        <v>162</v>
      </c>
      <c r="G26" s="99">
        <v>6</v>
      </c>
      <c r="H26" s="104">
        <v>828</v>
      </c>
      <c r="I26" s="105">
        <v>28</v>
      </c>
    </row>
    <row r="27" spans="1:9" ht="15.75" customHeight="1" x14ac:dyDescent="0.3">
      <c r="A27" s="102">
        <v>4</v>
      </c>
      <c r="B27" s="208" t="s">
        <v>652</v>
      </c>
      <c r="C27" s="103" t="s">
        <v>14</v>
      </c>
      <c r="D27" s="114">
        <v>61</v>
      </c>
      <c r="E27" s="104">
        <v>75</v>
      </c>
      <c r="F27" s="104">
        <f>SUM(D27:E27)</f>
        <v>136</v>
      </c>
      <c r="G27" s="99">
        <v>5</v>
      </c>
      <c r="H27" s="104">
        <v>770</v>
      </c>
      <c r="I27" s="105">
        <v>23</v>
      </c>
    </row>
    <row r="28" spans="1:9" ht="15.75" customHeight="1" x14ac:dyDescent="0.3">
      <c r="A28" s="102">
        <v>7</v>
      </c>
      <c r="B28" s="103" t="s">
        <v>32</v>
      </c>
      <c r="C28" s="103" t="s">
        <v>14</v>
      </c>
      <c r="D28" s="104">
        <v>68</v>
      </c>
      <c r="E28" s="104">
        <v>37</v>
      </c>
      <c r="F28" s="104">
        <f>SUM(D28:E28)</f>
        <v>105</v>
      </c>
      <c r="G28" s="99">
        <v>3</v>
      </c>
      <c r="H28" s="104">
        <v>712</v>
      </c>
      <c r="I28" s="105">
        <v>21</v>
      </c>
    </row>
    <row r="29" spans="1:9" ht="15.75" customHeight="1" x14ac:dyDescent="0.3">
      <c r="A29" s="102">
        <v>1</v>
      </c>
      <c r="B29" s="103" t="s">
        <v>42</v>
      </c>
      <c r="C29" s="103" t="s">
        <v>14</v>
      </c>
      <c r="D29" s="104">
        <v>70</v>
      </c>
      <c r="E29" s="104">
        <v>66</v>
      </c>
      <c r="F29" s="104">
        <f>SUM(D29:E29)</f>
        <v>136</v>
      </c>
      <c r="G29" s="99">
        <v>5</v>
      </c>
      <c r="H29" s="110">
        <v>690</v>
      </c>
      <c r="I29" s="111">
        <v>17</v>
      </c>
    </row>
    <row r="30" spans="1:9" ht="15.75" customHeight="1" x14ac:dyDescent="0.3">
      <c r="A30" s="102">
        <v>2</v>
      </c>
      <c r="B30" s="103" t="s">
        <v>614</v>
      </c>
      <c r="C30" s="103" t="s">
        <v>302</v>
      </c>
      <c r="D30" s="104" t="s">
        <v>191</v>
      </c>
      <c r="E30" s="104"/>
      <c r="F30" s="104">
        <f>SUM(D30:E30)</f>
        <v>0</v>
      </c>
      <c r="G30" s="99">
        <v>0</v>
      </c>
      <c r="H30" s="104">
        <v>175</v>
      </c>
      <c r="I30" s="105">
        <v>7</v>
      </c>
    </row>
    <row r="31" spans="1:9" ht="15.75" customHeight="1" x14ac:dyDescent="0.3">
      <c r="A31" s="239">
        <v>3</v>
      </c>
      <c r="B31" s="240" t="s">
        <v>99</v>
      </c>
      <c r="C31" s="240" t="s">
        <v>509</v>
      </c>
      <c r="D31" s="241" t="s">
        <v>45</v>
      </c>
      <c r="E31" s="241"/>
      <c r="F31" s="241">
        <f>SUM(D31:E31)</f>
        <v>0</v>
      </c>
      <c r="G31" s="242">
        <v>0</v>
      </c>
      <c r="H31" s="106">
        <v>0</v>
      </c>
      <c r="I31" s="107">
        <v>0</v>
      </c>
    </row>
    <row r="32" spans="1:9" ht="15.75" customHeight="1" x14ac:dyDescent="0.3"/>
    <row r="33" spans="2:6" ht="15.75" customHeight="1" x14ac:dyDescent="0.3">
      <c r="B33" s="86" t="s">
        <v>630</v>
      </c>
      <c r="F33" s="108" t="s">
        <v>705</v>
      </c>
    </row>
    <row r="34" spans="2:6" ht="15.75" customHeight="1" x14ac:dyDescent="0.3">
      <c r="B34" s="86" t="s">
        <v>129</v>
      </c>
    </row>
    <row r="35" spans="2:6" ht="15.75" customHeight="1" x14ac:dyDescent="0.3"/>
    <row r="36" spans="2:6" ht="15.75" customHeight="1" x14ac:dyDescent="0.3"/>
    <row r="37" spans="2:6" ht="15.75" customHeight="1" x14ac:dyDescent="0.3"/>
    <row r="38" spans="2:6" ht="15.75" customHeight="1" x14ac:dyDescent="0.3"/>
    <row r="39" spans="2:6" ht="15.75" customHeight="1" x14ac:dyDescent="0.3"/>
    <row r="40" spans="2:6" ht="15.75" customHeight="1" x14ac:dyDescent="0.3"/>
    <row r="41" spans="2:6" ht="15.75" customHeight="1" x14ac:dyDescent="0.3"/>
    <row r="42" spans="2:6" ht="15.75" customHeight="1" x14ac:dyDescent="0.3"/>
    <row r="43" spans="2:6" ht="15.75" customHeight="1" x14ac:dyDescent="0.3"/>
    <row r="44" spans="2:6" ht="15.75" customHeight="1" x14ac:dyDescent="0.3"/>
    <row r="45" spans="2:6" ht="15.75" customHeight="1" x14ac:dyDescent="0.3"/>
    <row r="46" spans="2:6" ht="15.75" customHeight="1" x14ac:dyDescent="0.3"/>
    <row r="47" spans="2:6" ht="15.75" customHeight="1" x14ac:dyDescent="0.3"/>
    <row r="48" spans="2:6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sortState xmlns:xlrd2="http://schemas.microsoft.com/office/spreadsheetml/2017/richdata2" ref="A25:I31">
    <sortCondition descending="1" ref="I25"/>
    <sortCondition descending="1" ref="H25"/>
  </sortState>
  <hyperlinks>
    <hyperlink ref="B2" location="'Index'!A3" tooltip="Go to the Index sheet" display="`" xr:uid="{0E5FBB43-1053-45D1-9F0F-490BEA12F2E5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Winter 2020-21&amp;L&amp;G&amp;R&amp;G</oddHeader>
    <oddFooter>&amp;Cwww.cntsa.org.uk</oddFooter>
  </headerFooter>
  <legacyDrawingHF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9BCED7-F3CB-4D5C-9F36-397371E1F320}">
  <sheetPr codeName="Sheet42">
    <tabColor theme="5" tint="0.79998168889431442"/>
    <pageSetUpPr fitToPage="1"/>
  </sheetPr>
  <dimension ref="A1:AH69"/>
  <sheetViews>
    <sheetView showGridLines="0" zoomScaleNormal="100" workbookViewId="0">
      <selection activeCell="A2" sqref="A2"/>
    </sheetView>
  </sheetViews>
  <sheetFormatPr defaultColWidth="10.28515625" defaultRowHeight="15" x14ac:dyDescent="0.3"/>
  <cols>
    <col min="1" max="1" width="2.7109375" style="87" customWidth="1"/>
    <col min="2" max="3" width="20.7109375" style="86" customWidth="1"/>
    <col min="4" max="9" width="5" style="86" customWidth="1"/>
    <col min="10" max="10" width="1.7109375" style="86" customWidth="1"/>
    <col min="11" max="11" width="2.7109375" style="87" customWidth="1"/>
    <col min="12" max="13" width="20.7109375" style="86" customWidth="1"/>
    <col min="14" max="19" width="5" style="86" customWidth="1"/>
    <col min="20" max="16384" width="10.28515625" style="86"/>
  </cols>
  <sheetData>
    <row r="1" spans="1:34" s="84" customFormat="1" ht="18" x14ac:dyDescent="0.35">
      <c r="A1" s="83"/>
      <c r="B1" s="84" t="s">
        <v>649</v>
      </c>
      <c r="D1" s="85"/>
      <c r="E1" s="85"/>
      <c r="F1" s="85" t="s">
        <v>130</v>
      </c>
      <c r="G1" s="85"/>
      <c r="H1" s="85"/>
      <c r="I1" s="85" t="s">
        <v>1</v>
      </c>
      <c r="J1" s="85"/>
      <c r="K1" s="85"/>
      <c r="L1" s="85"/>
      <c r="N1" s="85"/>
      <c r="O1" s="85"/>
      <c r="P1" s="85"/>
      <c r="Q1" s="85"/>
      <c r="R1" s="85"/>
      <c r="S1" s="85"/>
      <c r="T1" s="85"/>
      <c r="U1" s="85"/>
      <c r="V1" s="85"/>
      <c r="W1" s="85"/>
      <c r="AG1" s="86"/>
      <c r="AH1" s="86"/>
    </row>
    <row r="2" spans="1:34" ht="15.75" customHeight="1" x14ac:dyDescent="0.3">
      <c r="B2" s="88" t="s">
        <v>2</v>
      </c>
    </row>
    <row r="3" spans="1:34" s="91" customFormat="1" ht="15.75" customHeight="1" x14ac:dyDescent="0.3">
      <c r="A3" s="90"/>
      <c r="B3" s="91" t="s">
        <v>3</v>
      </c>
      <c r="J3" s="115"/>
      <c r="K3" s="115"/>
      <c r="L3" s="115"/>
      <c r="M3" s="115"/>
      <c r="N3" s="115"/>
      <c r="O3" s="115"/>
      <c r="P3" s="115"/>
      <c r="Q3" s="115"/>
      <c r="R3" s="115"/>
      <c r="S3" s="115"/>
      <c r="T3" s="115"/>
      <c r="U3" s="115"/>
      <c r="V3" s="115"/>
      <c r="W3" s="115"/>
      <c r="X3" s="115"/>
      <c r="Y3" s="115"/>
      <c r="Z3" s="115"/>
      <c r="AA3" s="86"/>
      <c r="AB3" s="86"/>
      <c r="AC3" s="86"/>
      <c r="AD3" s="86"/>
      <c r="AE3" s="86"/>
      <c r="AF3" s="86"/>
    </row>
    <row r="4" spans="1:34" ht="15.75" customHeight="1" x14ac:dyDescent="0.3">
      <c r="A4" s="92">
        <v>2</v>
      </c>
      <c r="B4" s="93" t="s">
        <v>5</v>
      </c>
      <c r="C4" s="94" t="s">
        <v>6</v>
      </c>
      <c r="D4" s="123" t="s">
        <v>131</v>
      </c>
      <c r="E4" s="165" t="s">
        <v>131</v>
      </c>
      <c r="F4" s="97" t="s">
        <v>7</v>
      </c>
      <c r="G4" s="97" t="s">
        <v>8</v>
      </c>
      <c r="H4" s="97" t="s">
        <v>9</v>
      </c>
      <c r="I4" s="98" t="s">
        <v>10</v>
      </c>
      <c r="J4" s="115"/>
      <c r="K4" s="115"/>
      <c r="L4" s="115"/>
      <c r="M4" s="115"/>
      <c r="N4" s="115"/>
      <c r="O4" s="115"/>
      <c r="P4" s="115"/>
      <c r="Q4" s="115"/>
      <c r="R4" s="115"/>
      <c r="S4" s="115"/>
      <c r="T4" s="115"/>
      <c r="U4" s="115"/>
      <c r="V4" s="115"/>
      <c r="W4" s="115"/>
      <c r="X4" s="115"/>
      <c r="Y4" s="115"/>
      <c r="Z4" s="115"/>
    </row>
    <row r="5" spans="1:34" ht="15.75" customHeight="1" x14ac:dyDescent="0.3">
      <c r="A5" s="244">
        <v>5</v>
      </c>
      <c r="B5" s="245" t="s">
        <v>63</v>
      </c>
      <c r="C5" s="245" t="s">
        <v>60</v>
      </c>
      <c r="D5" s="300">
        <v>93</v>
      </c>
      <c r="E5" s="300">
        <v>97</v>
      </c>
      <c r="F5" s="246">
        <v>190</v>
      </c>
      <c r="G5" s="246">
        <v>5</v>
      </c>
      <c r="H5" s="296">
        <v>945</v>
      </c>
      <c r="I5" s="297">
        <v>24</v>
      </c>
      <c r="J5" s="115"/>
      <c r="K5" s="115"/>
      <c r="L5" s="115"/>
      <c r="M5" s="115"/>
      <c r="N5" s="115"/>
      <c r="O5" s="115"/>
      <c r="P5" s="115"/>
      <c r="Q5" s="115"/>
      <c r="R5" s="115"/>
      <c r="S5" s="115"/>
      <c r="T5" s="115"/>
      <c r="U5" s="115"/>
      <c r="V5" s="115"/>
      <c r="W5" s="115"/>
      <c r="X5" s="115"/>
      <c r="Y5" s="115"/>
      <c r="Z5" s="115"/>
    </row>
    <row r="6" spans="1:34" ht="15.75" customHeight="1" x14ac:dyDescent="0.3">
      <c r="A6" s="251">
        <v>1</v>
      </c>
      <c r="B6" s="248" t="s">
        <v>436</v>
      </c>
      <c r="C6" s="248" t="s">
        <v>60</v>
      </c>
      <c r="D6" s="250">
        <v>93</v>
      </c>
      <c r="E6" s="250">
        <v>94</v>
      </c>
      <c r="F6" s="250">
        <v>187</v>
      </c>
      <c r="G6" s="250">
        <v>4</v>
      </c>
      <c r="H6" s="110">
        <v>905</v>
      </c>
      <c r="I6" s="111">
        <v>20</v>
      </c>
      <c r="J6" s="115"/>
      <c r="K6" s="115"/>
      <c r="L6" s="115"/>
      <c r="M6" s="115"/>
      <c r="N6" s="115"/>
      <c r="O6" s="115"/>
      <c r="P6" s="115"/>
      <c r="Q6" s="115"/>
      <c r="R6" s="115"/>
      <c r="S6" s="115"/>
      <c r="T6" s="115"/>
      <c r="U6" s="115"/>
      <c r="V6" s="115"/>
      <c r="W6" s="115"/>
      <c r="X6" s="115"/>
      <c r="Y6" s="115"/>
      <c r="Z6" s="115"/>
    </row>
    <row r="7" spans="1:34" ht="15.75" customHeight="1" x14ac:dyDescent="0.3">
      <c r="A7" s="251">
        <v>3</v>
      </c>
      <c r="B7" s="248" t="s">
        <v>575</v>
      </c>
      <c r="C7" s="248" t="s">
        <v>509</v>
      </c>
      <c r="D7" s="249">
        <v>81</v>
      </c>
      <c r="E7" s="249">
        <v>85</v>
      </c>
      <c r="F7" s="250">
        <v>166</v>
      </c>
      <c r="G7" s="250">
        <v>3</v>
      </c>
      <c r="H7" s="117">
        <v>849</v>
      </c>
      <c r="I7" s="118">
        <v>15</v>
      </c>
      <c r="J7" s="115"/>
      <c r="K7" s="115"/>
      <c r="L7" s="115"/>
      <c r="M7" s="115"/>
      <c r="N7" s="115"/>
      <c r="O7" s="115"/>
      <c r="P7" s="115"/>
      <c r="Q7" s="115"/>
      <c r="R7" s="115"/>
      <c r="S7" s="115"/>
      <c r="T7" s="115"/>
      <c r="U7" s="115"/>
      <c r="V7" s="115"/>
      <c r="W7" s="115"/>
      <c r="X7" s="115"/>
      <c r="Y7" s="115"/>
      <c r="Z7" s="115"/>
    </row>
    <row r="8" spans="1:34" ht="15.75" customHeight="1" x14ac:dyDescent="0.3">
      <c r="A8" s="247">
        <v>4</v>
      </c>
      <c r="B8" s="248" t="s">
        <v>19</v>
      </c>
      <c r="C8" s="248" t="s">
        <v>509</v>
      </c>
      <c r="D8" s="249">
        <v>78</v>
      </c>
      <c r="E8" s="249">
        <v>84</v>
      </c>
      <c r="F8" s="250">
        <v>162</v>
      </c>
      <c r="G8" s="250">
        <v>2</v>
      </c>
      <c r="H8" s="117">
        <v>828</v>
      </c>
      <c r="I8" s="118">
        <v>9</v>
      </c>
      <c r="J8" s="115"/>
      <c r="K8" s="115"/>
      <c r="L8" s="115"/>
      <c r="M8" s="115"/>
      <c r="N8" s="115"/>
      <c r="O8" s="115"/>
      <c r="P8" s="115"/>
      <c r="Q8" s="115"/>
      <c r="R8" s="115"/>
      <c r="S8" s="115"/>
      <c r="T8" s="115"/>
      <c r="U8" s="115"/>
      <c r="V8" s="115"/>
      <c r="W8" s="115"/>
      <c r="X8" s="115"/>
      <c r="Y8" s="115"/>
      <c r="Z8" s="115"/>
    </row>
    <row r="9" spans="1:34" ht="15.75" customHeight="1" x14ac:dyDescent="0.3">
      <c r="A9" s="252">
        <v>2</v>
      </c>
      <c r="B9" s="253" t="s">
        <v>636</v>
      </c>
      <c r="C9" s="253" t="s">
        <v>509</v>
      </c>
      <c r="D9" s="254" t="s">
        <v>191</v>
      </c>
      <c r="E9" s="254" t="s">
        <v>131</v>
      </c>
      <c r="F9" s="255">
        <v>0</v>
      </c>
      <c r="G9" s="255">
        <v>0</v>
      </c>
      <c r="H9" s="119">
        <v>505</v>
      </c>
      <c r="I9" s="120">
        <v>6</v>
      </c>
      <c r="J9" s="115"/>
      <c r="K9" s="115"/>
      <c r="L9" s="115"/>
      <c r="M9" s="115"/>
      <c r="N9" s="115"/>
      <c r="O9" s="115"/>
      <c r="P9" s="115"/>
      <c r="Q9" s="115"/>
      <c r="R9" s="115"/>
      <c r="S9" s="115"/>
      <c r="T9" s="115"/>
      <c r="U9" s="115"/>
      <c r="V9" s="115"/>
      <c r="W9" s="115"/>
      <c r="X9" s="115"/>
      <c r="Y9" s="115"/>
      <c r="Z9" s="115"/>
    </row>
    <row r="10" spans="1:34" ht="15.75" customHeight="1" x14ac:dyDescent="0.3">
      <c r="A10" s="115"/>
      <c r="B10" s="115"/>
      <c r="C10" s="115"/>
      <c r="D10" s="115"/>
      <c r="E10" s="115"/>
      <c r="F10" s="115"/>
      <c r="G10" s="115"/>
      <c r="H10" s="115"/>
      <c r="I10" s="115"/>
      <c r="J10" s="115"/>
      <c r="K10" s="115"/>
      <c r="L10" s="115"/>
      <c r="M10" s="115"/>
      <c r="N10" s="115"/>
      <c r="O10" s="115"/>
      <c r="P10" s="115"/>
      <c r="Q10" s="115"/>
      <c r="R10" s="115"/>
      <c r="S10" s="115"/>
      <c r="T10" s="115"/>
      <c r="U10" s="115"/>
      <c r="V10" s="115"/>
      <c r="W10" s="115"/>
      <c r="X10" s="115"/>
      <c r="Y10" s="115"/>
      <c r="Z10" s="115"/>
    </row>
    <row r="11" spans="1:34" ht="15.75" customHeight="1" x14ac:dyDescent="0.3">
      <c r="A11" s="115"/>
      <c r="B11" s="86" t="s">
        <v>132</v>
      </c>
      <c r="F11" s="108" t="s">
        <v>705</v>
      </c>
      <c r="H11" s="115"/>
      <c r="I11" s="115"/>
      <c r="J11" s="115"/>
      <c r="K11" s="115"/>
      <c r="L11" s="115"/>
      <c r="M11" s="115"/>
      <c r="N11" s="115"/>
      <c r="O11" s="115"/>
      <c r="P11" s="115"/>
      <c r="Q11" s="115"/>
      <c r="R11" s="115"/>
      <c r="S11" s="115"/>
      <c r="T11" s="115"/>
      <c r="U11" s="115"/>
      <c r="V11" s="115"/>
      <c r="W11" s="115"/>
      <c r="X11" s="115"/>
      <c r="Y11" s="115"/>
      <c r="Z11" s="115"/>
    </row>
    <row r="12" spans="1:34" ht="15.75" customHeight="1" x14ac:dyDescent="0.3">
      <c r="A12" s="115"/>
      <c r="B12" s="86" t="s">
        <v>129</v>
      </c>
      <c r="H12" s="115"/>
      <c r="I12" s="115"/>
      <c r="J12" s="115"/>
      <c r="K12" s="115"/>
      <c r="L12" s="115"/>
      <c r="M12" s="115"/>
      <c r="N12" s="115"/>
      <c r="O12" s="115"/>
      <c r="P12" s="115"/>
      <c r="Q12" s="115"/>
      <c r="R12" s="115"/>
      <c r="S12" s="115"/>
      <c r="T12" s="115"/>
      <c r="U12" s="115"/>
      <c r="V12" s="115"/>
      <c r="W12" s="115"/>
      <c r="X12" s="115"/>
      <c r="Y12" s="115"/>
      <c r="Z12" s="115"/>
    </row>
    <row r="13" spans="1:34" ht="15.75" customHeight="1" x14ac:dyDescent="0.3">
      <c r="A13" s="115"/>
      <c r="B13" s="115"/>
      <c r="C13" s="115"/>
      <c r="D13" s="115"/>
      <c r="E13" s="115"/>
      <c r="F13" s="115"/>
      <c r="G13" s="115"/>
      <c r="H13" s="115"/>
      <c r="I13" s="115"/>
      <c r="J13" s="115"/>
      <c r="K13" s="115"/>
      <c r="L13" s="115"/>
      <c r="M13" s="115"/>
      <c r="N13" s="115"/>
      <c r="O13" s="115"/>
      <c r="P13" s="115"/>
      <c r="Q13" s="115"/>
      <c r="R13" s="115"/>
      <c r="S13" s="115"/>
      <c r="T13" s="115"/>
      <c r="U13" s="115"/>
      <c r="V13" s="115"/>
      <c r="W13" s="115"/>
      <c r="X13" s="115"/>
      <c r="Y13" s="115"/>
      <c r="Z13" s="115"/>
    </row>
    <row r="14" spans="1:34" ht="15.75" customHeight="1" x14ac:dyDescent="0.3">
      <c r="A14" s="115"/>
      <c r="B14" s="115"/>
      <c r="C14" s="115"/>
      <c r="D14" s="115"/>
      <c r="E14" s="115"/>
      <c r="F14" s="115"/>
      <c r="G14" s="115"/>
      <c r="H14" s="115"/>
      <c r="I14" s="115"/>
      <c r="J14" s="115"/>
      <c r="K14" s="115"/>
      <c r="L14" s="115"/>
      <c r="M14" s="115"/>
      <c r="N14" s="115"/>
      <c r="O14" s="115"/>
      <c r="P14" s="115"/>
      <c r="Q14" s="115"/>
      <c r="R14" s="115"/>
      <c r="S14" s="115"/>
      <c r="T14" s="115"/>
      <c r="U14" s="115"/>
      <c r="V14" s="115"/>
      <c r="W14" s="115"/>
      <c r="X14" s="115"/>
      <c r="Y14" s="115"/>
      <c r="Z14" s="115"/>
    </row>
    <row r="15" spans="1:34" ht="15.75" customHeight="1" x14ac:dyDescent="0.3">
      <c r="A15" s="115"/>
      <c r="B15" s="115"/>
      <c r="C15" s="115"/>
      <c r="D15" s="115"/>
      <c r="E15" s="115"/>
      <c r="F15" s="115"/>
      <c r="G15" s="115"/>
      <c r="H15" s="115"/>
      <c r="I15" s="115"/>
      <c r="J15" s="115"/>
      <c r="K15" s="115"/>
      <c r="L15" s="115"/>
      <c r="M15" s="115"/>
      <c r="N15" s="115"/>
      <c r="O15" s="115"/>
      <c r="P15" s="115"/>
      <c r="Q15" s="115"/>
      <c r="R15" s="115"/>
      <c r="S15" s="115"/>
      <c r="T15" s="115"/>
      <c r="U15" s="115"/>
      <c r="V15" s="115"/>
      <c r="W15" s="115"/>
      <c r="X15" s="115"/>
      <c r="Y15" s="115"/>
      <c r="Z15" s="115"/>
    </row>
    <row r="16" spans="1:34" ht="15.75" customHeight="1" x14ac:dyDescent="0.3">
      <c r="A16" s="115"/>
      <c r="B16" s="115"/>
      <c r="C16" s="115"/>
      <c r="D16" s="115"/>
      <c r="E16" s="115"/>
      <c r="F16" s="115"/>
      <c r="G16" s="115"/>
      <c r="H16" s="115"/>
      <c r="I16" s="115"/>
      <c r="J16" s="115"/>
      <c r="K16" s="115"/>
      <c r="L16" s="115"/>
      <c r="M16" s="115"/>
      <c r="N16" s="115"/>
      <c r="O16" s="115"/>
      <c r="P16" s="115"/>
      <c r="Q16" s="115"/>
      <c r="R16" s="115"/>
      <c r="S16" s="115"/>
      <c r="T16" s="115"/>
      <c r="U16" s="115"/>
      <c r="V16" s="115"/>
      <c r="W16" s="115"/>
      <c r="X16" s="115"/>
      <c r="Y16" s="115"/>
      <c r="Z16" s="115"/>
    </row>
    <row r="17" spans="1:26" ht="15.75" customHeight="1" x14ac:dyDescent="0.3">
      <c r="A17" s="115"/>
      <c r="B17" s="115"/>
      <c r="C17" s="115"/>
      <c r="D17" s="115"/>
      <c r="E17" s="115"/>
      <c r="F17" s="115"/>
      <c r="G17" s="115"/>
      <c r="H17" s="115"/>
      <c r="I17" s="115"/>
      <c r="J17" s="115"/>
      <c r="K17" s="115"/>
      <c r="L17" s="115"/>
      <c r="M17" s="115"/>
      <c r="N17" s="115"/>
      <c r="O17" s="115"/>
      <c r="P17" s="115"/>
      <c r="Q17" s="115"/>
      <c r="R17" s="115"/>
      <c r="S17" s="115"/>
      <c r="T17" s="115"/>
      <c r="U17" s="115"/>
      <c r="V17" s="115"/>
      <c r="W17" s="115"/>
      <c r="X17" s="115"/>
      <c r="Y17" s="115"/>
      <c r="Z17" s="115"/>
    </row>
    <row r="18" spans="1:26" ht="15.75" customHeight="1" x14ac:dyDescent="0.3">
      <c r="A18" s="115"/>
      <c r="B18" s="115"/>
      <c r="C18" s="115"/>
      <c r="D18" s="115"/>
      <c r="E18" s="115"/>
      <c r="F18" s="115"/>
      <c r="G18" s="115"/>
      <c r="H18" s="115"/>
      <c r="I18" s="115"/>
      <c r="J18" s="115"/>
      <c r="K18" s="115"/>
      <c r="L18" s="115"/>
      <c r="M18" s="115"/>
      <c r="N18" s="115"/>
      <c r="O18" s="115"/>
      <c r="P18" s="115"/>
      <c r="Q18" s="115"/>
      <c r="R18" s="115"/>
      <c r="S18" s="115"/>
      <c r="T18" s="115"/>
      <c r="U18" s="115"/>
      <c r="V18" s="115"/>
      <c r="W18" s="115"/>
      <c r="X18" s="115"/>
      <c r="Y18" s="115"/>
      <c r="Z18" s="115"/>
    </row>
    <row r="19" spans="1:26" ht="15.75" customHeight="1" x14ac:dyDescent="0.3">
      <c r="A19" s="115"/>
      <c r="B19" s="115"/>
      <c r="C19" s="115"/>
      <c r="D19" s="115"/>
      <c r="E19" s="115"/>
      <c r="F19" s="115"/>
      <c r="G19" s="115"/>
      <c r="H19" s="115"/>
      <c r="I19" s="115"/>
      <c r="J19" s="115"/>
      <c r="K19" s="115"/>
      <c r="L19" s="115"/>
      <c r="M19" s="115"/>
      <c r="N19" s="115"/>
      <c r="O19" s="115"/>
      <c r="P19" s="115"/>
      <c r="Q19" s="115"/>
      <c r="R19" s="115"/>
      <c r="S19" s="115"/>
      <c r="T19" s="115"/>
      <c r="U19" s="115"/>
      <c r="V19" s="115"/>
      <c r="W19" s="115"/>
      <c r="X19" s="115"/>
      <c r="Y19" s="115"/>
      <c r="Z19" s="115"/>
    </row>
    <row r="20" spans="1:26" ht="15.75" customHeight="1" x14ac:dyDescent="0.3">
      <c r="A20" s="115"/>
      <c r="B20" s="115"/>
      <c r="C20" s="115"/>
      <c r="D20" s="115"/>
      <c r="E20" s="115"/>
      <c r="F20" s="115"/>
      <c r="G20" s="115"/>
      <c r="H20" s="115"/>
      <c r="I20" s="115"/>
      <c r="J20" s="115"/>
      <c r="K20" s="115"/>
      <c r="L20" s="115"/>
      <c r="M20" s="115"/>
      <c r="N20" s="115"/>
      <c r="O20" s="115"/>
      <c r="P20" s="115"/>
      <c r="Q20" s="115"/>
      <c r="R20" s="115"/>
      <c r="S20" s="115"/>
      <c r="T20" s="115"/>
      <c r="U20" s="115"/>
      <c r="V20" s="115"/>
      <c r="W20" s="115"/>
      <c r="X20" s="115"/>
      <c r="Y20" s="115"/>
      <c r="Z20" s="115"/>
    </row>
    <row r="21" spans="1:26" ht="15.75" customHeight="1" x14ac:dyDescent="0.3">
      <c r="A21" s="115"/>
      <c r="B21" s="115"/>
      <c r="C21" s="115"/>
      <c r="D21" s="115"/>
      <c r="E21" s="115"/>
      <c r="F21" s="115"/>
      <c r="G21" s="115"/>
      <c r="H21" s="115"/>
      <c r="I21" s="115"/>
      <c r="J21" s="115"/>
      <c r="K21" s="115"/>
      <c r="L21" s="115"/>
      <c r="M21" s="115"/>
      <c r="N21" s="115"/>
      <c r="O21" s="115"/>
      <c r="P21" s="115"/>
      <c r="Q21" s="115"/>
      <c r="R21" s="115"/>
      <c r="S21" s="115"/>
      <c r="T21" s="115"/>
      <c r="U21" s="115"/>
      <c r="V21" s="115"/>
      <c r="W21" s="115"/>
      <c r="X21" s="115"/>
      <c r="Y21" s="115"/>
      <c r="Z21" s="115"/>
    </row>
    <row r="22" spans="1:26" ht="15.75" customHeight="1" x14ac:dyDescent="0.3">
      <c r="A22" s="115"/>
      <c r="B22" s="115"/>
      <c r="C22" s="115"/>
      <c r="D22" s="115"/>
      <c r="E22" s="115"/>
      <c r="F22" s="115"/>
      <c r="G22" s="115"/>
      <c r="H22" s="115"/>
      <c r="I22" s="115"/>
      <c r="J22" s="115"/>
      <c r="K22" s="115"/>
      <c r="L22" s="115"/>
      <c r="M22" s="115"/>
      <c r="N22" s="115"/>
      <c r="O22" s="115"/>
      <c r="P22" s="115"/>
      <c r="Q22" s="115"/>
      <c r="R22" s="115"/>
      <c r="S22" s="115"/>
      <c r="T22" s="115"/>
      <c r="U22" s="115"/>
      <c r="V22" s="115"/>
      <c r="W22" s="115"/>
      <c r="X22" s="115"/>
      <c r="Y22" s="115"/>
      <c r="Z22" s="115"/>
    </row>
    <row r="23" spans="1:26" ht="15.75" customHeight="1" x14ac:dyDescent="0.3">
      <c r="A23" s="115"/>
      <c r="B23" s="115"/>
      <c r="C23" s="115"/>
      <c r="D23" s="115"/>
      <c r="E23" s="115"/>
      <c r="F23" s="115"/>
      <c r="G23" s="115"/>
      <c r="H23" s="115"/>
      <c r="I23" s="115"/>
      <c r="J23" s="115"/>
      <c r="K23" s="115"/>
      <c r="L23" s="115"/>
      <c r="M23" s="115"/>
      <c r="N23" s="115"/>
      <c r="O23" s="115"/>
      <c r="P23" s="115"/>
      <c r="Q23" s="115"/>
      <c r="R23" s="115"/>
      <c r="S23" s="115"/>
      <c r="T23" s="115"/>
      <c r="U23" s="115"/>
      <c r="V23" s="115"/>
      <c r="W23" s="115"/>
      <c r="X23" s="115"/>
      <c r="Y23" s="115"/>
      <c r="Z23" s="115"/>
    </row>
    <row r="24" spans="1:26" ht="15.75" customHeight="1" x14ac:dyDescent="0.3">
      <c r="A24" s="115"/>
      <c r="B24" s="115"/>
      <c r="C24" s="115"/>
      <c r="D24" s="115"/>
      <c r="E24" s="115"/>
      <c r="F24" s="115"/>
      <c r="G24" s="115"/>
      <c r="H24" s="115"/>
      <c r="I24" s="115"/>
      <c r="J24" s="115"/>
      <c r="K24" s="115"/>
      <c r="L24" s="115"/>
      <c r="M24" s="115"/>
      <c r="N24" s="115"/>
      <c r="O24" s="115"/>
      <c r="P24" s="115"/>
      <c r="Q24" s="115"/>
      <c r="R24" s="115"/>
      <c r="S24" s="115"/>
      <c r="T24" s="115"/>
      <c r="U24" s="115"/>
      <c r="V24" s="115"/>
      <c r="W24" s="115"/>
      <c r="X24" s="115"/>
      <c r="Y24" s="115"/>
      <c r="Z24" s="115"/>
    </row>
    <row r="25" spans="1:26" ht="15.75" customHeight="1" x14ac:dyDescent="0.3">
      <c r="A25" s="115"/>
      <c r="B25" s="115"/>
      <c r="C25" s="115"/>
      <c r="D25" s="115"/>
      <c r="E25" s="115"/>
      <c r="F25" s="115"/>
      <c r="G25" s="115"/>
      <c r="H25" s="115"/>
      <c r="I25" s="115"/>
      <c r="J25" s="115"/>
      <c r="K25" s="115"/>
      <c r="L25" s="115"/>
      <c r="M25" s="115"/>
      <c r="N25" s="115"/>
      <c r="O25" s="115"/>
      <c r="P25" s="115"/>
      <c r="Q25" s="115"/>
      <c r="R25" s="115"/>
      <c r="S25" s="115"/>
      <c r="T25" s="115"/>
      <c r="U25" s="115"/>
      <c r="V25" s="115"/>
      <c r="W25" s="115"/>
      <c r="X25" s="115"/>
      <c r="Y25" s="115"/>
      <c r="Z25" s="115"/>
    </row>
    <row r="26" spans="1:26" ht="15.75" customHeight="1" x14ac:dyDescent="0.3">
      <c r="A26" s="115"/>
      <c r="B26" s="115"/>
      <c r="C26" s="115"/>
      <c r="D26" s="115"/>
      <c r="E26" s="115"/>
      <c r="F26" s="115"/>
      <c r="G26" s="115"/>
      <c r="H26" s="115"/>
      <c r="I26" s="115"/>
      <c r="J26" s="115"/>
      <c r="K26" s="115"/>
      <c r="L26" s="115"/>
      <c r="M26" s="115"/>
      <c r="N26" s="115"/>
      <c r="O26" s="115"/>
      <c r="P26" s="115"/>
      <c r="Q26" s="115"/>
      <c r="R26" s="115"/>
      <c r="S26" s="115"/>
      <c r="T26" s="115"/>
      <c r="U26" s="115"/>
      <c r="V26" s="115"/>
      <c r="W26" s="115"/>
      <c r="X26" s="115"/>
      <c r="Y26" s="115"/>
      <c r="Z26" s="115"/>
    </row>
    <row r="27" spans="1:26" ht="15.75" customHeight="1" x14ac:dyDescent="0.3">
      <c r="A27" s="115"/>
      <c r="B27" s="115"/>
      <c r="C27" s="115"/>
      <c r="D27" s="115"/>
      <c r="E27" s="115"/>
      <c r="F27" s="115"/>
      <c r="G27" s="115"/>
      <c r="H27" s="115"/>
      <c r="I27" s="115"/>
      <c r="J27" s="115"/>
      <c r="K27" s="115"/>
      <c r="L27" s="115"/>
      <c r="M27" s="115"/>
      <c r="N27" s="115"/>
      <c r="O27" s="115"/>
      <c r="P27" s="115"/>
      <c r="Q27" s="115"/>
      <c r="R27" s="115"/>
      <c r="S27" s="115"/>
      <c r="T27" s="115"/>
      <c r="U27" s="115"/>
      <c r="V27" s="115"/>
      <c r="W27" s="115"/>
      <c r="X27" s="115"/>
      <c r="Y27" s="115"/>
      <c r="Z27" s="115"/>
    </row>
    <row r="28" spans="1:26" ht="15.75" customHeight="1" x14ac:dyDescent="0.3">
      <c r="A28" s="115"/>
      <c r="B28" s="115"/>
      <c r="C28" s="115"/>
      <c r="D28" s="115"/>
      <c r="E28" s="115"/>
      <c r="F28" s="115"/>
      <c r="G28" s="115"/>
      <c r="H28" s="115"/>
      <c r="I28" s="115"/>
      <c r="J28" s="115"/>
      <c r="K28" s="115"/>
      <c r="L28" s="115"/>
      <c r="M28" s="115"/>
      <c r="N28" s="115"/>
      <c r="O28" s="115"/>
      <c r="P28" s="115"/>
      <c r="Q28" s="115"/>
      <c r="R28" s="115"/>
      <c r="S28" s="115"/>
      <c r="T28" s="115"/>
      <c r="U28" s="115"/>
      <c r="V28" s="115"/>
      <c r="W28" s="115"/>
      <c r="X28" s="115"/>
      <c r="Y28" s="115"/>
      <c r="Z28" s="115"/>
    </row>
    <row r="29" spans="1:26" ht="15.75" customHeight="1" x14ac:dyDescent="0.3">
      <c r="A29" s="115"/>
      <c r="B29" s="115"/>
      <c r="C29" s="115"/>
      <c r="D29" s="115"/>
      <c r="E29" s="115"/>
      <c r="F29" s="115"/>
      <c r="G29" s="115"/>
      <c r="H29" s="115"/>
      <c r="I29" s="115"/>
      <c r="J29" s="115"/>
      <c r="K29" s="115"/>
      <c r="L29" s="115"/>
      <c r="M29" s="115"/>
      <c r="N29" s="115"/>
      <c r="O29" s="115"/>
      <c r="P29" s="115"/>
      <c r="Q29" s="115"/>
      <c r="R29" s="115"/>
      <c r="S29" s="115"/>
      <c r="T29" s="115"/>
      <c r="U29" s="115"/>
      <c r="V29" s="115"/>
      <c r="W29" s="115"/>
      <c r="X29" s="115"/>
      <c r="Y29" s="115"/>
      <c r="Z29" s="115"/>
    </row>
    <row r="30" spans="1:26" ht="15.75" customHeight="1" x14ac:dyDescent="0.3">
      <c r="A30" s="115"/>
      <c r="B30" s="115"/>
      <c r="C30" s="115"/>
      <c r="D30" s="115"/>
      <c r="E30" s="115"/>
      <c r="F30" s="115"/>
      <c r="G30" s="115"/>
      <c r="H30" s="115"/>
      <c r="I30" s="115"/>
      <c r="J30" s="115"/>
      <c r="K30" s="115"/>
      <c r="L30" s="115"/>
      <c r="M30" s="115"/>
      <c r="N30" s="115"/>
      <c r="O30" s="115"/>
      <c r="P30" s="115"/>
      <c r="Q30" s="115"/>
      <c r="R30" s="115"/>
      <c r="S30" s="115"/>
      <c r="T30" s="115"/>
      <c r="U30" s="115"/>
      <c r="V30" s="115"/>
      <c r="W30" s="115"/>
      <c r="X30" s="115"/>
      <c r="Y30" s="115"/>
      <c r="Z30" s="115"/>
    </row>
    <row r="31" spans="1:26" ht="15.75" customHeight="1" x14ac:dyDescent="0.3">
      <c r="A31" s="115"/>
      <c r="B31" s="115"/>
      <c r="C31" s="115"/>
      <c r="D31" s="115"/>
      <c r="E31" s="115"/>
      <c r="F31" s="115"/>
      <c r="G31" s="115"/>
      <c r="H31" s="115"/>
      <c r="I31" s="115"/>
      <c r="J31" s="115"/>
      <c r="K31" s="115"/>
      <c r="L31" s="115"/>
      <c r="M31" s="115"/>
      <c r="N31" s="115"/>
      <c r="O31" s="115"/>
      <c r="P31" s="115"/>
      <c r="Q31" s="115"/>
      <c r="R31" s="115"/>
      <c r="S31" s="115"/>
      <c r="T31" s="115"/>
      <c r="U31" s="115"/>
      <c r="V31" s="115"/>
      <c r="W31" s="115"/>
      <c r="X31" s="115"/>
      <c r="Y31" s="115"/>
      <c r="Z31" s="115"/>
    </row>
    <row r="32" spans="1:26" ht="15.75" customHeight="1" x14ac:dyDescent="0.3">
      <c r="A32" s="115"/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R32" s="115"/>
      <c r="S32" s="115"/>
      <c r="T32" s="115"/>
      <c r="U32" s="115"/>
      <c r="V32" s="115"/>
      <c r="W32" s="115"/>
      <c r="X32" s="115"/>
      <c r="Y32" s="115"/>
      <c r="Z32" s="115"/>
    </row>
    <row r="33" spans="1:26" ht="15.75" customHeight="1" x14ac:dyDescent="0.3">
      <c r="A33" s="115"/>
      <c r="B33" s="115"/>
      <c r="C33" s="115"/>
      <c r="D33" s="115"/>
      <c r="E33" s="115"/>
      <c r="F33" s="115"/>
      <c r="G33" s="115"/>
      <c r="H33" s="115"/>
      <c r="I33" s="115"/>
      <c r="J33" s="115"/>
      <c r="K33" s="115"/>
      <c r="L33" s="115"/>
      <c r="M33" s="115"/>
      <c r="N33" s="115"/>
      <c r="O33" s="115"/>
      <c r="P33" s="115"/>
      <c r="Q33" s="115"/>
      <c r="R33" s="115"/>
      <c r="S33" s="115"/>
      <c r="T33" s="115"/>
      <c r="U33" s="115"/>
      <c r="V33" s="115"/>
      <c r="W33" s="115"/>
      <c r="X33" s="115"/>
      <c r="Y33" s="115"/>
      <c r="Z33" s="115"/>
    </row>
    <row r="34" spans="1:26" ht="15.75" customHeight="1" x14ac:dyDescent="0.3">
      <c r="A34" s="115"/>
      <c r="B34" s="115"/>
      <c r="C34" s="115"/>
      <c r="D34" s="115"/>
      <c r="E34" s="115"/>
      <c r="F34" s="115"/>
      <c r="G34" s="115"/>
      <c r="H34" s="115"/>
      <c r="I34" s="115"/>
      <c r="J34" s="115"/>
      <c r="K34" s="115"/>
      <c r="L34" s="115"/>
      <c r="M34" s="115"/>
      <c r="N34" s="115"/>
      <c r="O34" s="115"/>
      <c r="P34" s="115"/>
      <c r="Q34" s="115"/>
      <c r="R34" s="115"/>
      <c r="S34" s="115"/>
      <c r="T34" s="115"/>
      <c r="U34" s="115"/>
      <c r="V34" s="115"/>
      <c r="W34" s="115"/>
      <c r="X34" s="115"/>
      <c r="Y34" s="115"/>
      <c r="Z34" s="115"/>
    </row>
    <row r="35" spans="1:26" ht="15.75" customHeight="1" x14ac:dyDescent="0.3">
      <c r="A35" s="115"/>
      <c r="B35" s="115"/>
      <c r="C35" s="115"/>
      <c r="D35" s="115"/>
      <c r="E35" s="115"/>
      <c r="F35" s="115"/>
      <c r="G35" s="115"/>
      <c r="H35" s="115"/>
      <c r="I35" s="115"/>
      <c r="J35" s="115"/>
      <c r="K35" s="115"/>
      <c r="L35" s="115"/>
      <c r="M35" s="115"/>
      <c r="N35" s="115"/>
      <c r="O35" s="115"/>
      <c r="P35" s="115"/>
      <c r="Q35" s="115"/>
      <c r="R35" s="115"/>
      <c r="S35" s="115"/>
      <c r="T35" s="115"/>
      <c r="U35" s="115"/>
      <c r="V35" s="115"/>
      <c r="W35" s="115"/>
      <c r="X35" s="115"/>
      <c r="Y35" s="115"/>
      <c r="Z35" s="115"/>
    </row>
    <row r="36" spans="1:26" ht="15.75" customHeight="1" x14ac:dyDescent="0.3">
      <c r="A36" s="115"/>
      <c r="B36" s="115"/>
      <c r="C36" s="115"/>
      <c r="D36" s="115"/>
      <c r="E36" s="115"/>
      <c r="F36" s="115"/>
      <c r="G36" s="115"/>
      <c r="H36" s="115"/>
      <c r="I36" s="115"/>
      <c r="J36" s="115"/>
      <c r="K36" s="115"/>
      <c r="L36" s="115"/>
      <c r="M36" s="115"/>
      <c r="N36" s="115"/>
      <c r="O36" s="115"/>
      <c r="P36" s="115"/>
      <c r="Q36" s="115"/>
      <c r="R36" s="115"/>
      <c r="S36" s="115"/>
      <c r="T36" s="115"/>
      <c r="U36" s="115"/>
      <c r="V36" s="115"/>
      <c r="W36" s="115"/>
      <c r="X36" s="115"/>
      <c r="Y36" s="115"/>
      <c r="Z36" s="115"/>
    </row>
    <row r="37" spans="1:26" ht="15.75" customHeight="1" x14ac:dyDescent="0.3">
      <c r="A37" s="115"/>
      <c r="B37" s="115"/>
      <c r="C37" s="115"/>
      <c r="D37" s="115"/>
      <c r="E37" s="115"/>
      <c r="F37" s="115"/>
      <c r="G37" s="115"/>
      <c r="H37" s="115"/>
      <c r="I37" s="115"/>
      <c r="J37" s="115"/>
      <c r="K37" s="115"/>
      <c r="L37" s="115"/>
      <c r="M37" s="115"/>
      <c r="N37" s="115"/>
      <c r="O37" s="115"/>
      <c r="P37" s="115"/>
      <c r="Q37" s="115"/>
      <c r="R37" s="115"/>
      <c r="S37" s="115"/>
      <c r="T37" s="115"/>
      <c r="U37" s="115"/>
      <c r="V37" s="115"/>
      <c r="W37" s="115"/>
      <c r="X37" s="115"/>
      <c r="Y37" s="115"/>
      <c r="Z37" s="115"/>
    </row>
    <row r="38" spans="1:26" ht="15.75" customHeight="1" x14ac:dyDescent="0.3">
      <c r="A38" s="115"/>
      <c r="B38" s="115"/>
      <c r="C38" s="115"/>
      <c r="D38" s="115"/>
      <c r="E38" s="115"/>
      <c r="F38" s="115"/>
      <c r="G38" s="115"/>
      <c r="H38" s="115"/>
      <c r="I38" s="115"/>
      <c r="J38" s="115"/>
      <c r="K38" s="115"/>
      <c r="L38" s="115"/>
      <c r="M38" s="115"/>
      <c r="N38" s="115"/>
      <c r="O38" s="115"/>
      <c r="P38" s="115"/>
      <c r="Q38" s="115"/>
      <c r="R38" s="115"/>
      <c r="S38" s="115"/>
      <c r="T38" s="115"/>
      <c r="U38" s="115"/>
      <c r="V38" s="115"/>
      <c r="W38" s="115"/>
      <c r="X38" s="115"/>
      <c r="Y38" s="115"/>
      <c r="Z38" s="115"/>
    </row>
    <row r="39" spans="1:26" ht="15.75" customHeight="1" x14ac:dyDescent="0.3">
      <c r="A39" s="115"/>
      <c r="B39" s="115"/>
      <c r="C39" s="115"/>
      <c r="D39" s="115"/>
      <c r="E39" s="115"/>
      <c r="F39" s="115"/>
      <c r="G39" s="115"/>
      <c r="H39" s="115"/>
      <c r="I39" s="115"/>
      <c r="J39" s="115"/>
      <c r="K39" s="115"/>
      <c r="L39" s="115"/>
      <c r="M39" s="115"/>
      <c r="N39" s="115"/>
      <c r="O39" s="115"/>
      <c r="P39" s="115"/>
      <c r="Q39" s="115"/>
      <c r="R39" s="115"/>
      <c r="S39" s="115"/>
      <c r="T39" s="115"/>
      <c r="U39" s="115"/>
      <c r="V39" s="115"/>
      <c r="W39" s="115"/>
      <c r="X39" s="115"/>
      <c r="Y39" s="115"/>
      <c r="Z39" s="115"/>
    </row>
    <row r="40" spans="1:26" ht="15.75" customHeight="1" x14ac:dyDescent="0.3">
      <c r="A40" s="115"/>
      <c r="B40" s="115"/>
      <c r="C40" s="115"/>
      <c r="D40" s="115"/>
      <c r="E40" s="115"/>
      <c r="F40" s="115"/>
      <c r="G40" s="115"/>
      <c r="H40" s="115"/>
      <c r="I40" s="115"/>
      <c r="J40" s="115"/>
      <c r="K40" s="115"/>
      <c r="L40" s="115"/>
      <c r="M40" s="115"/>
      <c r="N40" s="115"/>
      <c r="O40" s="115"/>
      <c r="P40" s="115"/>
      <c r="Q40" s="115"/>
      <c r="R40" s="115"/>
      <c r="S40" s="115"/>
      <c r="T40" s="115"/>
      <c r="U40" s="115"/>
      <c r="V40" s="115"/>
      <c r="W40" s="115"/>
      <c r="X40" s="115"/>
      <c r="Y40" s="115"/>
      <c r="Z40" s="115"/>
    </row>
    <row r="41" spans="1:26" ht="15.75" customHeight="1" x14ac:dyDescent="0.3">
      <c r="A41" s="115"/>
      <c r="B41" s="115"/>
      <c r="C41" s="115"/>
      <c r="D41" s="115"/>
      <c r="E41" s="115"/>
      <c r="F41" s="115"/>
      <c r="G41" s="115"/>
      <c r="H41" s="115"/>
      <c r="I41" s="115"/>
      <c r="J41" s="115"/>
      <c r="K41" s="115"/>
      <c r="L41" s="115"/>
      <c r="M41" s="115"/>
      <c r="N41" s="115"/>
      <c r="O41" s="115"/>
      <c r="P41" s="115"/>
      <c r="Q41" s="115"/>
      <c r="R41" s="115"/>
      <c r="S41" s="115"/>
      <c r="T41" s="115"/>
      <c r="U41" s="115"/>
      <c r="V41" s="115"/>
      <c r="W41" s="115"/>
      <c r="X41" s="115"/>
      <c r="Y41" s="115"/>
      <c r="Z41" s="115"/>
    </row>
    <row r="42" spans="1:26" ht="15.75" customHeight="1" x14ac:dyDescent="0.3"/>
    <row r="43" spans="1:26" ht="15.75" customHeight="1" x14ac:dyDescent="0.3"/>
    <row r="44" spans="1:26" ht="15.75" customHeight="1" x14ac:dyDescent="0.3"/>
    <row r="45" spans="1:26" ht="15.75" customHeight="1" x14ac:dyDescent="0.3"/>
    <row r="46" spans="1:26" ht="15.75" customHeight="1" x14ac:dyDescent="0.3"/>
    <row r="47" spans="1:26" ht="15.75" customHeight="1" x14ac:dyDescent="0.3"/>
    <row r="48" spans="1:26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sheetProtection selectLockedCells="1" selectUnlockedCells="1"/>
  <sortState xmlns:xlrd2="http://schemas.microsoft.com/office/spreadsheetml/2017/richdata2" ref="A5:I9">
    <sortCondition descending="1" ref="I5"/>
    <sortCondition descending="1" ref="H5"/>
  </sortState>
  <hyperlinks>
    <hyperlink ref="B2" location="'Index'!A3" tooltip="Go to the Index sheet" display="`" xr:uid="{E23EAB21-E363-4DAC-8B6A-1691DAFF24BB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Winter 2020-21&amp;L&amp;G&amp;R&amp;G</oddHeader>
    <oddFooter>&amp;Cwww.cntsa.org.uk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D50342-C12F-435A-A944-0C670D3780AA}">
  <sheetPr codeName="Sheet11">
    <tabColor rgb="FF70AD47"/>
    <pageSetUpPr fitToPage="1"/>
  </sheetPr>
  <dimension ref="A1:AMJ63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7" customWidth="1"/>
    <col min="2" max="3" width="20.7109375" style="6" customWidth="1"/>
    <col min="4" max="7" width="5" style="6" customWidth="1"/>
    <col min="8" max="8" width="1.7109375" style="6" customWidth="1"/>
    <col min="9" max="9" width="2.7109375" style="7" customWidth="1"/>
    <col min="10" max="11" width="20.7109375" style="6" customWidth="1"/>
    <col min="12" max="15" width="5" style="6" customWidth="1"/>
    <col min="16" max="16" width="2.42578125" style="6" customWidth="1"/>
    <col min="17" max="24" width="4.140625" style="6" customWidth="1"/>
    <col min="25" max="1024" width="10.28515625" style="6"/>
    <col min="1025" max="16384" width="10.28515625" style="35"/>
  </cols>
  <sheetData>
    <row r="1" spans="1:34" s="45" customFormat="1" ht="18" x14ac:dyDescent="0.35">
      <c r="A1" s="154"/>
      <c r="B1" s="45" t="s">
        <v>296</v>
      </c>
      <c r="D1" s="4"/>
      <c r="E1" s="4"/>
      <c r="F1" s="4"/>
      <c r="G1" s="4"/>
      <c r="H1" s="4"/>
      <c r="I1" s="4"/>
      <c r="J1" s="4" t="s">
        <v>1</v>
      </c>
      <c r="K1" s="4"/>
      <c r="L1" s="4"/>
      <c r="N1" s="4"/>
      <c r="O1" s="4"/>
      <c r="P1" s="4"/>
      <c r="Q1" s="4"/>
      <c r="R1" s="4"/>
      <c r="S1" s="4"/>
      <c r="T1" s="4"/>
      <c r="U1" s="4"/>
      <c r="V1" s="4"/>
      <c r="W1" s="4"/>
      <c r="AG1" s="6"/>
      <c r="AH1" s="7"/>
    </row>
    <row r="2" spans="1:34" ht="15.75" customHeight="1" x14ac:dyDescent="0.3">
      <c r="B2" s="46" t="s">
        <v>2</v>
      </c>
      <c r="AH2" s="7"/>
    </row>
    <row r="3" spans="1:34" s="17" customFormat="1" ht="15.75" customHeight="1" x14ac:dyDescent="0.3">
      <c r="A3" s="47"/>
      <c r="B3" s="17" t="s">
        <v>3</v>
      </c>
      <c r="I3" s="47"/>
      <c r="J3" s="17" t="s">
        <v>4</v>
      </c>
      <c r="P3" s="6"/>
      <c r="Q3" s="6"/>
      <c r="AA3" s="6"/>
      <c r="AB3" s="6"/>
      <c r="AC3" s="6"/>
      <c r="AD3" s="6"/>
      <c r="AE3" s="6"/>
      <c r="AF3" s="6"/>
    </row>
    <row r="4" spans="1:34" ht="15.75" customHeight="1" x14ac:dyDescent="0.3">
      <c r="A4" s="155"/>
      <c r="B4" s="156" t="s">
        <v>5</v>
      </c>
      <c r="C4" s="156" t="s">
        <v>6</v>
      </c>
      <c r="D4" s="70" t="s">
        <v>7</v>
      </c>
      <c r="E4" s="70" t="s">
        <v>8</v>
      </c>
      <c r="F4" s="70" t="s">
        <v>9</v>
      </c>
      <c r="G4" s="71" t="s">
        <v>10</v>
      </c>
      <c r="I4" s="155"/>
      <c r="J4" s="156" t="s">
        <v>5</v>
      </c>
      <c r="K4" s="156" t="s">
        <v>6</v>
      </c>
      <c r="L4" s="70" t="s">
        <v>7</v>
      </c>
      <c r="M4" s="70" t="s">
        <v>8</v>
      </c>
      <c r="N4" s="70" t="s">
        <v>9</v>
      </c>
      <c r="O4" s="71" t="s">
        <v>10</v>
      </c>
    </row>
    <row r="5" spans="1:34" ht="15.75" customHeight="1" x14ac:dyDescent="0.3">
      <c r="A5" s="209">
        <v>7</v>
      </c>
      <c r="B5" s="210" t="s">
        <v>315</v>
      </c>
      <c r="C5" s="210" t="s">
        <v>30</v>
      </c>
      <c r="D5" s="211">
        <v>190</v>
      </c>
      <c r="E5" s="211">
        <v>9</v>
      </c>
      <c r="F5" s="236">
        <v>947</v>
      </c>
      <c r="G5" s="291">
        <v>40</v>
      </c>
      <c r="I5" s="209">
        <v>5</v>
      </c>
      <c r="J5" s="210" t="s">
        <v>311</v>
      </c>
      <c r="K5" s="210" t="s">
        <v>304</v>
      </c>
      <c r="L5" s="211">
        <v>185</v>
      </c>
      <c r="M5" s="211">
        <v>8</v>
      </c>
      <c r="N5" s="236">
        <v>922</v>
      </c>
      <c r="O5" s="291">
        <v>40</v>
      </c>
    </row>
    <row r="6" spans="1:34" ht="15.75" customHeight="1" x14ac:dyDescent="0.3">
      <c r="A6" s="157">
        <v>6</v>
      </c>
      <c r="B6" s="24" t="s">
        <v>312</v>
      </c>
      <c r="C6" s="24" t="s">
        <v>313</v>
      </c>
      <c r="D6" s="28">
        <v>190</v>
      </c>
      <c r="E6" s="57">
        <v>9</v>
      </c>
      <c r="F6" s="104">
        <v>945</v>
      </c>
      <c r="G6" s="105">
        <v>36</v>
      </c>
      <c r="I6" s="157">
        <v>4</v>
      </c>
      <c r="J6" s="24" t="s">
        <v>309</v>
      </c>
      <c r="K6" s="24" t="s">
        <v>310</v>
      </c>
      <c r="L6" s="28">
        <v>183</v>
      </c>
      <c r="M6" s="57">
        <v>5</v>
      </c>
      <c r="N6" s="104">
        <v>917</v>
      </c>
      <c r="O6" s="105">
        <v>36</v>
      </c>
    </row>
    <row r="7" spans="1:34" ht="15.75" customHeight="1" x14ac:dyDescent="0.3">
      <c r="A7" s="157">
        <v>8</v>
      </c>
      <c r="B7" s="24" t="s">
        <v>318</v>
      </c>
      <c r="C7" s="24" t="s">
        <v>150</v>
      </c>
      <c r="D7" s="28">
        <v>190</v>
      </c>
      <c r="E7" s="57">
        <v>9</v>
      </c>
      <c r="F7" s="104">
        <v>940</v>
      </c>
      <c r="G7" s="105">
        <v>34</v>
      </c>
      <c r="I7" s="157">
        <v>6</v>
      </c>
      <c r="J7" s="24" t="s">
        <v>314</v>
      </c>
      <c r="K7" s="24" t="s">
        <v>310</v>
      </c>
      <c r="L7" s="28">
        <v>186</v>
      </c>
      <c r="M7" s="57">
        <v>9</v>
      </c>
      <c r="N7" s="104">
        <v>911</v>
      </c>
      <c r="O7" s="105">
        <v>32</v>
      </c>
    </row>
    <row r="8" spans="1:34" ht="15.75" customHeight="1" x14ac:dyDescent="0.3">
      <c r="A8" s="157">
        <v>9</v>
      </c>
      <c r="B8" s="24" t="s">
        <v>319</v>
      </c>
      <c r="C8" s="24" t="s">
        <v>212</v>
      </c>
      <c r="D8" s="28">
        <v>181</v>
      </c>
      <c r="E8" s="57">
        <v>5</v>
      </c>
      <c r="F8" s="104">
        <v>930</v>
      </c>
      <c r="G8" s="105">
        <v>30</v>
      </c>
      <c r="I8" s="157">
        <v>7</v>
      </c>
      <c r="J8" s="24" t="s">
        <v>316</v>
      </c>
      <c r="K8" s="24" t="s">
        <v>317</v>
      </c>
      <c r="L8" s="28">
        <v>182</v>
      </c>
      <c r="M8" s="57">
        <v>4</v>
      </c>
      <c r="N8" s="104">
        <v>911</v>
      </c>
      <c r="O8" s="105">
        <v>32</v>
      </c>
    </row>
    <row r="9" spans="1:34" ht="15.75" customHeight="1" x14ac:dyDescent="0.3">
      <c r="A9" s="157">
        <v>3</v>
      </c>
      <c r="B9" s="24" t="s">
        <v>303</v>
      </c>
      <c r="C9" s="24" t="s">
        <v>304</v>
      </c>
      <c r="D9" s="28">
        <v>185</v>
      </c>
      <c r="E9" s="57">
        <v>6</v>
      </c>
      <c r="F9" s="104">
        <v>933</v>
      </c>
      <c r="G9" s="105">
        <v>29</v>
      </c>
      <c r="I9" s="157">
        <v>3</v>
      </c>
      <c r="J9" s="24" t="s">
        <v>305</v>
      </c>
      <c r="K9" s="24" t="s">
        <v>306</v>
      </c>
      <c r="L9" s="28">
        <v>185</v>
      </c>
      <c r="M9" s="57">
        <v>8</v>
      </c>
      <c r="N9" s="104">
        <v>907</v>
      </c>
      <c r="O9" s="105">
        <v>29</v>
      </c>
    </row>
    <row r="10" spans="1:34" ht="15.75" customHeight="1" x14ac:dyDescent="0.3">
      <c r="A10" s="157">
        <v>4</v>
      </c>
      <c r="B10" s="24" t="s">
        <v>307</v>
      </c>
      <c r="C10" s="24" t="s">
        <v>308</v>
      </c>
      <c r="D10" s="28" t="s">
        <v>45</v>
      </c>
      <c r="E10" s="57">
        <v>0</v>
      </c>
      <c r="F10" s="104">
        <v>566</v>
      </c>
      <c r="G10" s="105">
        <v>20</v>
      </c>
      <c r="I10" s="157">
        <v>1</v>
      </c>
      <c r="J10" s="24" t="s">
        <v>298</v>
      </c>
      <c r="K10" s="24" t="s">
        <v>54</v>
      </c>
      <c r="L10" s="28">
        <v>185</v>
      </c>
      <c r="M10" s="57">
        <v>8</v>
      </c>
      <c r="N10" s="110">
        <v>881</v>
      </c>
      <c r="O10" s="111">
        <v>23</v>
      </c>
    </row>
    <row r="11" spans="1:34" ht="15.75" customHeight="1" x14ac:dyDescent="0.3">
      <c r="A11" s="157">
        <v>2</v>
      </c>
      <c r="B11" s="24" t="s">
        <v>299</v>
      </c>
      <c r="C11" s="24" t="s">
        <v>300</v>
      </c>
      <c r="D11" s="28">
        <v>179</v>
      </c>
      <c r="E11" s="57">
        <v>4</v>
      </c>
      <c r="F11" s="110">
        <v>909</v>
      </c>
      <c r="G11" s="111">
        <v>19</v>
      </c>
      <c r="I11" s="157">
        <v>9</v>
      </c>
      <c r="J11" s="24" t="s">
        <v>320</v>
      </c>
      <c r="K11" s="24" t="s">
        <v>321</v>
      </c>
      <c r="L11" s="28">
        <v>173</v>
      </c>
      <c r="M11" s="57">
        <v>3</v>
      </c>
      <c r="N11" s="104">
        <v>887</v>
      </c>
      <c r="O11" s="105">
        <v>20</v>
      </c>
    </row>
    <row r="12" spans="1:34" ht="15.75" customHeight="1" x14ac:dyDescent="0.3">
      <c r="A12" s="157">
        <v>5</v>
      </c>
      <c r="B12" s="24" t="s">
        <v>151</v>
      </c>
      <c r="C12" s="24" t="s">
        <v>150</v>
      </c>
      <c r="D12" s="28" t="s">
        <v>45</v>
      </c>
      <c r="E12" s="57">
        <v>0</v>
      </c>
      <c r="F12" s="104">
        <v>556</v>
      </c>
      <c r="G12" s="105">
        <v>12</v>
      </c>
      <c r="I12" s="157">
        <v>8</v>
      </c>
      <c r="J12" s="24" t="s">
        <v>156</v>
      </c>
      <c r="K12" s="24" t="s">
        <v>85</v>
      </c>
      <c r="L12" s="28" t="s">
        <v>45</v>
      </c>
      <c r="M12" s="57">
        <v>0</v>
      </c>
      <c r="N12" s="104">
        <v>185</v>
      </c>
      <c r="O12" s="105">
        <v>9</v>
      </c>
    </row>
    <row r="13" spans="1:34" ht="15.75" customHeight="1" x14ac:dyDescent="0.3">
      <c r="A13" s="214">
        <v>1</v>
      </c>
      <c r="B13" s="215" t="s">
        <v>297</v>
      </c>
      <c r="C13" s="215" t="s">
        <v>150</v>
      </c>
      <c r="D13" s="216" t="s">
        <v>45</v>
      </c>
      <c r="E13" s="217">
        <v>0</v>
      </c>
      <c r="F13" s="292">
        <v>536</v>
      </c>
      <c r="G13" s="293">
        <v>4</v>
      </c>
      <c r="I13" s="214">
        <v>2</v>
      </c>
      <c r="J13" s="215" t="s">
        <v>301</v>
      </c>
      <c r="K13" s="215" t="s">
        <v>302</v>
      </c>
      <c r="L13" s="216" t="s">
        <v>191</v>
      </c>
      <c r="M13" s="217">
        <v>0</v>
      </c>
      <c r="N13" s="106">
        <v>0</v>
      </c>
      <c r="O13" s="107">
        <v>0</v>
      </c>
    </row>
    <row r="14" spans="1:34" ht="15.75" customHeight="1" x14ac:dyDescent="0.3"/>
    <row r="15" spans="1:34" ht="15.75" customHeight="1" x14ac:dyDescent="0.3">
      <c r="A15" s="47"/>
      <c r="B15" s="17" t="s">
        <v>39</v>
      </c>
      <c r="C15" s="17"/>
      <c r="D15" s="17"/>
      <c r="E15" s="17"/>
      <c r="F15" s="17"/>
      <c r="G15" s="17"/>
      <c r="I15" s="47"/>
      <c r="J15" s="17" t="s">
        <v>40</v>
      </c>
      <c r="K15" s="17"/>
      <c r="L15" s="17"/>
      <c r="M15" s="17"/>
      <c r="N15" s="17"/>
      <c r="O15" s="17"/>
    </row>
    <row r="16" spans="1:34" ht="15.75" customHeight="1" x14ac:dyDescent="0.3">
      <c r="A16" s="155"/>
      <c r="B16" s="156" t="s">
        <v>5</v>
      </c>
      <c r="C16" s="156" t="s">
        <v>6</v>
      </c>
      <c r="D16" s="70" t="s">
        <v>7</v>
      </c>
      <c r="E16" s="70" t="s">
        <v>8</v>
      </c>
      <c r="F16" s="70" t="s">
        <v>9</v>
      </c>
      <c r="G16" s="71" t="s">
        <v>10</v>
      </c>
      <c r="I16" s="155"/>
      <c r="J16" s="156" t="s">
        <v>5</v>
      </c>
      <c r="K16" s="156" t="s">
        <v>6</v>
      </c>
      <c r="L16" s="70" t="s">
        <v>7</v>
      </c>
      <c r="M16" s="70" t="s">
        <v>8</v>
      </c>
      <c r="N16" s="70" t="s">
        <v>9</v>
      </c>
      <c r="O16" s="71" t="s">
        <v>10</v>
      </c>
    </row>
    <row r="17" spans="1:15" ht="15.75" customHeight="1" x14ac:dyDescent="0.3">
      <c r="A17" s="209">
        <v>8</v>
      </c>
      <c r="B17" s="210" t="s">
        <v>336</v>
      </c>
      <c r="C17" s="210" t="s">
        <v>27</v>
      </c>
      <c r="D17" s="211">
        <v>155</v>
      </c>
      <c r="E17" s="211">
        <v>3</v>
      </c>
      <c r="F17" s="236">
        <v>867</v>
      </c>
      <c r="G17" s="291">
        <v>37</v>
      </c>
      <c r="I17" s="209">
        <v>7</v>
      </c>
      <c r="J17" s="210" t="s">
        <v>335</v>
      </c>
      <c r="K17" s="210" t="s">
        <v>212</v>
      </c>
      <c r="L17" s="211">
        <v>182</v>
      </c>
      <c r="M17" s="211">
        <v>9</v>
      </c>
      <c r="N17" s="236">
        <v>904</v>
      </c>
      <c r="O17" s="291">
        <v>43</v>
      </c>
    </row>
    <row r="18" spans="1:15" ht="15.75" customHeight="1" x14ac:dyDescent="0.3">
      <c r="A18" s="157">
        <v>9</v>
      </c>
      <c r="B18" s="24" t="s">
        <v>337</v>
      </c>
      <c r="C18" s="24" t="s">
        <v>321</v>
      </c>
      <c r="D18" s="28">
        <v>172</v>
      </c>
      <c r="E18" s="57">
        <v>5</v>
      </c>
      <c r="F18" s="104">
        <v>874</v>
      </c>
      <c r="G18" s="105">
        <v>34</v>
      </c>
      <c r="I18" s="157">
        <v>3</v>
      </c>
      <c r="J18" s="24" t="s">
        <v>326</v>
      </c>
      <c r="K18" s="24" t="s">
        <v>327</v>
      </c>
      <c r="L18" s="28">
        <v>177</v>
      </c>
      <c r="M18" s="57">
        <v>7</v>
      </c>
      <c r="N18" s="104">
        <v>903</v>
      </c>
      <c r="O18" s="105">
        <v>41</v>
      </c>
    </row>
    <row r="19" spans="1:15" ht="15.75" customHeight="1" x14ac:dyDescent="0.3">
      <c r="A19" s="157">
        <v>4</v>
      </c>
      <c r="B19" s="24" t="s">
        <v>328</v>
      </c>
      <c r="C19" s="24" t="s">
        <v>85</v>
      </c>
      <c r="D19" s="28">
        <v>175</v>
      </c>
      <c r="E19" s="57">
        <v>8</v>
      </c>
      <c r="F19" s="104">
        <v>869</v>
      </c>
      <c r="G19" s="105">
        <v>33</v>
      </c>
      <c r="I19" s="157">
        <v>2</v>
      </c>
      <c r="J19" s="24" t="s">
        <v>112</v>
      </c>
      <c r="K19" s="24" t="s">
        <v>324</v>
      </c>
      <c r="L19" s="28">
        <v>180</v>
      </c>
      <c r="M19" s="57">
        <v>8</v>
      </c>
      <c r="N19" s="104">
        <v>876</v>
      </c>
      <c r="O19" s="105">
        <v>31</v>
      </c>
    </row>
    <row r="20" spans="1:15" ht="15.75" customHeight="1" x14ac:dyDescent="0.3">
      <c r="A20" s="157">
        <v>7</v>
      </c>
      <c r="B20" s="24" t="s">
        <v>334</v>
      </c>
      <c r="C20" s="24" t="s">
        <v>27</v>
      </c>
      <c r="D20" s="28">
        <v>175</v>
      </c>
      <c r="E20" s="57">
        <v>8</v>
      </c>
      <c r="F20" s="104">
        <v>863</v>
      </c>
      <c r="G20" s="105">
        <v>33</v>
      </c>
      <c r="I20" s="157">
        <v>1</v>
      </c>
      <c r="J20" s="24" t="s">
        <v>322</v>
      </c>
      <c r="K20" s="24" t="s">
        <v>225</v>
      </c>
      <c r="L20" s="28">
        <v>170</v>
      </c>
      <c r="M20" s="57">
        <v>6</v>
      </c>
      <c r="N20" s="110">
        <v>859</v>
      </c>
      <c r="O20" s="111">
        <v>29</v>
      </c>
    </row>
    <row r="21" spans="1:15" ht="15.75" customHeight="1" x14ac:dyDescent="0.3">
      <c r="A21" s="157">
        <v>3</v>
      </c>
      <c r="B21" s="24" t="s">
        <v>325</v>
      </c>
      <c r="C21" s="24" t="s">
        <v>222</v>
      </c>
      <c r="D21" s="28">
        <v>175</v>
      </c>
      <c r="E21" s="57">
        <v>8</v>
      </c>
      <c r="F21" s="104">
        <v>860</v>
      </c>
      <c r="G21" s="105">
        <v>29</v>
      </c>
      <c r="I21" s="157">
        <v>9</v>
      </c>
      <c r="J21" s="24" t="s">
        <v>107</v>
      </c>
      <c r="K21" s="24" t="s">
        <v>85</v>
      </c>
      <c r="L21" s="28">
        <v>166</v>
      </c>
      <c r="M21" s="57">
        <v>5</v>
      </c>
      <c r="N21" s="104">
        <v>857</v>
      </c>
      <c r="O21" s="105">
        <v>28</v>
      </c>
    </row>
    <row r="22" spans="1:15" ht="15.75" customHeight="1" x14ac:dyDescent="0.3">
      <c r="A22" s="157">
        <v>1</v>
      </c>
      <c r="B22" s="24" t="s">
        <v>50</v>
      </c>
      <c r="C22" s="24" t="s">
        <v>20</v>
      </c>
      <c r="D22" s="28">
        <v>180</v>
      </c>
      <c r="E22" s="57">
        <v>9</v>
      </c>
      <c r="F22" s="110">
        <v>862</v>
      </c>
      <c r="G22" s="111">
        <v>28</v>
      </c>
      <c r="I22" s="157">
        <v>4</v>
      </c>
      <c r="J22" s="24" t="s">
        <v>329</v>
      </c>
      <c r="K22" s="24" t="s">
        <v>54</v>
      </c>
      <c r="L22" s="28">
        <v>163</v>
      </c>
      <c r="M22" s="57">
        <v>4</v>
      </c>
      <c r="N22" s="104">
        <v>835</v>
      </c>
      <c r="O22" s="105">
        <v>20</v>
      </c>
    </row>
    <row r="23" spans="1:15" ht="15.75" customHeight="1" x14ac:dyDescent="0.3">
      <c r="A23" s="157">
        <v>5</v>
      </c>
      <c r="B23" s="24" t="s">
        <v>330</v>
      </c>
      <c r="C23" s="24" t="s">
        <v>212</v>
      </c>
      <c r="D23" s="28">
        <v>162</v>
      </c>
      <c r="E23" s="57">
        <v>4</v>
      </c>
      <c r="F23" s="104">
        <v>844</v>
      </c>
      <c r="G23" s="105">
        <v>23</v>
      </c>
      <c r="I23" s="157">
        <v>6</v>
      </c>
      <c r="J23" s="24" t="s">
        <v>333</v>
      </c>
      <c r="K23" s="24" t="s">
        <v>327</v>
      </c>
      <c r="L23" s="28">
        <v>162</v>
      </c>
      <c r="M23" s="57">
        <v>3</v>
      </c>
      <c r="N23" s="104">
        <v>825</v>
      </c>
      <c r="O23" s="105">
        <v>18</v>
      </c>
    </row>
    <row r="24" spans="1:15" ht="15.75" customHeight="1" x14ac:dyDescent="0.3">
      <c r="A24" s="157">
        <v>2</v>
      </c>
      <c r="B24" s="24" t="s">
        <v>323</v>
      </c>
      <c r="C24" s="24" t="s">
        <v>153</v>
      </c>
      <c r="D24" s="28" t="s">
        <v>45</v>
      </c>
      <c r="E24" s="57">
        <v>0</v>
      </c>
      <c r="F24" s="104">
        <v>0</v>
      </c>
      <c r="G24" s="105">
        <v>0</v>
      </c>
      <c r="I24" s="157">
        <v>5</v>
      </c>
      <c r="J24" s="24" t="s">
        <v>331</v>
      </c>
      <c r="K24" s="24" t="s">
        <v>327</v>
      </c>
      <c r="L24" s="28">
        <v>155</v>
      </c>
      <c r="M24" s="57">
        <v>2</v>
      </c>
      <c r="N24" s="104">
        <v>816</v>
      </c>
      <c r="O24" s="105">
        <v>13</v>
      </c>
    </row>
    <row r="25" spans="1:15" ht="15.75" customHeight="1" x14ac:dyDescent="0.3">
      <c r="A25" s="214">
        <v>6</v>
      </c>
      <c r="B25" s="215" t="s">
        <v>332</v>
      </c>
      <c r="C25" s="215" t="s">
        <v>302</v>
      </c>
      <c r="D25" s="216" t="s">
        <v>191</v>
      </c>
      <c r="E25" s="217">
        <v>0</v>
      </c>
      <c r="F25" s="106">
        <v>0</v>
      </c>
      <c r="G25" s="107">
        <v>0</v>
      </c>
      <c r="I25" s="214">
        <v>8</v>
      </c>
      <c r="J25" s="215" t="s">
        <v>26</v>
      </c>
      <c r="K25" s="215" t="s">
        <v>27</v>
      </c>
      <c r="L25" s="216" t="s">
        <v>191</v>
      </c>
      <c r="M25" s="217">
        <v>0</v>
      </c>
      <c r="N25" s="106">
        <v>0</v>
      </c>
      <c r="O25" s="107">
        <v>0</v>
      </c>
    </row>
    <row r="26" spans="1:15" ht="15.75" customHeight="1" x14ac:dyDescent="0.3"/>
    <row r="27" spans="1:15" ht="15.75" customHeight="1" x14ac:dyDescent="0.3">
      <c r="A27" s="47"/>
      <c r="B27" s="17" t="s">
        <v>69</v>
      </c>
      <c r="C27" s="17"/>
      <c r="D27" s="17"/>
      <c r="E27" s="17"/>
      <c r="F27" s="17"/>
      <c r="G27" s="17"/>
      <c r="I27" s="47"/>
      <c r="J27" s="17" t="s">
        <v>70</v>
      </c>
      <c r="K27" s="17"/>
      <c r="L27" s="17"/>
      <c r="M27" s="17"/>
      <c r="N27" s="17"/>
      <c r="O27" s="17"/>
    </row>
    <row r="28" spans="1:15" ht="15.75" customHeight="1" x14ac:dyDescent="0.3">
      <c r="A28" s="155"/>
      <c r="B28" s="156" t="s">
        <v>5</v>
      </c>
      <c r="C28" s="156" t="s">
        <v>6</v>
      </c>
      <c r="D28" s="70" t="s">
        <v>7</v>
      </c>
      <c r="E28" s="70" t="s">
        <v>8</v>
      </c>
      <c r="F28" s="70" t="s">
        <v>9</v>
      </c>
      <c r="G28" s="71" t="s">
        <v>10</v>
      </c>
      <c r="I28" s="155"/>
      <c r="J28" s="156" t="s">
        <v>5</v>
      </c>
      <c r="K28" s="156" t="s">
        <v>6</v>
      </c>
      <c r="L28" s="70" t="s">
        <v>7</v>
      </c>
      <c r="M28" s="70" t="s">
        <v>8</v>
      </c>
      <c r="N28" s="70" t="s">
        <v>9</v>
      </c>
      <c r="O28" s="71" t="s">
        <v>10</v>
      </c>
    </row>
    <row r="29" spans="1:15" ht="15.75" customHeight="1" x14ac:dyDescent="0.3">
      <c r="A29" s="209">
        <v>5</v>
      </c>
      <c r="B29" s="210" t="s">
        <v>344</v>
      </c>
      <c r="C29" s="210" t="s">
        <v>345</v>
      </c>
      <c r="D29" s="211">
        <v>187</v>
      </c>
      <c r="E29" s="211">
        <v>9</v>
      </c>
      <c r="F29" s="236">
        <v>907</v>
      </c>
      <c r="G29" s="291">
        <v>44</v>
      </c>
      <c r="I29" s="209">
        <v>7</v>
      </c>
      <c r="J29" s="210" t="s">
        <v>185</v>
      </c>
      <c r="K29" s="210" t="s">
        <v>181</v>
      </c>
      <c r="L29" s="211">
        <v>183</v>
      </c>
      <c r="M29" s="211">
        <v>9</v>
      </c>
      <c r="N29" s="236">
        <v>887</v>
      </c>
      <c r="O29" s="291">
        <v>42</v>
      </c>
    </row>
    <row r="30" spans="1:15" ht="15.75" customHeight="1" x14ac:dyDescent="0.3">
      <c r="A30" s="157">
        <v>2</v>
      </c>
      <c r="B30" s="24" t="s">
        <v>339</v>
      </c>
      <c r="C30" s="24" t="s">
        <v>162</v>
      </c>
      <c r="D30" s="28">
        <v>172</v>
      </c>
      <c r="E30" s="57">
        <v>7</v>
      </c>
      <c r="F30" s="104">
        <v>841</v>
      </c>
      <c r="G30" s="105">
        <v>30</v>
      </c>
      <c r="I30" s="157">
        <v>8</v>
      </c>
      <c r="J30" s="24" t="s">
        <v>349</v>
      </c>
      <c r="K30" s="24" t="s">
        <v>27</v>
      </c>
      <c r="L30" s="28">
        <v>158</v>
      </c>
      <c r="M30" s="57">
        <v>6</v>
      </c>
      <c r="N30" s="104">
        <v>834</v>
      </c>
      <c r="O30" s="105">
        <v>29</v>
      </c>
    </row>
    <row r="31" spans="1:15" ht="15.75" customHeight="1" x14ac:dyDescent="0.3">
      <c r="A31" s="157">
        <v>1</v>
      </c>
      <c r="B31" s="24" t="s">
        <v>338</v>
      </c>
      <c r="C31" s="24" t="s">
        <v>54</v>
      </c>
      <c r="D31" s="28">
        <v>173</v>
      </c>
      <c r="E31" s="57">
        <v>8</v>
      </c>
      <c r="F31" s="110">
        <v>815</v>
      </c>
      <c r="G31" s="111">
        <v>28</v>
      </c>
      <c r="I31" s="157">
        <v>4</v>
      </c>
      <c r="J31" s="24" t="s">
        <v>343</v>
      </c>
      <c r="K31" s="24" t="s">
        <v>30</v>
      </c>
      <c r="L31" s="28">
        <v>176</v>
      </c>
      <c r="M31" s="57">
        <v>8</v>
      </c>
      <c r="N31" s="104">
        <v>837</v>
      </c>
      <c r="O31" s="105">
        <v>28</v>
      </c>
    </row>
    <row r="32" spans="1:15" ht="15.75" customHeight="1" x14ac:dyDescent="0.3">
      <c r="A32" s="157">
        <v>8</v>
      </c>
      <c r="B32" s="24" t="s">
        <v>348</v>
      </c>
      <c r="C32" s="24" t="s">
        <v>150</v>
      </c>
      <c r="D32" s="28" t="s">
        <v>45</v>
      </c>
      <c r="E32" s="57">
        <v>0</v>
      </c>
      <c r="F32" s="104">
        <v>679</v>
      </c>
      <c r="G32" s="105">
        <v>27</v>
      </c>
      <c r="I32" s="157">
        <v>1</v>
      </c>
      <c r="J32" s="24" t="s">
        <v>113</v>
      </c>
      <c r="K32" s="24" t="s">
        <v>75</v>
      </c>
      <c r="L32" s="28">
        <v>152</v>
      </c>
      <c r="M32" s="57">
        <v>4</v>
      </c>
      <c r="N32" s="110">
        <v>826</v>
      </c>
      <c r="O32" s="111">
        <v>27</v>
      </c>
    </row>
    <row r="33" spans="1:15" ht="15.75" customHeight="1" x14ac:dyDescent="0.3">
      <c r="A33" s="157">
        <v>9</v>
      </c>
      <c r="B33" s="24" t="s">
        <v>157</v>
      </c>
      <c r="C33" s="24" t="s">
        <v>27</v>
      </c>
      <c r="D33" s="28" t="s">
        <v>191</v>
      </c>
      <c r="E33" s="57">
        <v>0</v>
      </c>
      <c r="F33" s="104">
        <v>528</v>
      </c>
      <c r="G33" s="105">
        <v>25</v>
      </c>
      <c r="I33" s="157">
        <v>5</v>
      </c>
      <c r="J33" s="24" t="s">
        <v>182</v>
      </c>
      <c r="K33" s="24" t="s">
        <v>181</v>
      </c>
      <c r="L33" s="28" t="s">
        <v>191</v>
      </c>
      <c r="M33" s="57">
        <v>0</v>
      </c>
      <c r="N33" s="104">
        <v>545</v>
      </c>
      <c r="O33" s="105">
        <v>27</v>
      </c>
    </row>
    <row r="34" spans="1:15" ht="15.75" customHeight="1" x14ac:dyDescent="0.3">
      <c r="A34" s="157">
        <v>6</v>
      </c>
      <c r="B34" s="24" t="s">
        <v>154</v>
      </c>
      <c r="C34" s="24" t="s">
        <v>30</v>
      </c>
      <c r="D34" s="28" t="s">
        <v>191</v>
      </c>
      <c r="E34" s="57">
        <v>0</v>
      </c>
      <c r="F34" s="104">
        <v>669</v>
      </c>
      <c r="G34" s="105">
        <v>23</v>
      </c>
      <c r="I34" s="157">
        <v>9</v>
      </c>
      <c r="J34" s="24" t="s">
        <v>350</v>
      </c>
      <c r="K34" s="24" t="s">
        <v>212</v>
      </c>
      <c r="L34" s="28">
        <v>170</v>
      </c>
      <c r="M34" s="57">
        <v>7</v>
      </c>
      <c r="N34" s="104">
        <v>827</v>
      </c>
      <c r="O34" s="105">
        <v>24</v>
      </c>
    </row>
    <row r="35" spans="1:15" ht="15.75" customHeight="1" x14ac:dyDescent="0.3">
      <c r="A35" s="157">
        <v>3</v>
      </c>
      <c r="B35" s="24" t="s">
        <v>341</v>
      </c>
      <c r="C35" s="24" t="s">
        <v>302</v>
      </c>
      <c r="D35" s="28" t="s">
        <v>191</v>
      </c>
      <c r="E35" s="57">
        <v>0</v>
      </c>
      <c r="F35" s="104">
        <v>0</v>
      </c>
      <c r="G35" s="105">
        <v>0</v>
      </c>
      <c r="I35" s="157">
        <v>2</v>
      </c>
      <c r="J35" s="24" t="s">
        <v>340</v>
      </c>
      <c r="K35" s="24" t="s">
        <v>327</v>
      </c>
      <c r="L35" s="28">
        <v>153</v>
      </c>
      <c r="M35" s="57">
        <v>5</v>
      </c>
      <c r="N35" s="104">
        <v>785</v>
      </c>
      <c r="O35" s="105">
        <v>18</v>
      </c>
    </row>
    <row r="36" spans="1:15" ht="15.75" customHeight="1" x14ac:dyDescent="0.3">
      <c r="A36" s="157">
        <v>4</v>
      </c>
      <c r="B36" s="24" t="s">
        <v>342</v>
      </c>
      <c r="C36" s="24" t="s">
        <v>85</v>
      </c>
      <c r="D36" s="28" t="s">
        <v>45</v>
      </c>
      <c r="E36" s="57">
        <v>0</v>
      </c>
      <c r="F36" s="104">
        <v>0</v>
      </c>
      <c r="G36" s="105">
        <v>0</v>
      </c>
      <c r="I36" s="157">
        <v>3</v>
      </c>
      <c r="J36" s="24" t="s">
        <v>168</v>
      </c>
      <c r="K36" s="24" t="s">
        <v>162</v>
      </c>
      <c r="L36" s="28" t="s">
        <v>191</v>
      </c>
      <c r="M36" s="57">
        <v>0</v>
      </c>
      <c r="N36" s="104">
        <v>663</v>
      </c>
      <c r="O36" s="105">
        <v>18</v>
      </c>
    </row>
    <row r="37" spans="1:15" ht="15.75" customHeight="1" x14ac:dyDescent="0.3">
      <c r="A37" s="214">
        <v>7</v>
      </c>
      <c r="B37" s="215" t="s">
        <v>347</v>
      </c>
      <c r="C37" s="215" t="s">
        <v>27</v>
      </c>
      <c r="D37" s="216" t="s">
        <v>191</v>
      </c>
      <c r="E37" s="217">
        <v>0</v>
      </c>
      <c r="F37" s="106">
        <v>0</v>
      </c>
      <c r="G37" s="107">
        <v>0</v>
      </c>
      <c r="I37" s="214">
        <v>6</v>
      </c>
      <c r="J37" s="215" t="s">
        <v>346</v>
      </c>
      <c r="K37" s="215" t="s">
        <v>308</v>
      </c>
      <c r="L37" s="216" t="s">
        <v>45</v>
      </c>
      <c r="M37" s="217">
        <v>0</v>
      </c>
      <c r="N37" s="106">
        <v>489</v>
      </c>
      <c r="O37" s="107">
        <v>7</v>
      </c>
    </row>
    <row r="38" spans="1:15" ht="15.75" customHeight="1" x14ac:dyDescent="0.3"/>
    <row r="39" spans="1:15" ht="15.75" customHeight="1" x14ac:dyDescent="0.3">
      <c r="A39" s="47"/>
      <c r="B39" s="17" t="s">
        <v>92</v>
      </c>
      <c r="C39" s="17"/>
      <c r="D39" s="17"/>
      <c r="E39" s="17"/>
      <c r="F39" s="17"/>
      <c r="G39" s="17"/>
      <c r="I39" s="47"/>
      <c r="J39" s="17" t="s">
        <v>93</v>
      </c>
      <c r="K39" s="17"/>
      <c r="L39" s="17"/>
      <c r="M39" s="17"/>
      <c r="N39" s="17"/>
      <c r="O39" s="17"/>
    </row>
    <row r="40" spans="1:15" ht="15.75" customHeight="1" x14ac:dyDescent="0.3">
      <c r="A40" s="155"/>
      <c r="B40" s="156" t="s">
        <v>5</v>
      </c>
      <c r="C40" s="156" t="s">
        <v>6</v>
      </c>
      <c r="D40" s="70" t="s">
        <v>7</v>
      </c>
      <c r="E40" s="70" t="s">
        <v>8</v>
      </c>
      <c r="F40" s="70" t="s">
        <v>9</v>
      </c>
      <c r="G40" s="71" t="s">
        <v>10</v>
      </c>
      <c r="I40" s="155"/>
      <c r="J40" s="156" t="s">
        <v>5</v>
      </c>
      <c r="K40" s="156" t="s">
        <v>6</v>
      </c>
      <c r="L40" s="70" t="s">
        <v>7</v>
      </c>
      <c r="M40" s="70" t="s">
        <v>8</v>
      </c>
      <c r="N40" s="70" t="s">
        <v>9</v>
      </c>
      <c r="O40" s="71" t="s">
        <v>10</v>
      </c>
    </row>
    <row r="41" spans="1:15" ht="15.75" customHeight="1" x14ac:dyDescent="0.3">
      <c r="A41" s="209">
        <v>1</v>
      </c>
      <c r="B41" s="210" t="s">
        <v>351</v>
      </c>
      <c r="C41" s="210" t="s">
        <v>310</v>
      </c>
      <c r="D41" s="211">
        <v>175</v>
      </c>
      <c r="E41" s="211">
        <v>8</v>
      </c>
      <c r="F41" s="237">
        <v>873</v>
      </c>
      <c r="G41" s="238">
        <v>42</v>
      </c>
      <c r="I41" s="209">
        <v>3</v>
      </c>
      <c r="J41" s="210" t="s">
        <v>355</v>
      </c>
      <c r="K41" s="210" t="s">
        <v>181</v>
      </c>
      <c r="L41" s="211">
        <v>167</v>
      </c>
      <c r="M41" s="211">
        <v>7</v>
      </c>
      <c r="N41" s="236">
        <v>864</v>
      </c>
      <c r="O41" s="291">
        <v>42</v>
      </c>
    </row>
    <row r="42" spans="1:15" ht="15.75" customHeight="1" x14ac:dyDescent="0.3">
      <c r="A42" s="157">
        <v>6</v>
      </c>
      <c r="B42" s="24" t="s">
        <v>359</v>
      </c>
      <c r="C42" s="24" t="s">
        <v>327</v>
      </c>
      <c r="D42" s="28">
        <v>177</v>
      </c>
      <c r="E42" s="57">
        <v>9</v>
      </c>
      <c r="F42" s="104">
        <v>863</v>
      </c>
      <c r="G42" s="105">
        <v>38</v>
      </c>
      <c r="I42" s="157">
        <v>1</v>
      </c>
      <c r="J42" s="24" t="s">
        <v>17</v>
      </c>
      <c r="K42" s="24" t="s">
        <v>18</v>
      </c>
      <c r="L42" s="28">
        <v>168</v>
      </c>
      <c r="M42" s="57">
        <v>8</v>
      </c>
      <c r="N42" s="110">
        <v>823</v>
      </c>
      <c r="O42" s="111">
        <v>34</v>
      </c>
    </row>
    <row r="43" spans="1:15" ht="15.75" customHeight="1" x14ac:dyDescent="0.3">
      <c r="A43" s="157">
        <v>9</v>
      </c>
      <c r="B43" s="24" t="s">
        <v>366</v>
      </c>
      <c r="C43" s="24" t="s">
        <v>162</v>
      </c>
      <c r="D43" s="28">
        <v>167</v>
      </c>
      <c r="E43" s="57">
        <v>6</v>
      </c>
      <c r="F43" s="104">
        <v>836</v>
      </c>
      <c r="G43" s="105">
        <v>31</v>
      </c>
      <c r="I43" s="157">
        <v>9</v>
      </c>
      <c r="J43" s="24" t="s">
        <v>68</v>
      </c>
      <c r="K43" s="24" t="s">
        <v>65</v>
      </c>
      <c r="L43" s="28">
        <v>171</v>
      </c>
      <c r="M43" s="57">
        <v>9</v>
      </c>
      <c r="N43" s="104">
        <v>802</v>
      </c>
      <c r="O43" s="105">
        <v>29</v>
      </c>
    </row>
    <row r="44" spans="1:15" ht="15.75" customHeight="1" x14ac:dyDescent="0.3">
      <c r="A44" s="157">
        <v>7</v>
      </c>
      <c r="B44" s="24" t="s">
        <v>361</v>
      </c>
      <c r="C44" s="24" t="s">
        <v>162</v>
      </c>
      <c r="D44" s="28">
        <v>169</v>
      </c>
      <c r="E44" s="57">
        <v>7</v>
      </c>
      <c r="F44" s="104">
        <v>807</v>
      </c>
      <c r="G44" s="105">
        <v>27</v>
      </c>
      <c r="I44" s="157">
        <v>4</v>
      </c>
      <c r="J44" s="24" t="s">
        <v>357</v>
      </c>
      <c r="K44" s="24" t="s">
        <v>259</v>
      </c>
      <c r="L44" s="28">
        <v>166</v>
      </c>
      <c r="M44" s="57">
        <v>6</v>
      </c>
      <c r="N44" s="104">
        <v>810</v>
      </c>
      <c r="O44" s="105">
        <v>28</v>
      </c>
    </row>
    <row r="45" spans="1:15" ht="15.75" customHeight="1" x14ac:dyDescent="0.3">
      <c r="A45" s="157">
        <v>5</v>
      </c>
      <c r="B45" s="24" t="s">
        <v>64</v>
      </c>
      <c r="C45" s="24" t="s">
        <v>65</v>
      </c>
      <c r="D45" s="28">
        <v>157</v>
      </c>
      <c r="E45" s="57">
        <v>5</v>
      </c>
      <c r="F45" s="104">
        <v>805</v>
      </c>
      <c r="G45" s="105">
        <v>27</v>
      </c>
      <c r="I45" s="157">
        <v>5</v>
      </c>
      <c r="J45" s="24" t="s">
        <v>358</v>
      </c>
      <c r="K45" s="24" t="s">
        <v>327</v>
      </c>
      <c r="L45" s="28">
        <v>153</v>
      </c>
      <c r="M45" s="57">
        <v>4</v>
      </c>
      <c r="N45" s="104">
        <v>793</v>
      </c>
      <c r="O45" s="105">
        <v>26</v>
      </c>
    </row>
    <row r="46" spans="1:15" ht="15.75" customHeight="1" x14ac:dyDescent="0.3">
      <c r="A46" s="157">
        <v>8</v>
      </c>
      <c r="B46" s="24" t="s">
        <v>364</v>
      </c>
      <c r="C46" s="24" t="s">
        <v>308</v>
      </c>
      <c r="D46" s="28" t="s">
        <v>45</v>
      </c>
      <c r="E46" s="57">
        <v>0</v>
      </c>
      <c r="F46" s="104">
        <v>504</v>
      </c>
      <c r="G46" s="105">
        <v>22</v>
      </c>
      <c r="I46" s="157">
        <v>6</v>
      </c>
      <c r="J46" s="24" t="s">
        <v>360</v>
      </c>
      <c r="K46" s="24" t="s">
        <v>65</v>
      </c>
      <c r="L46" s="28">
        <v>140</v>
      </c>
      <c r="M46" s="57">
        <v>3</v>
      </c>
      <c r="N46" s="104">
        <v>771</v>
      </c>
      <c r="O46" s="105">
        <v>25</v>
      </c>
    </row>
    <row r="47" spans="1:15" ht="15.75" customHeight="1" x14ac:dyDescent="0.3">
      <c r="A47" s="157">
        <v>2</v>
      </c>
      <c r="B47" s="24" t="s">
        <v>352</v>
      </c>
      <c r="C47" s="24" t="s">
        <v>162</v>
      </c>
      <c r="D47" s="28" t="s">
        <v>45</v>
      </c>
      <c r="E47" s="57">
        <v>0</v>
      </c>
      <c r="F47" s="104">
        <v>0</v>
      </c>
      <c r="G47" s="105">
        <v>0</v>
      </c>
      <c r="I47" s="157">
        <v>8</v>
      </c>
      <c r="J47" s="24" t="s">
        <v>365</v>
      </c>
      <c r="K47" s="24" t="s">
        <v>225</v>
      </c>
      <c r="L47" s="28">
        <v>159</v>
      </c>
      <c r="M47" s="57">
        <v>5</v>
      </c>
      <c r="N47" s="104">
        <v>796</v>
      </c>
      <c r="O47" s="105">
        <v>23</v>
      </c>
    </row>
    <row r="48" spans="1:15" ht="15.75" customHeight="1" x14ac:dyDescent="0.3">
      <c r="A48" s="157">
        <v>3</v>
      </c>
      <c r="B48" s="24" t="s">
        <v>354</v>
      </c>
      <c r="C48" s="24" t="s">
        <v>54</v>
      </c>
      <c r="D48" s="28" t="s">
        <v>45</v>
      </c>
      <c r="E48" s="57">
        <v>0</v>
      </c>
      <c r="F48" s="104">
        <v>0</v>
      </c>
      <c r="G48" s="105">
        <v>0</v>
      </c>
      <c r="I48" s="157">
        <v>7</v>
      </c>
      <c r="J48" s="24" t="s">
        <v>362</v>
      </c>
      <c r="K48" s="24" t="s">
        <v>363</v>
      </c>
      <c r="L48" s="28" t="s">
        <v>45</v>
      </c>
      <c r="M48" s="57">
        <v>0</v>
      </c>
      <c r="N48" s="104">
        <v>478</v>
      </c>
      <c r="O48" s="105">
        <v>14</v>
      </c>
    </row>
    <row r="49" spans="1:15" ht="15.75" customHeight="1" x14ac:dyDescent="0.3">
      <c r="A49" s="214">
        <v>4</v>
      </c>
      <c r="B49" s="215" t="s">
        <v>356</v>
      </c>
      <c r="C49" s="215" t="s">
        <v>164</v>
      </c>
      <c r="D49" s="216" t="s">
        <v>191</v>
      </c>
      <c r="E49" s="217">
        <v>0</v>
      </c>
      <c r="F49" s="106">
        <v>0</v>
      </c>
      <c r="G49" s="107">
        <v>0</v>
      </c>
      <c r="I49" s="214">
        <v>2</v>
      </c>
      <c r="J49" s="215" t="s">
        <v>353</v>
      </c>
      <c r="K49" s="215" t="s">
        <v>153</v>
      </c>
      <c r="L49" s="216" t="s">
        <v>45</v>
      </c>
      <c r="M49" s="217">
        <v>0</v>
      </c>
      <c r="N49" s="106">
        <v>0</v>
      </c>
      <c r="O49" s="107">
        <v>0</v>
      </c>
    </row>
    <row r="50" spans="1:15" ht="15.75" customHeight="1" x14ac:dyDescent="0.3"/>
    <row r="51" spans="1:15" ht="15.75" customHeight="1" x14ac:dyDescent="0.3">
      <c r="A51" s="47"/>
      <c r="B51" s="17" t="s">
        <v>110</v>
      </c>
      <c r="C51" s="17"/>
      <c r="D51" s="17"/>
      <c r="E51" s="17"/>
      <c r="F51" s="17"/>
      <c r="G51" s="17"/>
      <c r="I51" s="47"/>
      <c r="J51" s="17" t="s">
        <v>111</v>
      </c>
      <c r="K51" s="17"/>
      <c r="L51" s="17"/>
      <c r="M51" s="17"/>
      <c r="N51" s="17"/>
      <c r="O51" s="17"/>
    </row>
    <row r="52" spans="1:15" ht="15.75" customHeight="1" x14ac:dyDescent="0.3">
      <c r="A52" s="155"/>
      <c r="B52" s="156" t="s">
        <v>5</v>
      </c>
      <c r="C52" s="156" t="s">
        <v>6</v>
      </c>
      <c r="D52" s="70" t="s">
        <v>7</v>
      </c>
      <c r="E52" s="70" t="s">
        <v>8</v>
      </c>
      <c r="F52" s="70" t="s">
        <v>9</v>
      </c>
      <c r="G52" s="71" t="s">
        <v>10</v>
      </c>
      <c r="I52" s="155"/>
      <c r="J52" s="156" t="s">
        <v>5</v>
      </c>
      <c r="K52" s="156" t="s">
        <v>6</v>
      </c>
      <c r="L52" s="70" t="s">
        <v>7</v>
      </c>
      <c r="M52" s="70" t="s">
        <v>8</v>
      </c>
      <c r="N52" s="70" t="s">
        <v>9</v>
      </c>
      <c r="O52" s="71" t="s">
        <v>10</v>
      </c>
    </row>
    <row r="53" spans="1:15" x14ac:dyDescent="0.3">
      <c r="A53" s="209">
        <v>3</v>
      </c>
      <c r="B53" s="210" t="s">
        <v>370</v>
      </c>
      <c r="C53" s="210" t="s">
        <v>317</v>
      </c>
      <c r="D53" s="211">
        <v>176</v>
      </c>
      <c r="E53" s="211">
        <v>8</v>
      </c>
      <c r="F53" s="236">
        <v>868</v>
      </c>
      <c r="G53" s="291">
        <v>40</v>
      </c>
      <c r="I53" s="209">
        <v>5</v>
      </c>
      <c r="J53" s="210" t="s">
        <v>373</v>
      </c>
      <c r="K53" s="210" t="s">
        <v>212</v>
      </c>
      <c r="L53" s="211">
        <v>150</v>
      </c>
      <c r="M53" s="211">
        <v>6</v>
      </c>
      <c r="N53" s="236">
        <v>786</v>
      </c>
      <c r="O53" s="291">
        <v>32</v>
      </c>
    </row>
    <row r="54" spans="1:15" x14ac:dyDescent="0.3">
      <c r="A54" s="157">
        <v>5</v>
      </c>
      <c r="B54" s="24" t="s">
        <v>184</v>
      </c>
      <c r="C54" s="24" t="s">
        <v>153</v>
      </c>
      <c r="D54" s="28">
        <v>164</v>
      </c>
      <c r="E54" s="57">
        <v>6</v>
      </c>
      <c r="F54" s="104">
        <v>819</v>
      </c>
      <c r="G54" s="105">
        <v>27</v>
      </c>
      <c r="I54" s="157">
        <v>4</v>
      </c>
      <c r="J54" s="24" t="s">
        <v>103</v>
      </c>
      <c r="K54" s="24" t="s">
        <v>65</v>
      </c>
      <c r="L54" s="28">
        <v>155</v>
      </c>
      <c r="M54" s="57">
        <v>7</v>
      </c>
      <c r="N54" s="104">
        <v>786</v>
      </c>
      <c r="O54" s="105">
        <v>31</v>
      </c>
    </row>
    <row r="55" spans="1:15" x14ac:dyDescent="0.3">
      <c r="A55" s="157">
        <v>6</v>
      </c>
      <c r="B55" s="24" t="s">
        <v>155</v>
      </c>
      <c r="C55" s="24" t="s">
        <v>30</v>
      </c>
      <c r="D55" s="28">
        <v>155</v>
      </c>
      <c r="E55" s="57">
        <v>5</v>
      </c>
      <c r="F55" s="104">
        <v>798</v>
      </c>
      <c r="G55" s="105">
        <v>26</v>
      </c>
      <c r="I55" s="157">
        <v>7</v>
      </c>
      <c r="J55" s="24" t="s">
        <v>376</v>
      </c>
      <c r="K55" s="24" t="s">
        <v>18</v>
      </c>
      <c r="L55" s="28">
        <v>173</v>
      </c>
      <c r="M55" s="57">
        <v>8</v>
      </c>
      <c r="N55" s="104">
        <v>791</v>
      </c>
      <c r="O55" s="105">
        <v>29</v>
      </c>
    </row>
    <row r="56" spans="1:15" x14ac:dyDescent="0.3">
      <c r="A56" s="157">
        <v>4</v>
      </c>
      <c r="B56" s="24" t="s">
        <v>372</v>
      </c>
      <c r="C56" s="24" t="s">
        <v>181</v>
      </c>
      <c r="D56" s="28" t="s">
        <v>191</v>
      </c>
      <c r="E56" s="57">
        <v>0</v>
      </c>
      <c r="F56" s="104">
        <v>511</v>
      </c>
      <c r="G56" s="105">
        <v>22</v>
      </c>
      <c r="I56" s="157">
        <v>3</v>
      </c>
      <c r="J56" s="24" t="s">
        <v>371</v>
      </c>
      <c r="K56" s="24" t="s">
        <v>181</v>
      </c>
      <c r="L56" s="28" t="s">
        <v>191</v>
      </c>
      <c r="M56" s="57">
        <v>0</v>
      </c>
      <c r="N56" s="104">
        <v>485</v>
      </c>
      <c r="O56" s="105">
        <v>20</v>
      </c>
    </row>
    <row r="57" spans="1:15" x14ac:dyDescent="0.3">
      <c r="A57" s="157">
        <v>7</v>
      </c>
      <c r="B57" s="24" t="s">
        <v>375</v>
      </c>
      <c r="C57" s="24" t="s">
        <v>324</v>
      </c>
      <c r="D57" s="28">
        <v>165</v>
      </c>
      <c r="E57" s="57">
        <v>7</v>
      </c>
      <c r="F57" s="104">
        <v>774</v>
      </c>
      <c r="G57" s="105">
        <v>20</v>
      </c>
      <c r="I57" s="157">
        <v>2</v>
      </c>
      <c r="J57" s="24" t="s">
        <v>210</v>
      </c>
      <c r="K57" s="24" t="s">
        <v>85</v>
      </c>
      <c r="L57" s="28">
        <v>132</v>
      </c>
      <c r="M57" s="57">
        <v>5</v>
      </c>
      <c r="N57" s="104">
        <v>679</v>
      </c>
      <c r="O57" s="105">
        <v>17</v>
      </c>
    </row>
    <row r="58" spans="1:15" x14ac:dyDescent="0.3">
      <c r="A58" s="157">
        <v>1</v>
      </c>
      <c r="B58" s="24" t="s">
        <v>367</v>
      </c>
      <c r="C58" s="24" t="s">
        <v>368</v>
      </c>
      <c r="D58" s="28" t="s">
        <v>191</v>
      </c>
      <c r="E58" s="57">
        <v>0</v>
      </c>
      <c r="F58" s="110">
        <v>633</v>
      </c>
      <c r="G58" s="111">
        <v>17</v>
      </c>
      <c r="I58" s="157">
        <v>1</v>
      </c>
      <c r="J58" s="24" t="s">
        <v>149</v>
      </c>
      <c r="K58" s="24" t="s">
        <v>150</v>
      </c>
      <c r="L58" s="28" t="s">
        <v>45</v>
      </c>
      <c r="M58" s="57">
        <v>0</v>
      </c>
      <c r="N58" s="110">
        <v>475</v>
      </c>
      <c r="O58" s="111">
        <v>16</v>
      </c>
    </row>
    <row r="59" spans="1:15" x14ac:dyDescent="0.3">
      <c r="A59" s="157">
        <v>8</v>
      </c>
      <c r="B59" s="24" t="s">
        <v>377</v>
      </c>
      <c r="C59" s="24" t="s">
        <v>308</v>
      </c>
      <c r="D59" s="28" t="s">
        <v>45</v>
      </c>
      <c r="E59" s="57">
        <v>0</v>
      </c>
      <c r="F59" s="104">
        <v>467</v>
      </c>
      <c r="G59" s="105">
        <v>8</v>
      </c>
      <c r="I59" s="157">
        <v>6</v>
      </c>
      <c r="J59" s="24" t="s">
        <v>374</v>
      </c>
      <c r="K59" s="24" t="s">
        <v>308</v>
      </c>
      <c r="L59" s="28" t="s">
        <v>45</v>
      </c>
      <c r="M59" s="57">
        <v>0</v>
      </c>
      <c r="N59" s="104">
        <v>457</v>
      </c>
      <c r="O59" s="105">
        <v>12</v>
      </c>
    </row>
    <row r="60" spans="1:15" x14ac:dyDescent="0.3">
      <c r="A60" s="214">
        <v>2</v>
      </c>
      <c r="B60" s="215" t="s">
        <v>369</v>
      </c>
      <c r="C60" s="215" t="s">
        <v>363</v>
      </c>
      <c r="D60" s="216" t="s">
        <v>45</v>
      </c>
      <c r="E60" s="217">
        <v>0</v>
      </c>
      <c r="F60" s="106">
        <v>435</v>
      </c>
      <c r="G60" s="107">
        <v>6</v>
      </c>
      <c r="I60" s="214">
        <v>8</v>
      </c>
      <c r="J60" s="215" t="s">
        <v>378</v>
      </c>
      <c r="K60" s="215" t="s">
        <v>47</v>
      </c>
      <c r="L60" s="216" t="s">
        <v>191</v>
      </c>
      <c r="M60" s="217">
        <v>0</v>
      </c>
      <c r="N60" s="106">
        <v>145</v>
      </c>
      <c r="O60" s="107">
        <v>2</v>
      </c>
    </row>
    <row r="62" spans="1:15" x14ac:dyDescent="0.3">
      <c r="B62" s="6" t="s">
        <v>379</v>
      </c>
      <c r="F62" s="34" t="s">
        <v>705</v>
      </c>
    </row>
    <row r="63" spans="1:15" x14ac:dyDescent="0.3">
      <c r="B63" s="6" t="s">
        <v>129</v>
      </c>
    </row>
  </sheetData>
  <sortState xmlns:xlrd2="http://schemas.microsoft.com/office/spreadsheetml/2017/richdata2" ref="A53:G60">
    <sortCondition descending="1" ref="G53"/>
    <sortCondition descending="1" ref="F53"/>
  </sortState>
  <hyperlinks>
    <hyperlink ref="B2" location="'Index'!A3" display="`" xr:uid="{0C6A2067-A4DD-4A0A-82B8-1D773BFD18B2}"/>
  </hyperlinks>
  <printOptions horizontalCentered="1"/>
  <pageMargins left="0.31527777777777799" right="0.31527777777777799" top="1.1812499999999999" bottom="0.39305555555555599" header="0.39374999999999999" footer="0.196527777777778"/>
  <pageSetup paperSize="9" scale="74" firstPageNumber="0" orientation="portrait" horizontalDpi="300" verticalDpi="300" r:id="rId1"/>
  <headerFooter>
    <oddHeader>&amp;C&amp;"Trebuchet MS,Bold"&amp;18Cumbria &amp;&amp; Northumbria TSA Leagues
Winter 2020-21&amp;L&amp;G&amp;R&amp;G</oddHeader>
    <oddFooter>&amp;Cwww.cntsa.org.uk</oddFooter>
  </headerFooter>
  <legacyDrawingHF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4AE4C7-CF07-4741-9957-69E85433C833}">
  <sheetPr codeName="Sheet18">
    <tabColor rgb="FFC00000"/>
    <pageSetUpPr fitToPage="1"/>
  </sheetPr>
  <dimension ref="A1:AH382"/>
  <sheetViews>
    <sheetView showGridLines="0" zoomScaleNormal="100" zoomScalePageLayoutView="150" workbookViewId="0">
      <selection activeCell="A2" sqref="A2"/>
    </sheetView>
  </sheetViews>
  <sheetFormatPr defaultColWidth="10.28515625" defaultRowHeight="15" x14ac:dyDescent="0.3"/>
  <cols>
    <col min="1" max="1" width="2.7109375" style="87" customWidth="1"/>
    <col min="2" max="3" width="20.7109375" style="86" customWidth="1"/>
    <col min="4" max="6" width="8.7109375" style="86" customWidth="1"/>
    <col min="7" max="7" width="5" style="86" customWidth="1"/>
    <col min="8" max="8" width="8.7109375" style="86" customWidth="1"/>
    <col min="9" max="9" width="5" style="86" customWidth="1"/>
    <col min="10" max="10" width="1.7109375" style="86" customWidth="1"/>
    <col min="11" max="11" width="2.7109375" style="87" customWidth="1"/>
    <col min="12" max="12" width="23.42578125" style="86" customWidth="1"/>
    <col min="13" max="13" width="2.7109375" style="87" customWidth="1"/>
    <col min="14" max="15" width="20.7109375" style="86" customWidth="1"/>
    <col min="16" max="18" width="8.7109375" style="86" customWidth="1"/>
    <col min="19" max="19" width="5" style="86" customWidth="1"/>
    <col min="20" max="20" width="8.7109375" style="86" customWidth="1"/>
    <col min="21" max="21" width="5" style="86" customWidth="1"/>
    <col min="22" max="22" width="3.7109375" style="86" customWidth="1"/>
    <col min="23" max="23" width="5" style="86" customWidth="1"/>
    <col min="24" max="16384" width="10.28515625" style="86"/>
  </cols>
  <sheetData>
    <row r="1" spans="1:34" s="84" customFormat="1" ht="18" x14ac:dyDescent="0.35">
      <c r="A1" s="83"/>
      <c r="B1" s="84" t="s">
        <v>414</v>
      </c>
      <c r="D1" s="85"/>
      <c r="E1" s="85"/>
      <c r="F1" s="85"/>
      <c r="G1" s="85"/>
      <c r="H1" s="85"/>
      <c r="I1" s="85" t="s">
        <v>1</v>
      </c>
      <c r="J1" s="85"/>
      <c r="K1" s="85"/>
      <c r="L1" s="85"/>
      <c r="N1" s="85"/>
      <c r="O1" s="85"/>
      <c r="P1" s="85"/>
      <c r="Q1" s="85"/>
      <c r="R1" s="85"/>
      <c r="S1" s="85"/>
      <c r="T1" s="85"/>
      <c r="U1" s="86"/>
      <c r="V1" s="86"/>
      <c r="W1" s="85"/>
      <c r="AG1" s="86"/>
      <c r="AH1" s="87"/>
    </row>
    <row r="2" spans="1:34" ht="15.75" customHeight="1" x14ac:dyDescent="0.3">
      <c r="B2" s="88" t="s">
        <v>2</v>
      </c>
      <c r="K2" s="164">
        <v>1</v>
      </c>
      <c r="M2" s="86"/>
    </row>
    <row r="3" spans="1:34" s="91" customFormat="1" ht="15.75" customHeight="1" x14ac:dyDescent="0.3">
      <c r="A3" s="90"/>
      <c r="B3" s="91" t="s">
        <v>3</v>
      </c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  <c r="AA3" s="86"/>
      <c r="AB3" s="86"/>
      <c r="AC3" s="86"/>
      <c r="AD3" s="86"/>
      <c r="AE3" s="86"/>
      <c r="AF3" s="86"/>
    </row>
    <row r="4" spans="1:34" ht="15.75" customHeight="1" x14ac:dyDescent="0.3">
      <c r="A4" s="92">
        <v>2</v>
      </c>
      <c r="B4" s="93" t="s">
        <v>5</v>
      </c>
      <c r="C4" s="94" t="s">
        <v>6</v>
      </c>
      <c r="D4" s="123"/>
      <c r="E4" s="165"/>
      <c r="F4" s="97" t="s">
        <v>7</v>
      </c>
      <c r="G4" s="97" t="s">
        <v>8</v>
      </c>
      <c r="H4" s="97" t="s">
        <v>9</v>
      </c>
      <c r="I4" s="98" t="s">
        <v>10</v>
      </c>
      <c r="K4" s="86"/>
      <c r="M4" s="86"/>
      <c r="U4" s="89"/>
    </row>
    <row r="5" spans="1:34" ht="15.75" customHeight="1" x14ac:dyDescent="0.3">
      <c r="A5" s="233">
        <v>6</v>
      </c>
      <c r="B5" s="234" t="s">
        <v>421</v>
      </c>
      <c r="C5" s="234" t="s">
        <v>14</v>
      </c>
      <c r="D5" s="257">
        <v>99.001000000000005</v>
      </c>
      <c r="E5" s="257">
        <v>100.001</v>
      </c>
      <c r="F5" s="257">
        <f>SUM(D5:E5)</f>
        <v>199.00200000000001</v>
      </c>
      <c r="G5" s="236">
        <v>8</v>
      </c>
      <c r="H5" s="257">
        <v>994.02700000000004</v>
      </c>
      <c r="I5" s="291">
        <v>42</v>
      </c>
      <c r="K5" s="86"/>
      <c r="M5" s="86"/>
    </row>
    <row r="6" spans="1:34" ht="15.75" customHeight="1" x14ac:dyDescent="0.3">
      <c r="A6" s="102">
        <v>3</v>
      </c>
      <c r="B6" s="103" t="s">
        <v>17</v>
      </c>
      <c r="C6" s="103" t="s">
        <v>18</v>
      </c>
      <c r="D6" s="166">
        <v>100.002</v>
      </c>
      <c r="E6" s="166">
        <v>99.001000000000005</v>
      </c>
      <c r="F6" s="166">
        <f>SUM(D6:E6)</f>
        <v>199.00299999999999</v>
      </c>
      <c r="G6" s="99">
        <v>9</v>
      </c>
      <c r="H6" s="166">
        <v>991.02</v>
      </c>
      <c r="I6" s="105">
        <v>37</v>
      </c>
      <c r="K6" s="86"/>
      <c r="M6" s="86"/>
    </row>
    <row r="7" spans="1:34" ht="15.75" customHeight="1" x14ac:dyDescent="0.3">
      <c r="A7" s="102">
        <v>5</v>
      </c>
      <c r="B7" s="103" t="s">
        <v>420</v>
      </c>
      <c r="C7" s="103" t="s">
        <v>18</v>
      </c>
      <c r="D7" s="166">
        <v>98.001000000000005</v>
      </c>
      <c r="E7" s="166">
        <v>99.001000000000005</v>
      </c>
      <c r="F7" s="166">
        <f>SUM(D7:E7)</f>
        <v>197.00200000000001</v>
      </c>
      <c r="G7" s="99">
        <v>7</v>
      </c>
      <c r="H7" s="166">
        <v>986.01099999999997</v>
      </c>
      <c r="I7" s="105">
        <v>36</v>
      </c>
      <c r="J7" s="112"/>
      <c r="K7" s="86"/>
      <c r="M7" s="86"/>
    </row>
    <row r="8" spans="1:34" ht="15.75" customHeight="1" x14ac:dyDescent="0.3">
      <c r="A8" s="102">
        <v>8</v>
      </c>
      <c r="B8" s="103" t="s">
        <v>376</v>
      </c>
      <c r="C8" s="103" t="s">
        <v>18</v>
      </c>
      <c r="D8" s="166">
        <v>97.001000000000005</v>
      </c>
      <c r="E8" s="166">
        <v>96.001000000000005</v>
      </c>
      <c r="F8" s="166">
        <f>SUM(D8:E8)</f>
        <v>193.00200000000001</v>
      </c>
      <c r="G8" s="99">
        <v>6</v>
      </c>
      <c r="H8" s="166">
        <v>983.01299999999992</v>
      </c>
      <c r="I8" s="105">
        <v>35</v>
      </c>
      <c r="M8" s="86"/>
    </row>
    <row r="9" spans="1:34" ht="15.75" customHeight="1" x14ac:dyDescent="0.3">
      <c r="A9" s="102">
        <v>4</v>
      </c>
      <c r="B9" s="103" t="s">
        <v>418</v>
      </c>
      <c r="C9" s="103" t="s">
        <v>419</v>
      </c>
      <c r="D9" s="166">
        <v>96</v>
      </c>
      <c r="E9" s="166">
        <v>96.001000000000005</v>
      </c>
      <c r="F9" s="166">
        <f>SUM(D9:E9)</f>
        <v>192.001</v>
      </c>
      <c r="G9" s="99">
        <v>5</v>
      </c>
      <c r="H9" s="166">
        <v>957.01099999999997</v>
      </c>
      <c r="I9" s="105">
        <v>21</v>
      </c>
      <c r="M9" s="86"/>
    </row>
    <row r="10" spans="1:34" ht="15.75" customHeight="1" x14ac:dyDescent="0.3">
      <c r="A10" s="102">
        <v>1</v>
      </c>
      <c r="B10" s="103" t="s">
        <v>415</v>
      </c>
      <c r="C10" s="103" t="s">
        <v>37</v>
      </c>
      <c r="D10" s="166" t="s">
        <v>191</v>
      </c>
      <c r="E10" s="166"/>
      <c r="F10" s="166">
        <f>SUM(D10:E10)</f>
        <v>0</v>
      </c>
      <c r="G10" s="99">
        <v>0</v>
      </c>
      <c r="H10" s="166">
        <v>582.00400000000002</v>
      </c>
      <c r="I10" s="111">
        <v>11</v>
      </c>
      <c r="M10" s="86"/>
      <c r="U10" s="91"/>
    </row>
    <row r="11" spans="1:34" ht="15.75" customHeight="1" x14ac:dyDescent="0.3">
      <c r="A11" s="102">
        <v>2</v>
      </c>
      <c r="B11" s="103" t="s">
        <v>416</v>
      </c>
      <c r="C11" s="103" t="s">
        <v>417</v>
      </c>
      <c r="D11" s="166" t="s">
        <v>191</v>
      </c>
      <c r="E11" s="166"/>
      <c r="F11" s="166">
        <f>SUM(D11:E11)</f>
        <v>0</v>
      </c>
      <c r="G11" s="99">
        <v>0</v>
      </c>
      <c r="H11" s="167">
        <v>392.00200000000001</v>
      </c>
      <c r="I11" s="111">
        <v>11</v>
      </c>
      <c r="K11" s="86"/>
      <c r="M11" s="86"/>
    </row>
    <row r="12" spans="1:34" ht="15.75" customHeight="1" x14ac:dyDescent="0.3">
      <c r="A12" s="102">
        <v>9</v>
      </c>
      <c r="B12" s="103" t="s">
        <v>423</v>
      </c>
      <c r="C12" s="103" t="s">
        <v>424</v>
      </c>
      <c r="D12" s="166" t="s">
        <v>191</v>
      </c>
      <c r="E12" s="166"/>
      <c r="F12" s="166">
        <f>SUM(D12:E12)</f>
        <v>0</v>
      </c>
      <c r="G12" s="99">
        <v>0</v>
      </c>
      <c r="H12" s="166">
        <v>192.005</v>
      </c>
      <c r="I12" s="105">
        <v>3</v>
      </c>
      <c r="K12" s="86"/>
      <c r="M12" s="86"/>
      <c r="U12" s="144"/>
    </row>
    <row r="13" spans="1:34" ht="15.75" customHeight="1" x14ac:dyDescent="0.3">
      <c r="A13" s="239">
        <v>7</v>
      </c>
      <c r="B13" s="240" t="s">
        <v>422</v>
      </c>
      <c r="C13" s="240" t="s">
        <v>14</v>
      </c>
      <c r="D13" s="258" t="s">
        <v>191</v>
      </c>
      <c r="E13" s="258"/>
      <c r="F13" s="258">
        <f>SUM(D13:E13)</f>
        <v>0</v>
      </c>
      <c r="G13" s="242">
        <v>0</v>
      </c>
      <c r="H13" s="168">
        <v>0</v>
      </c>
      <c r="I13" s="107">
        <v>0</v>
      </c>
      <c r="K13" s="86"/>
      <c r="M13" s="86"/>
    </row>
    <row r="14" spans="1:34" ht="15.75" customHeight="1" x14ac:dyDescent="0.35">
      <c r="A14" s="86"/>
      <c r="K14" s="86"/>
      <c r="M14" s="86"/>
      <c r="V14" s="85"/>
    </row>
    <row r="15" spans="1:34" ht="15.75" customHeight="1" x14ac:dyDescent="0.3">
      <c r="A15" s="90"/>
      <c r="B15" s="91" t="s">
        <v>4</v>
      </c>
      <c r="C15" s="91"/>
      <c r="D15" s="91"/>
      <c r="E15" s="91"/>
      <c r="F15" s="91"/>
      <c r="G15" s="91"/>
      <c r="H15" s="91"/>
      <c r="I15" s="91"/>
      <c r="K15" s="86"/>
      <c r="M15" s="86"/>
    </row>
    <row r="16" spans="1:34" ht="15.75" customHeight="1" x14ac:dyDescent="0.3">
      <c r="A16" s="92">
        <v>2</v>
      </c>
      <c r="B16" s="93" t="s">
        <v>5</v>
      </c>
      <c r="C16" s="94" t="s">
        <v>6</v>
      </c>
      <c r="D16" s="123"/>
      <c r="E16" s="165"/>
      <c r="F16" s="97" t="s">
        <v>7</v>
      </c>
      <c r="G16" s="97" t="s">
        <v>8</v>
      </c>
      <c r="H16" s="97" t="s">
        <v>9</v>
      </c>
      <c r="I16" s="98" t="s">
        <v>10</v>
      </c>
      <c r="K16" s="86"/>
      <c r="M16" s="86"/>
      <c r="U16" s="89"/>
    </row>
    <row r="17" spans="1:22" ht="15.75" customHeight="1" x14ac:dyDescent="0.3">
      <c r="A17" s="233">
        <v>8</v>
      </c>
      <c r="B17" s="234" t="s">
        <v>433</v>
      </c>
      <c r="C17" s="234" t="s">
        <v>37</v>
      </c>
      <c r="D17" s="257">
        <v>100.004</v>
      </c>
      <c r="E17" s="257">
        <v>98.001000000000005</v>
      </c>
      <c r="F17" s="257">
        <f>SUM(D17:E17)</f>
        <v>198.005</v>
      </c>
      <c r="G17" s="236">
        <v>9</v>
      </c>
      <c r="H17" s="257">
        <v>993.01499999999999</v>
      </c>
      <c r="I17" s="291">
        <v>44</v>
      </c>
      <c r="K17" s="86"/>
      <c r="M17" s="86"/>
    </row>
    <row r="18" spans="1:22" ht="15.75" customHeight="1" x14ac:dyDescent="0.3">
      <c r="A18" s="102">
        <v>2</v>
      </c>
      <c r="B18" s="103" t="s">
        <v>427</v>
      </c>
      <c r="C18" s="103" t="s">
        <v>18</v>
      </c>
      <c r="D18" s="166">
        <v>99.001999999999995</v>
      </c>
      <c r="E18" s="166">
        <v>96</v>
      </c>
      <c r="F18" s="166">
        <f>SUM(D18:E18)</f>
        <v>195.00200000000001</v>
      </c>
      <c r="G18" s="99">
        <v>8</v>
      </c>
      <c r="H18" s="166">
        <v>987.01599999999985</v>
      </c>
      <c r="I18" s="105">
        <v>40</v>
      </c>
      <c r="K18" s="86"/>
      <c r="M18" s="86"/>
    </row>
    <row r="19" spans="1:22" ht="15.75" customHeight="1" x14ac:dyDescent="0.3">
      <c r="A19" s="102">
        <v>6</v>
      </c>
      <c r="B19" s="103" t="s">
        <v>430</v>
      </c>
      <c r="C19" s="103" t="s">
        <v>431</v>
      </c>
      <c r="D19" s="166">
        <v>98.001000000000005</v>
      </c>
      <c r="E19" s="166">
        <v>97</v>
      </c>
      <c r="F19" s="166">
        <f>SUM(D19:E19)</f>
        <v>195.001</v>
      </c>
      <c r="G19" s="99">
        <v>7</v>
      </c>
      <c r="H19" s="166">
        <v>986.00900000000001</v>
      </c>
      <c r="I19" s="105">
        <v>36</v>
      </c>
      <c r="K19" s="86"/>
      <c r="M19" s="86"/>
    </row>
    <row r="20" spans="1:22" ht="15.75" customHeight="1" x14ac:dyDescent="0.3">
      <c r="A20" s="102">
        <v>5</v>
      </c>
      <c r="B20" s="103" t="s">
        <v>311</v>
      </c>
      <c r="C20" s="103" t="s">
        <v>304</v>
      </c>
      <c r="D20" s="166">
        <v>97.001000000000005</v>
      </c>
      <c r="E20" s="166">
        <v>97.001999999999995</v>
      </c>
      <c r="F20" s="166">
        <f>SUM(D20:E20)</f>
        <v>194.00299999999999</v>
      </c>
      <c r="G20" s="99">
        <v>6</v>
      </c>
      <c r="H20" s="166">
        <v>970.00600000000009</v>
      </c>
      <c r="I20" s="105">
        <v>24</v>
      </c>
      <c r="K20" s="86"/>
      <c r="M20" s="86"/>
    </row>
    <row r="21" spans="1:22" ht="15.75" customHeight="1" x14ac:dyDescent="0.3">
      <c r="A21" s="102">
        <v>9</v>
      </c>
      <c r="B21" s="103" t="s">
        <v>434</v>
      </c>
      <c r="C21" s="103" t="s">
        <v>37</v>
      </c>
      <c r="D21" s="166" t="s">
        <v>191</v>
      </c>
      <c r="E21" s="166"/>
      <c r="F21" s="166">
        <f>SUM(D21:E21)</f>
        <v>0</v>
      </c>
      <c r="G21" s="99">
        <v>0</v>
      </c>
      <c r="H21" s="166">
        <v>784.00900000000001</v>
      </c>
      <c r="I21" s="105">
        <v>24</v>
      </c>
      <c r="K21" s="86"/>
      <c r="M21" s="86"/>
      <c r="V21" s="91"/>
    </row>
    <row r="22" spans="1:22" ht="15.75" customHeight="1" x14ac:dyDescent="0.3">
      <c r="A22" s="102">
        <v>3</v>
      </c>
      <c r="B22" s="103" t="s">
        <v>428</v>
      </c>
      <c r="C22" s="103" t="s">
        <v>302</v>
      </c>
      <c r="D22" s="166">
        <v>94</v>
      </c>
      <c r="E22" s="166">
        <v>91</v>
      </c>
      <c r="F22" s="166">
        <f>SUM(D22:E22)</f>
        <v>185</v>
      </c>
      <c r="G22" s="99">
        <v>4</v>
      </c>
      <c r="H22" s="166">
        <v>952.00700000000006</v>
      </c>
      <c r="I22" s="105">
        <v>21</v>
      </c>
      <c r="K22" s="86"/>
      <c r="M22" s="86"/>
    </row>
    <row r="23" spans="1:22" ht="15.75" customHeight="1" x14ac:dyDescent="0.3">
      <c r="A23" s="102">
        <v>4</v>
      </c>
      <c r="B23" s="103" t="s">
        <v>429</v>
      </c>
      <c r="C23" s="103" t="s">
        <v>302</v>
      </c>
      <c r="D23" s="166">
        <v>97.001000000000005</v>
      </c>
      <c r="E23" s="166">
        <v>93</v>
      </c>
      <c r="F23" s="166">
        <f>SUM(D23:E23)</f>
        <v>190.001</v>
      </c>
      <c r="G23" s="99">
        <v>5</v>
      </c>
      <c r="H23" s="166">
        <v>954.00599999999997</v>
      </c>
      <c r="I23" s="105">
        <v>20</v>
      </c>
      <c r="K23" s="86"/>
      <c r="M23" s="86"/>
    </row>
    <row r="24" spans="1:22" ht="15.75" customHeight="1" x14ac:dyDescent="0.3">
      <c r="A24" s="102">
        <v>1</v>
      </c>
      <c r="B24" s="103" t="s">
        <v>425</v>
      </c>
      <c r="C24" s="103" t="s">
        <v>426</v>
      </c>
      <c r="D24" s="166" t="s">
        <v>191</v>
      </c>
      <c r="E24" s="166"/>
      <c r="F24" s="166">
        <f>SUM(D24:E24)</f>
        <v>0</v>
      </c>
      <c r="G24" s="99">
        <v>0</v>
      </c>
      <c r="H24" s="166">
        <v>0</v>
      </c>
      <c r="I24" s="111">
        <v>0</v>
      </c>
      <c r="K24" s="86"/>
      <c r="M24" s="86"/>
    </row>
    <row r="25" spans="1:22" ht="15.75" customHeight="1" x14ac:dyDescent="0.3">
      <c r="A25" s="239">
        <v>7</v>
      </c>
      <c r="B25" s="240" t="s">
        <v>432</v>
      </c>
      <c r="C25" s="240" t="s">
        <v>37</v>
      </c>
      <c r="D25" s="258" t="s">
        <v>191</v>
      </c>
      <c r="E25" s="258"/>
      <c r="F25" s="258">
        <f>SUM(D25:E25)</f>
        <v>0</v>
      </c>
      <c r="G25" s="242">
        <v>0</v>
      </c>
      <c r="H25" s="168">
        <v>0</v>
      </c>
      <c r="I25" s="107">
        <v>0</v>
      </c>
      <c r="K25" s="86"/>
      <c r="M25" s="86"/>
    </row>
    <row r="26" spans="1:22" ht="15.75" customHeight="1" x14ac:dyDescent="0.3">
      <c r="A26" s="86"/>
      <c r="K26" s="86"/>
      <c r="M26" s="86"/>
    </row>
    <row r="27" spans="1:22" ht="15.75" customHeight="1" x14ac:dyDescent="0.3">
      <c r="A27" s="90"/>
      <c r="B27" s="91" t="s">
        <v>39</v>
      </c>
      <c r="C27" s="91"/>
      <c r="D27" s="91"/>
      <c r="E27" s="91"/>
      <c r="F27" s="91"/>
      <c r="G27" s="91"/>
      <c r="H27" s="91"/>
      <c r="I27" s="91"/>
      <c r="K27" s="86"/>
      <c r="M27" s="86"/>
    </row>
    <row r="28" spans="1:22" ht="15.75" customHeight="1" x14ac:dyDescent="0.3">
      <c r="A28" s="92">
        <v>2</v>
      </c>
      <c r="B28" s="93" t="s">
        <v>5</v>
      </c>
      <c r="C28" s="94" t="s">
        <v>6</v>
      </c>
      <c r="D28" s="123"/>
      <c r="E28" s="165"/>
      <c r="F28" s="97" t="s">
        <v>7</v>
      </c>
      <c r="G28" s="97" t="s">
        <v>8</v>
      </c>
      <c r="H28" s="97" t="s">
        <v>9</v>
      </c>
      <c r="I28" s="98" t="s">
        <v>10</v>
      </c>
      <c r="K28" s="86"/>
      <c r="M28" s="86"/>
      <c r="U28" s="89"/>
    </row>
    <row r="29" spans="1:22" ht="15.75" customHeight="1" x14ac:dyDescent="0.3">
      <c r="A29" s="233">
        <v>6</v>
      </c>
      <c r="B29" s="234" t="s">
        <v>63</v>
      </c>
      <c r="C29" s="234" t="s">
        <v>60</v>
      </c>
      <c r="D29" s="257">
        <v>99.001999999999995</v>
      </c>
      <c r="E29" s="257">
        <v>99</v>
      </c>
      <c r="F29" s="257">
        <f>SUM(D29:E29)</f>
        <v>198.00200000000001</v>
      </c>
      <c r="G29" s="236">
        <v>9</v>
      </c>
      <c r="H29" s="257">
        <v>985.01599999999985</v>
      </c>
      <c r="I29" s="291">
        <v>42</v>
      </c>
      <c r="K29" s="86"/>
      <c r="M29" s="86"/>
      <c r="U29" s="144"/>
    </row>
    <row r="30" spans="1:22" ht="15.75" customHeight="1" x14ac:dyDescent="0.3">
      <c r="A30" s="102">
        <v>4</v>
      </c>
      <c r="B30" s="103" t="s">
        <v>438</v>
      </c>
      <c r="C30" s="103" t="s">
        <v>419</v>
      </c>
      <c r="D30" s="166">
        <v>99.001000000000005</v>
      </c>
      <c r="E30" s="166">
        <v>98.001000000000005</v>
      </c>
      <c r="F30" s="166">
        <f>SUM(D30:E30)</f>
        <v>197.00200000000001</v>
      </c>
      <c r="G30" s="99">
        <v>8</v>
      </c>
      <c r="H30" s="166">
        <v>975.01099999999997</v>
      </c>
      <c r="I30" s="105">
        <v>36</v>
      </c>
      <c r="K30" s="86"/>
      <c r="M30" s="86"/>
    </row>
    <row r="31" spans="1:22" ht="15.75" customHeight="1" x14ac:dyDescent="0.3">
      <c r="A31" s="102">
        <v>2</v>
      </c>
      <c r="B31" s="103" t="s">
        <v>436</v>
      </c>
      <c r="C31" s="103" t="s">
        <v>60</v>
      </c>
      <c r="D31" s="166">
        <v>99.001000000000005</v>
      </c>
      <c r="E31" s="166">
        <v>97.001999999999995</v>
      </c>
      <c r="F31" s="166">
        <f>SUM(D31:E31)</f>
        <v>196.00299999999999</v>
      </c>
      <c r="G31" s="99">
        <v>7</v>
      </c>
      <c r="H31" s="166">
        <v>976.00700000000006</v>
      </c>
      <c r="I31" s="105">
        <v>34</v>
      </c>
      <c r="K31" s="86"/>
      <c r="M31" s="86"/>
    </row>
    <row r="32" spans="1:22" ht="15.75" customHeight="1" x14ac:dyDescent="0.3">
      <c r="A32" s="102">
        <v>8</v>
      </c>
      <c r="B32" s="103" t="s">
        <v>441</v>
      </c>
      <c r="C32" s="103" t="s">
        <v>431</v>
      </c>
      <c r="D32" s="166">
        <v>98</v>
      </c>
      <c r="E32" s="166">
        <v>97.003</v>
      </c>
      <c r="F32" s="166">
        <f>SUM(D32:E32)</f>
        <v>195.00299999999999</v>
      </c>
      <c r="G32" s="99">
        <v>6</v>
      </c>
      <c r="H32" s="166">
        <v>970.00800000000004</v>
      </c>
      <c r="I32" s="105">
        <v>30</v>
      </c>
      <c r="K32" s="86"/>
      <c r="M32" s="86"/>
      <c r="U32" s="144"/>
    </row>
    <row r="33" spans="1:21" ht="15.75" customHeight="1" x14ac:dyDescent="0.3">
      <c r="A33" s="102">
        <v>5</v>
      </c>
      <c r="B33" s="103" t="s">
        <v>439</v>
      </c>
      <c r="C33" s="103" t="s">
        <v>263</v>
      </c>
      <c r="D33" s="166">
        <v>96.001000000000005</v>
      </c>
      <c r="E33" s="166">
        <v>91</v>
      </c>
      <c r="F33" s="166">
        <f>SUM(D33:E33)</f>
        <v>187.001</v>
      </c>
      <c r="G33" s="99">
        <v>5</v>
      </c>
      <c r="H33" s="166">
        <v>950.00599999999997</v>
      </c>
      <c r="I33" s="105">
        <v>25</v>
      </c>
      <c r="K33" s="86"/>
      <c r="M33" s="86"/>
    </row>
    <row r="34" spans="1:21" ht="15.75" customHeight="1" x14ac:dyDescent="0.3">
      <c r="A34" s="102">
        <v>7</v>
      </c>
      <c r="B34" s="103" t="s">
        <v>440</v>
      </c>
      <c r="C34" s="103" t="s">
        <v>419</v>
      </c>
      <c r="D34" s="166">
        <v>89</v>
      </c>
      <c r="E34" s="166">
        <v>87.001000000000005</v>
      </c>
      <c r="F34" s="166">
        <f>SUM(D34:E34)</f>
        <v>176.001</v>
      </c>
      <c r="G34" s="99">
        <v>4</v>
      </c>
      <c r="H34" s="166">
        <v>880.00199999999995</v>
      </c>
      <c r="I34" s="105">
        <v>18</v>
      </c>
      <c r="K34" s="86"/>
      <c r="M34" s="86"/>
    </row>
    <row r="35" spans="1:21" ht="15.75" customHeight="1" x14ac:dyDescent="0.3">
      <c r="A35" s="102">
        <v>1</v>
      </c>
      <c r="B35" s="103" t="s">
        <v>435</v>
      </c>
      <c r="C35" s="103" t="s">
        <v>424</v>
      </c>
      <c r="D35" s="166" t="s">
        <v>191</v>
      </c>
      <c r="E35" s="166"/>
      <c r="F35" s="166">
        <f>SUM(D35:E35)</f>
        <v>0</v>
      </c>
      <c r="G35" s="99">
        <v>0</v>
      </c>
      <c r="H35" s="166">
        <v>392.00300000000004</v>
      </c>
      <c r="I35" s="111">
        <v>16</v>
      </c>
      <c r="K35" s="86"/>
      <c r="M35" s="86"/>
    </row>
    <row r="36" spans="1:21" ht="15.75" customHeight="1" x14ac:dyDescent="0.3">
      <c r="A36" s="102">
        <v>3</v>
      </c>
      <c r="B36" s="103" t="s">
        <v>437</v>
      </c>
      <c r="C36" s="103" t="s">
        <v>419</v>
      </c>
      <c r="D36" s="166" t="s">
        <v>191</v>
      </c>
      <c r="E36" s="166"/>
      <c r="F36" s="166">
        <f>SUM(D36:E36)</f>
        <v>0</v>
      </c>
      <c r="G36" s="99">
        <v>0</v>
      </c>
      <c r="H36" s="166">
        <v>0</v>
      </c>
      <c r="I36" s="105">
        <v>0</v>
      </c>
      <c r="K36" s="86"/>
      <c r="M36" s="86"/>
      <c r="U36" s="144"/>
    </row>
    <row r="37" spans="1:21" ht="15.75" customHeight="1" x14ac:dyDescent="0.3">
      <c r="A37" s="239">
        <v>9</v>
      </c>
      <c r="B37" s="240" t="s">
        <v>442</v>
      </c>
      <c r="C37" s="240" t="s">
        <v>424</v>
      </c>
      <c r="D37" s="258" t="s">
        <v>191</v>
      </c>
      <c r="E37" s="258"/>
      <c r="F37" s="258">
        <f>SUM(D37:E37)</f>
        <v>0</v>
      </c>
      <c r="G37" s="242">
        <v>0</v>
      </c>
      <c r="H37" s="168">
        <v>0</v>
      </c>
      <c r="I37" s="107">
        <v>0</v>
      </c>
      <c r="K37" s="86"/>
      <c r="M37" s="86"/>
    </row>
    <row r="38" spans="1:21" ht="15.75" customHeight="1" x14ac:dyDescent="0.3">
      <c r="A38" s="86"/>
      <c r="K38" s="86"/>
      <c r="M38" s="86"/>
    </row>
    <row r="39" spans="1:21" ht="15.75" customHeight="1" x14ac:dyDescent="0.3">
      <c r="A39" s="90"/>
      <c r="B39" s="91" t="s">
        <v>40</v>
      </c>
      <c r="C39" s="91"/>
      <c r="D39" s="91"/>
      <c r="E39" s="91"/>
      <c r="F39" s="91"/>
      <c r="G39" s="91"/>
      <c r="H39" s="91"/>
      <c r="I39" s="91"/>
      <c r="K39" s="86"/>
      <c r="M39" s="86"/>
    </row>
    <row r="40" spans="1:21" ht="15.75" customHeight="1" x14ac:dyDescent="0.3">
      <c r="A40" s="92">
        <v>2</v>
      </c>
      <c r="B40" s="93" t="s">
        <v>5</v>
      </c>
      <c r="C40" s="94" t="s">
        <v>6</v>
      </c>
      <c r="D40" s="123"/>
      <c r="E40" s="165"/>
      <c r="F40" s="97" t="s">
        <v>7</v>
      </c>
      <c r="G40" s="97" t="s">
        <v>8</v>
      </c>
      <c r="H40" s="97" t="s">
        <v>9</v>
      </c>
      <c r="I40" s="98" t="s">
        <v>10</v>
      </c>
      <c r="K40" s="86"/>
      <c r="M40" s="86"/>
      <c r="U40" s="89"/>
    </row>
    <row r="41" spans="1:21" ht="15.75" customHeight="1" x14ac:dyDescent="0.3">
      <c r="A41" s="233">
        <v>3</v>
      </c>
      <c r="B41" s="234" t="s">
        <v>445</v>
      </c>
      <c r="C41" s="234" t="s">
        <v>302</v>
      </c>
      <c r="D41" s="257">
        <v>98.001000000000005</v>
      </c>
      <c r="E41" s="257">
        <v>97.003</v>
      </c>
      <c r="F41" s="257">
        <f>SUM(D41:E41)</f>
        <v>195.00400000000002</v>
      </c>
      <c r="G41" s="236">
        <v>8</v>
      </c>
      <c r="H41" s="257">
        <v>961.00900000000013</v>
      </c>
      <c r="I41" s="291">
        <v>33</v>
      </c>
      <c r="K41" s="86"/>
      <c r="M41" s="86"/>
      <c r="U41" s="91"/>
    </row>
    <row r="42" spans="1:21" ht="15.75" customHeight="1" x14ac:dyDescent="0.3">
      <c r="A42" s="102">
        <v>7</v>
      </c>
      <c r="B42" s="103" t="s">
        <v>449</v>
      </c>
      <c r="C42" s="103" t="s">
        <v>304</v>
      </c>
      <c r="D42" s="166">
        <v>95.003</v>
      </c>
      <c r="E42" s="166">
        <v>95.001000000000005</v>
      </c>
      <c r="F42" s="166">
        <f>SUM(D42:E42)</f>
        <v>190.00400000000002</v>
      </c>
      <c r="G42" s="99">
        <v>5</v>
      </c>
      <c r="H42" s="166">
        <v>958.0100000000001</v>
      </c>
      <c r="I42" s="105">
        <v>29</v>
      </c>
      <c r="K42" s="86"/>
      <c r="M42" s="86"/>
    </row>
    <row r="43" spans="1:21" ht="15.75" customHeight="1" x14ac:dyDescent="0.3">
      <c r="A43" s="102">
        <v>6</v>
      </c>
      <c r="B43" s="103" t="s">
        <v>447</v>
      </c>
      <c r="C43" s="103" t="s">
        <v>448</v>
      </c>
      <c r="D43" s="166">
        <v>94.001000000000005</v>
      </c>
      <c r="E43" s="166">
        <v>97.003</v>
      </c>
      <c r="F43" s="166">
        <f>SUM(D43:E43)</f>
        <v>191.00400000000002</v>
      </c>
      <c r="G43" s="99">
        <v>6</v>
      </c>
      <c r="H43" s="166">
        <v>965.01100000000008</v>
      </c>
      <c r="I43" s="105">
        <v>28</v>
      </c>
      <c r="K43" s="86"/>
      <c r="M43" s="86"/>
    </row>
    <row r="44" spans="1:21" ht="15.75" customHeight="1" x14ac:dyDescent="0.3">
      <c r="A44" s="102">
        <v>2</v>
      </c>
      <c r="B44" s="169" t="s">
        <v>444</v>
      </c>
      <c r="C44" s="169" t="s">
        <v>302</v>
      </c>
      <c r="D44" s="166">
        <v>96.003</v>
      </c>
      <c r="E44" s="166">
        <v>98.001000000000005</v>
      </c>
      <c r="F44" s="166">
        <f>SUM(D44:E44)</f>
        <v>194.00400000000002</v>
      </c>
      <c r="G44" s="99">
        <v>7</v>
      </c>
      <c r="H44" s="166">
        <v>964.00799999999992</v>
      </c>
      <c r="I44" s="105">
        <v>27</v>
      </c>
      <c r="K44" s="86"/>
      <c r="M44" s="86"/>
    </row>
    <row r="45" spans="1:21" ht="15.75" customHeight="1" x14ac:dyDescent="0.3">
      <c r="A45" s="102">
        <v>1</v>
      </c>
      <c r="B45" s="103" t="s">
        <v>443</v>
      </c>
      <c r="C45" s="103" t="s">
        <v>424</v>
      </c>
      <c r="D45" s="166" t="s">
        <v>191</v>
      </c>
      <c r="E45" s="166"/>
      <c r="F45" s="166">
        <f>SUM(D45:E45)</f>
        <v>0</v>
      </c>
      <c r="G45" s="99">
        <v>0</v>
      </c>
      <c r="H45" s="166">
        <v>589.00699999999995</v>
      </c>
      <c r="I45" s="111">
        <v>22</v>
      </c>
      <c r="K45" s="86"/>
      <c r="M45" s="86"/>
    </row>
    <row r="46" spans="1:21" ht="15.75" customHeight="1" x14ac:dyDescent="0.3">
      <c r="A46" s="102">
        <v>8</v>
      </c>
      <c r="B46" s="103" t="s">
        <v>450</v>
      </c>
      <c r="C46" s="103" t="s">
        <v>424</v>
      </c>
      <c r="D46" s="166" t="s">
        <v>191</v>
      </c>
      <c r="E46" s="166"/>
      <c r="F46" s="166">
        <f>SUM(D46:E46)</f>
        <v>0</v>
      </c>
      <c r="G46" s="99">
        <v>0</v>
      </c>
      <c r="H46" s="166">
        <v>196.00400000000002</v>
      </c>
      <c r="I46" s="105">
        <v>8</v>
      </c>
      <c r="K46" s="86"/>
      <c r="M46" s="86"/>
      <c r="U46" s="91"/>
    </row>
    <row r="47" spans="1:21" ht="15.75" customHeight="1" x14ac:dyDescent="0.3">
      <c r="A47" s="102">
        <v>4</v>
      </c>
      <c r="B47" s="103" t="s">
        <v>446</v>
      </c>
      <c r="C47" s="103" t="s">
        <v>60</v>
      </c>
      <c r="D47" s="166" t="s">
        <v>191</v>
      </c>
      <c r="E47" s="166"/>
      <c r="F47" s="166">
        <f>SUM(D47:E47)</f>
        <v>0</v>
      </c>
      <c r="G47" s="99">
        <v>0</v>
      </c>
      <c r="H47" s="166">
        <v>0</v>
      </c>
      <c r="I47" s="105">
        <v>0</v>
      </c>
      <c r="K47" s="86"/>
      <c r="M47" s="86"/>
    </row>
    <row r="48" spans="1:21" ht="15.75" customHeight="1" x14ac:dyDescent="0.3">
      <c r="A48" s="239">
        <v>5</v>
      </c>
      <c r="B48" s="240" t="s">
        <v>447</v>
      </c>
      <c r="C48" s="240" t="s">
        <v>37</v>
      </c>
      <c r="D48" s="258" t="s">
        <v>191</v>
      </c>
      <c r="E48" s="258"/>
      <c r="F48" s="258">
        <f>SUM(D48:E48)</f>
        <v>0</v>
      </c>
      <c r="G48" s="242">
        <v>0</v>
      </c>
      <c r="H48" s="168">
        <v>0</v>
      </c>
      <c r="I48" s="107">
        <v>0</v>
      </c>
      <c r="K48" s="86"/>
      <c r="M48" s="86"/>
    </row>
    <row r="49" spans="1:21" ht="15.75" customHeight="1" x14ac:dyDescent="0.3">
      <c r="A49" s="86"/>
      <c r="K49" s="86"/>
      <c r="M49" s="86"/>
    </row>
    <row r="50" spans="1:21" ht="15.75" customHeight="1" x14ac:dyDescent="0.3">
      <c r="A50" s="90"/>
      <c r="B50" s="91" t="s">
        <v>69</v>
      </c>
      <c r="C50" s="91"/>
      <c r="D50" s="91"/>
      <c r="E50" s="91"/>
      <c r="F50" s="91"/>
      <c r="G50" s="91"/>
      <c r="H50" s="91"/>
      <c r="I50" s="91"/>
      <c r="K50" s="86"/>
      <c r="M50" s="86"/>
    </row>
    <row r="51" spans="1:21" ht="15.75" customHeight="1" x14ac:dyDescent="0.3">
      <c r="A51" s="92">
        <v>2</v>
      </c>
      <c r="B51" s="93" t="s">
        <v>5</v>
      </c>
      <c r="C51" s="94" t="s">
        <v>6</v>
      </c>
      <c r="D51" s="123"/>
      <c r="E51" s="165"/>
      <c r="F51" s="97" t="s">
        <v>7</v>
      </c>
      <c r="G51" s="97" t="s">
        <v>8</v>
      </c>
      <c r="H51" s="97" t="s">
        <v>9</v>
      </c>
      <c r="I51" s="98" t="s">
        <v>10</v>
      </c>
      <c r="K51" s="86"/>
      <c r="M51" s="86"/>
      <c r="U51" s="89"/>
    </row>
    <row r="52" spans="1:21" ht="15.75" customHeight="1" x14ac:dyDescent="0.3">
      <c r="A52" s="233">
        <v>5</v>
      </c>
      <c r="B52" s="234" t="s">
        <v>87</v>
      </c>
      <c r="C52" s="234" t="s">
        <v>18</v>
      </c>
      <c r="D52" s="257">
        <v>98.001999999999995</v>
      </c>
      <c r="E52" s="257">
        <v>97.001999999999995</v>
      </c>
      <c r="F52" s="257">
        <f>SUM(D52:E52)</f>
        <v>195.00399999999999</v>
      </c>
      <c r="G52" s="236">
        <v>7</v>
      </c>
      <c r="H52" s="257">
        <v>975.01400000000001</v>
      </c>
      <c r="I52" s="291">
        <v>35</v>
      </c>
      <c r="K52" s="86"/>
      <c r="M52" s="86"/>
    </row>
    <row r="53" spans="1:21" ht="15.75" customHeight="1" x14ac:dyDescent="0.3">
      <c r="A53" s="102">
        <v>7</v>
      </c>
      <c r="B53" s="103" t="s">
        <v>456</v>
      </c>
      <c r="C53" s="103" t="s">
        <v>304</v>
      </c>
      <c r="D53" s="170">
        <v>96</v>
      </c>
      <c r="E53" s="170">
        <v>99.001000000000005</v>
      </c>
      <c r="F53" s="166">
        <f>SUM(D53:E53)</f>
        <v>195.001</v>
      </c>
      <c r="G53" s="99">
        <v>6</v>
      </c>
      <c r="H53" s="166">
        <v>975.00900000000001</v>
      </c>
      <c r="I53" s="105">
        <v>33</v>
      </c>
      <c r="K53" s="86"/>
      <c r="M53" s="86"/>
      <c r="U53" s="144"/>
    </row>
    <row r="54" spans="1:21" ht="15.75" customHeight="1" x14ac:dyDescent="0.3">
      <c r="A54" s="102">
        <v>4</v>
      </c>
      <c r="B54" s="103" t="s">
        <v>454</v>
      </c>
      <c r="C54" s="103" t="s">
        <v>302</v>
      </c>
      <c r="D54" s="166">
        <v>99.001000000000005</v>
      </c>
      <c r="E54" s="166">
        <v>97.001999999999995</v>
      </c>
      <c r="F54" s="166">
        <f>SUM(D54:E54)</f>
        <v>196.00299999999999</v>
      </c>
      <c r="G54" s="99">
        <v>8</v>
      </c>
      <c r="H54" s="166">
        <v>967.0139999999999</v>
      </c>
      <c r="I54" s="105">
        <v>32</v>
      </c>
      <c r="K54" s="86"/>
      <c r="M54" s="86"/>
    </row>
    <row r="55" spans="1:21" ht="15.75" customHeight="1" x14ac:dyDescent="0.3">
      <c r="A55" s="102">
        <v>3</v>
      </c>
      <c r="B55" s="103" t="s">
        <v>453</v>
      </c>
      <c r="C55" s="103" t="s">
        <v>263</v>
      </c>
      <c r="D55" s="166">
        <v>95.003</v>
      </c>
      <c r="E55" s="166">
        <v>94.001000000000005</v>
      </c>
      <c r="F55" s="166">
        <f>SUM(D55:E55)</f>
        <v>189.00400000000002</v>
      </c>
      <c r="G55" s="99">
        <v>5</v>
      </c>
      <c r="H55" s="166">
        <v>957.01200000000006</v>
      </c>
      <c r="I55" s="105">
        <v>27</v>
      </c>
      <c r="K55" s="86"/>
      <c r="M55" s="86"/>
      <c r="U55" s="144"/>
    </row>
    <row r="56" spans="1:21" ht="15.75" customHeight="1" x14ac:dyDescent="0.3">
      <c r="A56" s="102">
        <v>6</v>
      </c>
      <c r="B56" s="103" t="s">
        <v>455</v>
      </c>
      <c r="C56" s="103" t="s">
        <v>302</v>
      </c>
      <c r="D56" s="166">
        <v>93</v>
      </c>
      <c r="E56" s="166">
        <v>96</v>
      </c>
      <c r="F56" s="166">
        <f>SUM(D56:E56)</f>
        <v>189</v>
      </c>
      <c r="G56" s="99">
        <v>4</v>
      </c>
      <c r="H56" s="166">
        <v>938.00299999999993</v>
      </c>
      <c r="I56" s="105">
        <v>19</v>
      </c>
      <c r="K56" s="86"/>
      <c r="M56" s="86"/>
      <c r="U56" s="91"/>
    </row>
    <row r="57" spans="1:21" ht="15.75" customHeight="1" x14ac:dyDescent="0.3">
      <c r="A57" s="102">
        <v>2</v>
      </c>
      <c r="B57" s="169" t="s">
        <v>452</v>
      </c>
      <c r="C57" s="169" t="s">
        <v>302</v>
      </c>
      <c r="D57" s="166">
        <v>91</v>
      </c>
      <c r="E57" s="166">
        <v>90</v>
      </c>
      <c r="F57" s="166">
        <f>SUM(D57:E57)</f>
        <v>181</v>
      </c>
      <c r="G57" s="99">
        <v>3</v>
      </c>
      <c r="H57" s="166">
        <v>939.00199999999995</v>
      </c>
      <c r="I57" s="105">
        <v>18</v>
      </c>
      <c r="K57" s="86"/>
      <c r="M57" s="86"/>
    </row>
    <row r="58" spans="1:21" ht="15.75" customHeight="1" x14ac:dyDescent="0.3">
      <c r="A58" s="102">
        <v>1</v>
      </c>
      <c r="B58" s="103" t="s">
        <v>451</v>
      </c>
      <c r="C58" s="103" t="s">
        <v>424</v>
      </c>
      <c r="D58" s="166" t="s">
        <v>191</v>
      </c>
      <c r="E58" s="166"/>
      <c r="F58" s="166">
        <f>SUM(D58:E58)</f>
        <v>0</v>
      </c>
      <c r="G58" s="99">
        <v>0</v>
      </c>
      <c r="H58" s="166">
        <v>187</v>
      </c>
      <c r="I58" s="111">
        <v>3</v>
      </c>
      <c r="K58" s="86"/>
      <c r="M58" s="86"/>
    </row>
    <row r="59" spans="1:21" ht="15.75" customHeight="1" x14ac:dyDescent="0.3">
      <c r="A59" s="239">
        <v>8</v>
      </c>
      <c r="B59" s="240" t="s">
        <v>457</v>
      </c>
      <c r="C59" s="240" t="s">
        <v>448</v>
      </c>
      <c r="D59" s="258" t="s">
        <v>191</v>
      </c>
      <c r="E59" s="258"/>
      <c r="F59" s="258">
        <f>SUM(D59:E59)</f>
        <v>0</v>
      </c>
      <c r="G59" s="242">
        <v>0</v>
      </c>
      <c r="H59" s="168">
        <v>0</v>
      </c>
      <c r="I59" s="107">
        <v>0</v>
      </c>
      <c r="K59" s="86"/>
      <c r="M59" s="86"/>
    </row>
    <row r="60" spans="1:21" ht="15.75" customHeight="1" x14ac:dyDescent="0.35">
      <c r="A60" s="86"/>
      <c r="K60" s="86"/>
      <c r="M60" s="86"/>
      <c r="U60" s="85"/>
    </row>
    <row r="61" spans="1:21" ht="15.75" customHeight="1" x14ac:dyDescent="0.3">
      <c r="A61" s="86"/>
      <c r="B61" s="86" t="s">
        <v>458</v>
      </c>
      <c r="E61" s="108" t="s">
        <v>705</v>
      </c>
      <c r="K61" s="86"/>
      <c r="M61" s="86"/>
    </row>
    <row r="62" spans="1:21" ht="15.75" customHeight="1" x14ac:dyDescent="0.3">
      <c r="A62" s="86"/>
      <c r="B62" s="86" t="s">
        <v>129</v>
      </c>
      <c r="K62" s="86"/>
      <c r="M62" s="86"/>
    </row>
    <row r="63" spans="1:21" ht="15.75" customHeight="1" x14ac:dyDescent="0.3">
      <c r="A63" s="86"/>
      <c r="K63" s="86"/>
      <c r="M63" s="86"/>
    </row>
    <row r="64" spans="1:21" ht="15.75" customHeight="1" x14ac:dyDescent="0.3">
      <c r="A64" s="86"/>
      <c r="K64" s="86"/>
      <c r="M64" s="86"/>
    </row>
    <row r="65" s="86" customFormat="1" ht="15.75" customHeight="1" x14ac:dyDescent="0.3"/>
    <row r="66" s="86" customFormat="1" ht="15.75" customHeight="1" x14ac:dyDescent="0.3"/>
    <row r="67" s="86" customFormat="1" ht="15.75" customHeight="1" x14ac:dyDescent="0.3"/>
    <row r="68" s="86" customFormat="1" ht="15.75" customHeight="1" x14ac:dyDescent="0.3"/>
    <row r="69" s="86" customFormat="1" ht="15.75" customHeight="1" x14ac:dyDescent="0.3"/>
    <row r="70" s="86" customFormat="1" ht="15.75" customHeight="1" x14ac:dyDescent="0.3"/>
    <row r="71" s="86" customFormat="1" ht="15.75" customHeight="1" x14ac:dyDescent="0.3"/>
    <row r="72" s="86" customFormat="1" ht="15.75" customHeight="1" x14ac:dyDescent="0.3"/>
    <row r="73" s="86" customFormat="1" ht="15.75" customHeight="1" x14ac:dyDescent="0.3"/>
    <row r="74" s="86" customFormat="1" ht="15.75" customHeight="1" x14ac:dyDescent="0.3"/>
    <row r="75" s="86" customFormat="1" ht="15.75" customHeight="1" x14ac:dyDescent="0.3"/>
    <row r="76" s="86" customFormat="1" ht="15.75" customHeight="1" x14ac:dyDescent="0.3"/>
    <row r="77" s="86" customFormat="1" ht="15.75" customHeight="1" x14ac:dyDescent="0.3"/>
    <row r="78" s="86" customFormat="1" ht="15.75" customHeight="1" x14ac:dyDescent="0.3"/>
    <row r="79" s="86" customFormat="1" ht="15.75" customHeight="1" x14ac:dyDescent="0.3"/>
    <row r="80" s="86" customFormat="1" x14ac:dyDescent="0.3"/>
    <row r="81" s="86" customFormat="1" x14ac:dyDescent="0.3"/>
    <row r="82" s="86" customFormat="1" x14ac:dyDescent="0.3"/>
    <row r="83" s="86" customFormat="1" x14ac:dyDescent="0.3"/>
    <row r="84" s="86" customFormat="1" x14ac:dyDescent="0.3"/>
    <row r="85" s="86" customFormat="1" x14ac:dyDescent="0.3"/>
    <row r="86" s="86" customFormat="1" x14ac:dyDescent="0.3"/>
    <row r="87" s="86" customFormat="1" x14ac:dyDescent="0.3"/>
    <row r="88" s="86" customFormat="1" x14ac:dyDescent="0.3"/>
    <row r="89" s="86" customFormat="1" x14ac:dyDescent="0.3"/>
    <row r="90" s="86" customFormat="1" x14ac:dyDescent="0.3"/>
    <row r="91" s="86" customFormat="1" x14ac:dyDescent="0.3"/>
    <row r="92" s="86" customFormat="1" x14ac:dyDescent="0.3"/>
    <row r="93" s="86" customFormat="1" x14ac:dyDescent="0.3"/>
    <row r="94" s="86" customFormat="1" x14ac:dyDescent="0.3"/>
    <row r="95" s="86" customFormat="1" x14ac:dyDescent="0.3"/>
    <row r="96" s="86" customFormat="1" x14ac:dyDescent="0.3"/>
    <row r="97" s="86" customFormat="1" x14ac:dyDescent="0.3"/>
    <row r="98" s="86" customFormat="1" x14ac:dyDescent="0.3"/>
    <row r="99" s="86" customFormat="1" x14ac:dyDescent="0.3"/>
    <row r="100" s="86" customFormat="1" x14ac:dyDescent="0.3"/>
    <row r="101" s="86" customFormat="1" x14ac:dyDescent="0.3"/>
    <row r="102" s="86" customFormat="1" x14ac:dyDescent="0.3"/>
    <row r="103" s="86" customFormat="1" x14ac:dyDescent="0.3"/>
    <row r="104" s="86" customFormat="1" x14ac:dyDescent="0.3"/>
    <row r="105" s="86" customFormat="1" x14ac:dyDescent="0.3"/>
    <row r="106" s="86" customFormat="1" x14ac:dyDescent="0.3"/>
    <row r="107" s="86" customFormat="1" x14ac:dyDescent="0.3"/>
    <row r="108" s="86" customFormat="1" x14ac:dyDescent="0.3"/>
    <row r="109" s="86" customFormat="1" x14ac:dyDescent="0.3"/>
    <row r="110" s="86" customFormat="1" x14ac:dyDescent="0.3"/>
    <row r="111" s="86" customFormat="1" x14ac:dyDescent="0.3"/>
    <row r="112" s="86" customFormat="1" x14ac:dyDescent="0.3"/>
    <row r="113" s="86" customFormat="1" x14ac:dyDescent="0.3"/>
    <row r="114" s="86" customFormat="1" x14ac:dyDescent="0.3"/>
    <row r="115" s="86" customFormat="1" x14ac:dyDescent="0.3"/>
    <row r="116" s="86" customFormat="1" x14ac:dyDescent="0.3"/>
    <row r="117" s="86" customFormat="1" x14ac:dyDescent="0.3"/>
    <row r="118" s="86" customFormat="1" x14ac:dyDescent="0.3"/>
    <row r="119" s="86" customFormat="1" x14ac:dyDescent="0.3"/>
    <row r="120" s="86" customFormat="1" x14ac:dyDescent="0.3"/>
    <row r="121" s="86" customFormat="1" x14ac:dyDescent="0.3"/>
    <row r="122" s="86" customFormat="1" x14ac:dyDescent="0.3"/>
    <row r="123" s="86" customFormat="1" x14ac:dyDescent="0.3"/>
    <row r="124" s="86" customFormat="1" x14ac:dyDescent="0.3"/>
    <row r="125" s="86" customFormat="1" x14ac:dyDescent="0.3"/>
    <row r="126" s="86" customFormat="1" x14ac:dyDescent="0.3"/>
    <row r="127" s="86" customFormat="1" x14ac:dyDescent="0.3"/>
    <row r="128" s="86" customFormat="1" x14ac:dyDescent="0.3"/>
    <row r="129" s="86" customFormat="1" x14ac:dyDescent="0.3"/>
    <row r="130" s="86" customFormat="1" x14ac:dyDescent="0.3"/>
    <row r="131" s="86" customFormat="1" x14ac:dyDescent="0.3"/>
    <row r="132" s="86" customFormat="1" x14ac:dyDescent="0.3"/>
    <row r="133" s="86" customFormat="1" x14ac:dyDescent="0.3"/>
    <row r="134" s="86" customFormat="1" x14ac:dyDescent="0.3"/>
    <row r="135" s="86" customFormat="1" x14ac:dyDescent="0.3"/>
    <row r="136" s="86" customFormat="1" x14ac:dyDescent="0.3"/>
    <row r="137" s="86" customFormat="1" x14ac:dyDescent="0.3"/>
    <row r="138" s="86" customFormat="1" x14ac:dyDescent="0.3"/>
    <row r="139" s="86" customFormat="1" x14ac:dyDescent="0.3"/>
    <row r="140" s="86" customFormat="1" x14ac:dyDescent="0.3"/>
    <row r="141" s="86" customFormat="1" x14ac:dyDescent="0.3"/>
    <row r="142" s="86" customFormat="1" x14ac:dyDescent="0.3"/>
    <row r="143" s="86" customFormat="1" x14ac:dyDescent="0.3"/>
    <row r="144" s="86" customFormat="1" x14ac:dyDescent="0.3"/>
    <row r="145" s="86" customFormat="1" x14ac:dyDescent="0.3"/>
    <row r="146" s="86" customFormat="1" x14ac:dyDescent="0.3"/>
    <row r="147" s="86" customFormat="1" x14ac:dyDescent="0.3"/>
    <row r="148" s="86" customFormat="1" x14ac:dyDescent="0.3"/>
    <row r="149" s="86" customFormat="1" x14ac:dyDescent="0.3"/>
    <row r="150" s="86" customFormat="1" x14ac:dyDescent="0.3"/>
    <row r="151" s="86" customFormat="1" x14ac:dyDescent="0.3"/>
    <row r="152" s="86" customFormat="1" x14ac:dyDescent="0.3"/>
    <row r="153" s="86" customFormat="1" x14ac:dyDescent="0.3"/>
    <row r="154" s="86" customFormat="1" x14ac:dyDescent="0.3"/>
    <row r="155" s="86" customFormat="1" x14ac:dyDescent="0.3"/>
    <row r="156" s="86" customFormat="1" x14ac:dyDescent="0.3"/>
    <row r="157" s="86" customFormat="1" x14ac:dyDescent="0.3"/>
    <row r="158" s="86" customFormat="1" x14ac:dyDescent="0.3"/>
    <row r="159" s="86" customFormat="1" x14ac:dyDescent="0.3"/>
    <row r="160" s="86" customFormat="1" x14ac:dyDescent="0.3"/>
    <row r="161" s="86" customFormat="1" x14ac:dyDescent="0.3"/>
    <row r="162" s="86" customFormat="1" x14ac:dyDescent="0.3"/>
    <row r="163" s="86" customFormat="1" x14ac:dyDescent="0.3"/>
    <row r="164" s="86" customFormat="1" x14ac:dyDescent="0.3"/>
    <row r="165" s="86" customFormat="1" x14ac:dyDescent="0.3"/>
    <row r="166" s="86" customFormat="1" x14ac:dyDescent="0.3"/>
    <row r="167" s="86" customFormat="1" x14ac:dyDescent="0.3"/>
    <row r="168" s="86" customFormat="1" x14ac:dyDescent="0.3"/>
    <row r="169" s="86" customFormat="1" x14ac:dyDescent="0.3"/>
    <row r="170" s="86" customFormat="1" x14ac:dyDescent="0.3"/>
    <row r="171" s="86" customFormat="1" x14ac:dyDescent="0.3"/>
    <row r="172" s="86" customFormat="1" x14ac:dyDescent="0.3"/>
    <row r="173" s="86" customFormat="1" x14ac:dyDescent="0.3"/>
    <row r="174" s="86" customFormat="1" x14ac:dyDescent="0.3"/>
    <row r="175" s="86" customFormat="1" x14ac:dyDescent="0.3"/>
    <row r="176" s="86" customFormat="1" x14ac:dyDescent="0.3"/>
    <row r="177" s="86" customFormat="1" x14ac:dyDescent="0.3"/>
    <row r="178" s="86" customFormat="1" x14ac:dyDescent="0.3"/>
    <row r="179" s="86" customFormat="1" x14ac:dyDescent="0.3"/>
    <row r="180" s="86" customFormat="1" x14ac:dyDescent="0.3"/>
    <row r="181" s="86" customFormat="1" x14ac:dyDescent="0.3"/>
    <row r="182" s="86" customFormat="1" x14ac:dyDescent="0.3"/>
    <row r="183" s="86" customFormat="1" x14ac:dyDescent="0.3"/>
    <row r="184" s="86" customFormat="1" x14ac:dyDescent="0.3"/>
    <row r="185" s="86" customFormat="1" x14ac:dyDescent="0.3"/>
    <row r="186" s="86" customFormat="1" x14ac:dyDescent="0.3"/>
    <row r="187" s="86" customFormat="1" x14ac:dyDescent="0.3"/>
    <row r="188" s="86" customFormat="1" x14ac:dyDescent="0.3"/>
    <row r="189" s="86" customFormat="1" x14ac:dyDescent="0.3"/>
    <row r="190" s="86" customFormat="1" x14ac:dyDescent="0.3"/>
    <row r="191" s="86" customFormat="1" x14ac:dyDescent="0.3"/>
    <row r="192" s="86" customFormat="1" x14ac:dyDescent="0.3"/>
    <row r="193" s="86" customFormat="1" x14ac:dyDescent="0.3"/>
    <row r="194" s="86" customFormat="1" x14ac:dyDescent="0.3"/>
    <row r="195" s="86" customFormat="1" x14ac:dyDescent="0.3"/>
    <row r="196" s="86" customFormat="1" x14ac:dyDescent="0.3"/>
    <row r="197" s="86" customFormat="1" x14ac:dyDescent="0.3"/>
    <row r="198" s="86" customFormat="1" x14ac:dyDescent="0.3"/>
    <row r="199" s="86" customFormat="1" x14ac:dyDescent="0.3"/>
    <row r="200" s="86" customFormat="1" x14ac:dyDescent="0.3"/>
    <row r="201" s="86" customFormat="1" x14ac:dyDescent="0.3"/>
    <row r="202" s="86" customFormat="1" x14ac:dyDescent="0.3"/>
    <row r="203" s="86" customFormat="1" x14ac:dyDescent="0.3"/>
    <row r="204" s="86" customFormat="1" x14ac:dyDescent="0.3"/>
    <row r="205" s="86" customFormat="1" x14ac:dyDescent="0.3"/>
    <row r="206" s="86" customFormat="1" x14ac:dyDescent="0.3"/>
    <row r="207" s="86" customFormat="1" x14ac:dyDescent="0.3"/>
    <row r="208" s="86" customFormat="1" x14ac:dyDescent="0.3"/>
    <row r="209" s="86" customFormat="1" x14ac:dyDescent="0.3"/>
    <row r="210" s="86" customFormat="1" x14ac:dyDescent="0.3"/>
    <row r="211" s="86" customFormat="1" x14ac:dyDescent="0.3"/>
    <row r="212" s="86" customFormat="1" x14ac:dyDescent="0.3"/>
    <row r="213" s="86" customFormat="1" x14ac:dyDescent="0.3"/>
    <row r="214" s="86" customFormat="1" x14ac:dyDescent="0.3"/>
    <row r="215" s="86" customFormat="1" x14ac:dyDescent="0.3"/>
    <row r="216" s="86" customFormat="1" x14ac:dyDescent="0.3"/>
    <row r="217" s="86" customFormat="1" x14ac:dyDescent="0.3"/>
    <row r="218" s="86" customFormat="1" x14ac:dyDescent="0.3"/>
    <row r="219" s="86" customFormat="1" x14ac:dyDescent="0.3"/>
    <row r="220" s="86" customFormat="1" x14ac:dyDescent="0.3"/>
    <row r="221" s="86" customFormat="1" x14ac:dyDescent="0.3"/>
    <row r="222" s="86" customFormat="1" x14ac:dyDescent="0.3"/>
    <row r="223" s="86" customFormat="1" x14ac:dyDescent="0.3"/>
    <row r="224" s="86" customFormat="1" x14ac:dyDescent="0.3"/>
    <row r="225" s="86" customFormat="1" x14ac:dyDescent="0.3"/>
    <row r="226" s="86" customFormat="1" x14ac:dyDescent="0.3"/>
    <row r="227" s="86" customFormat="1" x14ac:dyDescent="0.3"/>
    <row r="228" s="86" customFormat="1" x14ac:dyDescent="0.3"/>
    <row r="229" s="86" customFormat="1" x14ac:dyDescent="0.3"/>
    <row r="230" s="86" customFormat="1" x14ac:dyDescent="0.3"/>
    <row r="231" s="86" customFormat="1" x14ac:dyDescent="0.3"/>
    <row r="232" s="86" customFormat="1" x14ac:dyDescent="0.3"/>
    <row r="233" s="86" customFormat="1" x14ac:dyDescent="0.3"/>
    <row r="234" s="86" customFormat="1" x14ac:dyDescent="0.3"/>
    <row r="235" s="86" customFormat="1" x14ac:dyDescent="0.3"/>
    <row r="236" s="86" customFormat="1" x14ac:dyDescent="0.3"/>
    <row r="237" s="86" customFormat="1" x14ac:dyDescent="0.3"/>
    <row r="238" s="86" customFormat="1" x14ac:dyDescent="0.3"/>
    <row r="239" s="86" customFormat="1" x14ac:dyDescent="0.3"/>
    <row r="240" s="86" customFormat="1" x14ac:dyDescent="0.3"/>
    <row r="241" s="86" customFormat="1" x14ac:dyDescent="0.3"/>
    <row r="242" s="86" customFormat="1" x14ac:dyDescent="0.3"/>
    <row r="243" s="86" customFormat="1" x14ac:dyDescent="0.3"/>
    <row r="244" s="86" customFormat="1" x14ac:dyDescent="0.3"/>
    <row r="245" s="86" customFormat="1" x14ac:dyDescent="0.3"/>
    <row r="246" s="86" customFormat="1" x14ac:dyDescent="0.3"/>
    <row r="247" s="86" customFormat="1" x14ac:dyDescent="0.3"/>
    <row r="248" s="86" customFormat="1" x14ac:dyDescent="0.3"/>
    <row r="249" s="86" customFormat="1" x14ac:dyDescent="0.3"/>
    <row r="250" s="86" customFormat="1" x14ac:dyDescent="0.3"/>
    <row r="251" s="86" customFormat="1" x14ac:dyDescent="0.3"/>
    <row r="252" s="86" customFormat="1" x14ac:dyDescent="0.3"/>
    <row r="253" s="86" customFormat="1" x14ac:dyDescent="0.3"/>
    <row r="254" s="86" customFormat="1" x14ac:dyDescent="0.3"/>
    <row r="255" s="86" customFormat="1" x14ac:dyDescent="0.3"/>
    <row r="256" s="86" customFormat="1" x14ac:dyDescent="0.3"/>
    <row r="257" s="86" customFormat="1" x14ac:dyDescent="0.3"/>
    <row r="258" s="86" customFormat="1" x14ac:dyDescent="0.3"/>
    <row r="259" s="86" customFormat="1" x14ac:dyDescent="0.3"/>
    <row r="260" s="86" customFormat="1" x14ac:dyDescent="0.3"/>
    <row r="261" s="86" customFormat="1" x14ac:dyDescent="0.3"/>
    <row r="262" s="86" customFormat="1" x14ac:dyDescent="0.3"/>
    <row r="263" s="86" customFormat="1" x14ac:dyDescent="0.3"/>
    <row r="264" s="86" customFormat="1" x14ac:dyDescent="0.3"/>
    <row r="265" s="86" customFormat="1" x14ac:dyDescent="0.3"/>
    <row r="266" s="86" customFormat="1" x14ac:dyDescent="0.3"/>
    <row r="267" s="86" customFormat="1" x14ac:dyDescent="0.3"/>
    <row r="268" s="86" customFormat="1" x14ac:dyDescent="0.3"/>
    <row r="269" s="86" customFormat="1" x14ac:dyDescent="0.3"/>
    <row r="270" s="86" customFormat="1" x14ac:dyDescent="0.3"/>
    <row r="271" s="86" customFormat="1" x14ac:dyDescent="0.3"/>
    <row r="272" s="86" customFormat="1" x14ac:dyDescent="0.3"/>
    <row r="273" s="86" customFormat="1" x14ac:dyDescent="0.3"/>
    <row r="274" s="86" customFormat="1" x14ac:dyDescent="0.3"/>
    <row r="275" s="86" customFormat="1" x14ac:dyDescent="0.3"/>
    <row r="276" s="86" customFormat="1" x14ac:dyDescent="0.3"/>
    <row r="277" s="86" customFormat="1" x14ac:dyDescent="0.3"/>
    <row r="278" s="86" customFormat="1" x14ac:dyDescent="0.3"/>
    <row r="279" s="86" customFormat="1" x14ac:dyDescent="0.3"/>
    <row r="280" s="86" customFormat="1" x14ac:dyDescent="0.3"/>
    <row r="281" s="86" customFormat="1" x14ac:dyDescent="0.3"/>
    <row r="282" s="86" customFormat="1" x14ac:dyDescent="0.3"/>
    <row r="283" s="86" customFormat="1" x14ac:dyDescent="0.3"/>
    <row r="284" s="86" customFormat="1" x14ac:dyDescent="0.3"/>
    <row r="285" s="86" customFormat="1" x14ac:dyDescent="0.3"/>
    <row r="286" s="86" customFormat="1" x14ac:dyDescent="0.3"/>
    <row r="287" s="86" customFormat="1" x14ac:dyDescent="0.3"/>
    <row r="288" s="86" customFormat="1" x14ac:dyDescent="0.3"/>
    <row r="289" s="86" customFormat="1" x14ac:dyDescent="0.3"/>
    <row r="290" s="86" customFormat="1" x14ac:dyDescent="0.3"/>
    <row r="291" s="86" customFormat="1" x14ac:dyDescent="0.3"/>
    <row r="292" s="86" customFormat="1" x14ac:dyDescent="0.3"/>
    <row r="293" s="86" customFormat="1" x14ac:dyDescent="0.3"/>
    <row r="294" s="86" customFormat="1" x14ac:dyDescent="0.3"/>
    <row r="295" s="86" customFormat="1" x14ac:dyDescent="0.3"/>
    <row r="296" s="86" customFormat="1" x14ac:dyDescent="0.3"/>
    <row r="297" s="86" customFormat="1" x14ac:dyDescent="0.3"/>
    <row r="298" s="86" customFormat="1" x14ac:dyDescent="0.3"/>
    <row r="299" s="86" customFormat="1" x14ac:dyDescent="0.3"/>
    <row r="300" s="86" customFormat="1" x14ac:dyDescent="0.3"/>
    <row r="301" s="86" customFormat="1" x14ac:dyDescent="0.3"/>
    <row r="302" s="86" customFormat="1" x14ac:dyDescent="0.3"/>
    <row r="303" s="86" customFormat="1" x14ac:dyDescent="0.3"/>
    <row r="304" s="86" customFormat="1" x14ac:dyDescent="0.3"/>
    <row r="305" s="86" customFormat="1" x14ac:dyDescent="0.3"/>
    <row r="306" s="86" customFormat="1" x14ac:dyDescent="0.3"/>
    <row r="307" s="86" customFormat="1" x14ac:dyDescent="0.3"/>
    <row r="308" s="86" customFormat="1" x14ac:dyDescent="0.3"/>
    <row r="309" s="86" customFormat="1" x14ac:dyDescent="0.3"/>
    <row r="310" s="86" customFormat="1" x14ac:dyDescent="0.3"/>
    <row r="311" s="86" customFormat="1" x14ac:dyDescent="0.3"/>
    <row r="312" s="86" customFormat="1" x14ac:dyDescent="0.3"/>
    <row r="313" s="86" customFormat="1" x14ac:dyDescent="0.3"/>
    <row r="314" s="86" customFormat="1" x14ac:dyDescent="0.3"/>
    <row r="315" s="86" customFormat="1" x14ac:dyDescent="0.3"/>
    <row r="316" s="86" customFormat="1" x14ac:dyDescent="0.3"/>
    <row r="317" s="86" customFormat="1" x14ac:dyDescent="0.3"/>
    <row r="318" s="86" customFormat="1" x14ac:dyDescent="0.3"/>
    <row r="319" s="86" customFormat="1" x14ac:dyDescent="0.3"/>
    <row r="320" s="86" customFormat="1" x14ac:dyDescent="0.3"/>
    <row r="321" s="86" customFormat="1" x14ac:dyDescent="0.3"/>
    <row r="322" s="86" customFormat="1" x14ac:dyDescent="0.3"/>
    <row r="323" s="86" customFormat="1" x14ac:dyDescent="0.3"/>
    <row r="324" s="86" customFormat="1" x14ac:dyDescent="0.3"/>
    <row r="325" s="86" customFormat="1" x14ac:dyDescent="0.3"/>
    <row r="326" s="86" customFormat="1" x14ac:dyDescent="0.3"/>
    <row r="327" s="86" customFormat="1" x14ac:dyDescent="0.3"/>
    <row r="328" s="86" customFormat="1" x14ac:dyDescent="0.3"/>
    <row r="329" s="86" customFormat="1" x14ac:dyDescent="0.3"/>
    <row r="330" s="86" customFormat="1" x14ac:dyDescent="0.3"/>
    <row r="331" s="86" customFormat="1" x14ac:dyDescent="0.3"/>
    <row r="332" s="86" customFormat="1" x14ac:dyDescent="0.3"/>
    <row r="333" s="86" customFormat="1" x14ac:dyDescent="0.3"/>
    <row r="334" s="86" customFormat="1" x14ac:dyDescent="0.3"/>
    <row r="335" s="86" customFormat="1" x14ac:dyDescent="0.3"/>
    <row r="336" s="86" customFormat="1" x14ac:dyDescent="0.3"/>
    <row r="337" s="86" customFormat="1" x14ac:dyDescent="0.3"/>
    <row r="338" s="86" customFormat="1" x14ac:dyDescent="0.3"/>
    <row r="339" s="86" customFormat="1" x14ac:dyDescent="0.3"/>
    <row r="340" s="86" customFormat="1" x14ac:dyDescent="0.3"/>
    <row r="341" s="86" customFormat="1" x14ac:dyDescent="0.3"/>
    <row r="342" s="86" customFormat="1" x14ac:dyDescent="0.3"/>
    <row r="343" s="86" customFormat="1" x14ac:dyDescent="0.3"/>
    <row r="344" s="86" customFormat="1" x14ac:dyDescent="0.3"/>
    <row r="345" s="86" customFormat="1" x14ac:dyDescent="0.3"/>
    <row r="346" s="86" customFormat="1" x14ac:dyDescent="0.3"/>
    <row r="347" s="86" customFormat="1" x14ac:dyDescent="0.3"/>
    <row r="348" s="86" customFormat="1" x14ac:dyDescent="0.3"/>
    <row r="349" s="86" customFormat="1" x14ac:dyDescent="0.3"/>
    <row r="350" s="86" customFormat="1" x14ac:dyDescent="0.3"/>
    <row r="351" s="86" customFormat="1" x14ac:dyDescent="0.3"/>
    <row r="352" s="86" customFormat="1" x14ac:dyDescent="0.3"/>
    <row r="353" s="86" customFormat="1" x14ac:dyDescent="0.3"/>
    <row r="354" s="86" customFormat="1" x14ac:dyDescent="0.3"/>
    <row r="355" s="86" customFormat="1" x14ac:dyDescent="0.3"/>
    <row r="356" s="86" customFormat="1" x14ac:dyDescent="0.3"/>
    <row r="357" s="86" customFormat="1" x14ac:dyDescent="0.3"/>
    <row r="358" s="86" customFormat="1" x14ac:dyDescent="0.3"/>
    <row r="359" s="86" customFormat="1" x14ac:dyDescent="0.3"/>
    <row r="360" s="86" customFormat="1" x14ac:dyDescent="0.3"/>
    <row r="361" s="86" customFormat="1" x14ac:dyDescent="0.3"/>
    <row r="362" s="86" customFormat="1" x14ac:dyDescent="0.3"/>
    <row r="363" s="86" customFormat="1" x14ac:dyDescent="0.3"/>
    <row r="364" s="86" customFormat="1" x14ac:dyDescent="0.3"/>
    <row r="365" s="86" customFormat="1" x14ac:dyDescent="0.3"/>
    <row r="366" s="86" customFormat="1" x14ac:dyDescent="0.3"/>
    <row r="367" s="86" customFormat="1" x14ac:dyDescent="0.3"/>
    <row r="368" s="86" customFormat="1" x14ac:dyDescent="0.3"/>
    <row r="369" s="86" customFormat="1" x14ac:dyDescent="0.3"/>
    <row r="370" s="86" customFormat="1" x14ac:dyDescent="0.3"/>
    <row r="371" s="86" customFormat="1" x14ac:dyDescent="0.3"/>
    <row r="372" s="86" customFormat="1" x14ac:dyDescent="0.3"/>
    <row r="373" s="86" customFormat="1" x14ac:dyDescent="0.3"/>
    <row r="374" s="86" customFormat="1" x14ac:dyDescent="0.3"/>
    <row r="375" s="86" customFormat="1" x14ac:dyDescent="0.3"/>
    <row r="376" s="86" customFormat="1" x14ac:dyDescent="0.3"/>
    <row r="377" s="86" customFormat="1" x14ac:dyDescent="0.3"/>
    <row r="378" s="86" customFormat="1" x14ac:dyDescent="0.3"/>
    <row r="379" s="86" customFormat="1" x14ac:dyDescent="0.3"/>
    <row r="380" s="86" customFormat="1" x14ac:dyDescent="0.3"/>
    <row r="381" s="86" customFormat="1" x14ac:dyDescent="0.3"/>
    <row r="382" s="86" customFormat="1" x14ac:dyDescent="0.3"/>
  </sheetData>
  <sortState xmlns:xlrd2="http://schemas.microsoft.com/office/spreadsheetml/2017/richdata2" ref="A52:I59">
    <sortCondition descending="1" ref="I52"/>
    <sortCondition descending="1" ref="H52"/>
  </sortState>
  <hyperlinks>
    <hyperlink ref="B2" location="'Index'!A3" tooltip="Go to the Index sheet" display="`" xr:uid="{23A08EF9-B20E-4338-9254-580D74829335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77" orientation="portrait" horizontalDpi="300" verticalDpi="300" r:id="rId1"/>
  <headerFooter alignWithMargins="0">
    <oddHeader>&amp;C&amp;18&amp;"Trebuchet MS"&amp;BCumbria &amp;&amp; Northumbria TSA Leagues
Winter 2020-21&amp;L&amp;G&amp;R&amp;G</oddHeader>
    <oddFooter>&amp;Cwww.cntsa.org.uk</oddFooter>
  </headerFooter>
  <legacyDrawingHF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AB14BC-CFA4-48A3-996F-DDBE5D939436}">
  <sheetPr codeName="Sheet19">
    <tabColor rgb="FFC00000"/>
    <pageSetUpPr fitToPage="1"/>
  </sheetPr>
  <dimension ref="A1:AH382"/>
  <sheetViews>
    <sheetView showGridLines="0" zoomScaleNormal="100" zoomScalePageLayoutView="150" workbookViewId="0">
      <selection activeCell="A2" sqref="A2"/>
    </sheetView>
  </sheetViews>
  <sheetFormatPr defaultColWidth="10.28515625" defaultRowHeight="15" x14ac:dyDescent="0.3"/>
  <cols>
    <col min="1" max="1" width="2.7109375" style="87" customWidth="1"/>
    <col min="2" max="3" width="20.7109375" style="86" customWidth="1"/>
    <col min="4" max="6" width="8.7109375" style="86" customWidth="1"/>
    <col min="7" max="7" width="5" style="86" customWidth="1"/>
    <col min="8" max="8" width="8.7109375" style="86" customWidth="1"/>
    <col min="9" max="9" width="5" style="86" customWidth="1"/>
    <col min="10" max="10" width="1.7109375" style="86" customWidth="1"/>
    <col min="11" max="11" width="2.7109375" style="87" customWidth="1"/>
    <col min="12" max="13" width="20.7109375" style="86" customWidth="1"/>
    <col min="14" max="16" width="7.7109375" style="86" customWidth="1"/>
    <col min="17" max="17" width="5" style="86" customWidth="1"/>
    <col min="18" max="18" width="8.7109375" style="86" customWidth="1"/>
    <col min="19" max="21" width="5" style="86" customWidth="1"/>
    <col min="22" max="22" width="3.7109375" style="86" customWidth="1"/>
    <col min="23" max="23" width="5" style="86" customWidth="1"/>
    <col min="24" max="16384" width="10.28515625" style="86"/>
  </cols>
  <sheetData>
    <row r="1" spans="1:34" s="84" customFormat="1" ht="18" x14ac:dyDescent="0.35">
      <c r="A1" s="83"/>
      <c r="B1" s="84" t="s">
        <v>414</v>
      </c>
      <c r="D1" s="85"/>
      <c r="E1" s="85"/>
      <c r="F1" s="85"/>
      <c r="G1" s="85"/>
      <c r="H1" s="85"/>
      <c r="I1" s="85" t="s">
        <v>1</v>
      </c>
      <c r="J1" s="85"/>
      <c r="K1" s="85"/>
      <c r="L1" s="85"/>
      <c r="N1" s="85"/>
      <c r="O1" s="85"/>
      <c r="P1" s="85"/>
      <c r="Q1" s="85"/>
      <c r="R1" s="85"/>
      <c r="S1" s="85"/>
      <c r="T1" s="85"/>
      <c r="U1" s="85"/>
      <c r="V1" s="85"/>
      <c r="W1" s="85"/>
      <c r="AG1" s="86"/>
      <c r="AH1" s="86"/>
    </row>
    <row r="2" spans="1:34" ht="15.75" customHeight="1" x14ac:dyDescent="0.3">
      <c r="B2" s="88" t="s">
        <v>2</v>
      </c>
      <c r="K2" s="164">
        <v>1</v>
      </c>
    </row>
    <row r="3" spans="1:34" s="91" customFormat="1" ht="15.75" customHeight="1" x14ac:dyDescent="0.3">
      <c r="A3" s="90"/>
      <c r="B3" s="91" t="s">
        <v>70</v>
      </c>
      <c r="J3" s="115"/>
      <c r="K3" s="115"/>
      <c r="L3" s="115"/>
      <c r="M3" s="115"/>
      <c r="N3" s="115"/>
      <c r="O3" s="115"/>
      <c r="P3" s="115"/>
      <c r="Q3" s="115"/>
      <c r="R3" s="115"/>
      <c r="S3" s="115"/>
      <c r="T3" s="115"/>
      <c r="U3" s="115"/>
      <c r="V3" s="115"/>
      <c r="W3" s="115"/>
      <c r="X3" s="115"/>
      <c r="Y3" s="115"/>
      <c r="Z3" s="115"/>
      <c r="AA3" s="86"/>
      <c r="AB3" s="86"/>
      <c r="AC3" s="86"/>
      <c r="AD3" s="86"/>
      <c r="AE3" s="86"/>
      <c r="AF3" s="86"/>
    </row>
    <row r="4" spans="1:34" ht="15.75" customHeight="1" x14ac:dyDescent="0.3">
      <c r="A4" s="92">
        <v>2</v>
      </c>
      <c r="B4" s="93" t="s">
        <v>5</v>
      </c>
      <c r="C4" s="94" t="s">
        <v>6</v>
      </c>
      <c r="D4" s="123"/>
      <c r="E4" s="165"/>
      <c r="F4" s="97" t="s">
        <v>7</v>
      </c>
      <c r="G4" s="97" t="s">
        <v>8</v>
      </c>
      <c r="H4" s="97" t="s">
        <v>9</v>
      </c>
      <c r="I4" s="98" t="s">
        <v>10</v>
      </c>
      <c r="J4" s="115"/>
      <c r="K4" s="115"/>
      <c r="L4" s="115"/>
      <c r="M4" s="115"/>
      <c r="N4" s="115"/>
      <c r="O4" s="115"/>
      <c r="P4" s="115"/>
      <c r="Q4" s="115"/>
      <c r="R4" s="115"/>
      <c r="S4" s="115"/>
      <c r="T4" s="115"/>
      <c r="U4" s="115"/>
      <c r="V4" s="115"/>
      <c r="W4" s="115"/>
      <c r="X4" s="115"/>
      <c r="Y4" s="115"/>
      <c r="Z4" s="115"/>
    </row>
    <row r="5" spans="1:34" ht="15.75" customHeight="1" x14ac:dyDescent="0.3">
      <c r="A5" s="233">
        <v>1</v>
      </c>
      <c r="B5" s="234" t="s">
        <v>459</v>
      </c>
      <c r="C5" s="234" t="s">
        <v>448</v>
      </c>
      <c r="D5" s="257">
        <v>99</v>
      </c>
      <c r="E5" s="257">
        <v>98.001000000000005</v>
      </c>
      <c r="F5" s="257">
        <f>SUM(D5:E5)</f>
        <v>197.001</v>
      </c>
      <c r="G5" s="236">
        <v>8</v>
      </c>
      <c r="H5" s="257">
        <v>962.01</v>
      </c>
      <c r="I5" s="238">
        <v>38</v>
      </c>
      <c r="J5" s="115"/>
      <c r="K5" s="115"/>
      <c r="L5" s="115"/>
      <c r="M5" s="115"/>
      <c r="N5" s="115"/>
      <c r="O5" s="115"/>
      <c r="P5" s="115"/>
      <c r="Q5" s="115"/>
      <c r="R5" s="115"/>
      <c r="S5" s="115"/>
      <c r="T5" s="115"/>
      <c r="U5" s="115"/>
      <c r="V5" s="115"/>
      <c r="W5" s="115"/>
      <c r="X5" s="115"/>
      <c r="Y5" s="115"/>
      <c r="Z5" s="115"/>
    </row>
    <row r="6" spans="1:34" ht="15.75" customHeight="1" x14ac:dyDescent="0.3">
      <c r="A6" s="102">
        <v>3</v>
      </c>
      <c r="B6" s="169" t="s">
        <v>461</v>
      </c>
      <c r="C6" s="169" t="s">
        <v>60</v>
      </c>
      <c r="D6" s="171">
        <v>94.001000000000005</v>
      </c>
      <c r="E6" s="171">
        <v>95</v>
      </c>
      <c r="F6" s="166">
        <f>SUM(D6:E6)</f>
        <v>189.001</v>
      </c>
      <c r="G6" s="99">
        <v>7</v>
      </c>
      <c r="H6" s="171">
        <v>936.00599999999997</v>
      </c>
      <c r="I6" s="118">
        <v>32</v>
      </c>
      <c r="J6" s="115"/>
      <c r="K6" s="115"/>
      <c r="L6" s="115"/>
      <c r="M6" s="115"/>
      <c r="N6" s="115"/>
      <c r="O6" s="115"/>
      <c r="P6" s="115"/>
      <c r="Q6" s="115"/>
      <c r="R6" s="115"/>
      <c r="S6" s="115"/>
      <c r="T6" s="115"/>
      <c r="U6" s="115"/>
      <c r="V6" s="115"/>
      <c r="W6" s="115"/>
      <c r="X6" s="115"/>
      <c r="Y6" s="115"/>
      <c r="Z6" s="115"/>
    </row>
    <row r="7" spans="1:34" ht="15.75" customHeight="1" x14ac:dyDescent="0.3">
      <c r="A7" s="116">
        <v>4</v>
      </c>
      <c r="B7" s="103" t="s">
        <v>462</v>
      </c>
      <c r="C7" s="103" t="s">
        <v>60</v>
      </c>
      <c r="D7" s="171" t="s">
        <v>191</v>
      </c>
      <c r="E7" s="171"/>
      <c r="F7" s="166">
        <f>SUM(D7:E7)</f>
        <v>0</v>
      </c>
      <c r="G7" s="99">
        <v>0</v>
      </c>
      <c r="H7" s="171">
        <v>581.00400000000002</v>
      </c>
      <c r="I7" s="118">
        <v>24</v>
      </c>
      <c r="J7" s="115"/>
      <c r="K7" s="115"/>
      <c r="L7" s="115"/>
      <c r="M7" s="115"/>
      <c r="N7" s="115"/>
      <c r="O7" s="115"/>
      <c r="P7" s="115"/>
      <c r="Q7" s="115"/>
      <c r="R7" s="115"/>
      <c r="S7" s="115"/>
      <c r="T7" s="115"/>
      <c r="U7" s="115"/>
      <c r="V7" s="115"/>
      <c r="W7" s="115"/>
      <c r="X7" s="115"/>
      <c r="Y7" s="115"/>
      <c r="Z7" s="115"/>
    </row>
    <row r="8" spans="1:34" ht="15.75" customHeight="1" x14ac:dyDescent="0.3">
      <c r="A8" s="116">
        <v>2</v>
      </c>
      <c r="B8" s="103" t="s">
        <v>460</v>
      </c>
      <c r="C8" s="103" t="s">
        <v>49</v>
      </c>
      <c r="D8" s="171" t="s">
        <v>191</v>
      </c>
      <c r="E8" s="171"/>
      <c r="F8" s="166">
        <f>SUM(D8:E8)</f>
        <v>0</v>
      </c>
      <c r="G8" s="99">
        <v>0</v>
      </c>
      <c r="H8" s="171">
        <v>0</v>
      </c>
      <c r="I8" s="118">
        <v>0</v>
      </c>
      <c r="J8" s="115"/>
      <c r="K8" s="115"/>
      <c r="L8" s="115"/>
      <c r="M8" s="115"/>
      <c r="N8" s="115"/>
      <c r="O8" s="115"/>
      <c r="P8" s="115"/>
      <c r="Q8" s="115"/>
      <c r="R8" s="115"/>
      <c r="S8" s="115"/>
      <c r="T8" s="115"/>
      <c r="U8" s="115"/>
      <c r="V8" s="115"/>
      <c r="W8" s="115"/>
      <c r="X8" s="115"/>
      <c r="Y8" s="115"/>
      <c r="Z8" s="115"/>
    </row>
    <row r="9" spans="1:34" ht="15.75" customHeight="1" x14ac:dyDescent="0.3">
      <c r="A9" s="102">
        <v>5</v>
      </c>
      <c r="B9" s="103" t="s">
        <v>463</v>
      </c>
      <c r="C9" s="103" t="s">
        <v>37</v>
      </c>
      <c r="D9" s="171" t="s">
        <v>191</v>
      </c>
      <c r="E9" s="171"/>
      <c r="F9" s="166">
        <f>SUM(D9:E9)</f>
        <v>0</v>
      </c>
      <c r="G9" s="99">
        <v>0</v>
      </c>
      <c r="H9" s="171">
        <v>0</v>
      </c>
      <c r="I9" s="118">
        <v>0</v>
      </c>
      <c r="J9" s="115"/>
      <c r="K9" s="115"/>
      <c r="L9" s="115"/>
      <c r="M9" s="115"/>
      <c r="N9" s="115"/>
      <c r="O9" s="115"/>
      <c r="P9" s="115"/>
      <c r="Q9" s="115"/>
      <c r="R9" s="115"/>
      <c r="S9" s="115"/>
      <c r="T9" s="115"/>
      <c r="U9" s="115"/>
      <c r="V9" s="115"/>
      <c r="W9" s="115"/>
      <c r="X9" s="115"/>
      <c r="Y9" s="115"/>
      <c r="Z9" s="115"/>
    </row>
    <row r="10" spans="1:34" ht="15.75" customHeight="1" x14ac:dyDescent="0.3">
      <c r="A10" s="116">
        <v>6</v>
      </c>
      <c r="B10" s="103" t="s">
        <v>464</v>
      </c>
      <c r="C10" s="103" t="s">
        <v>37</v>
      </c>
      <c r="D10" s="171" t="s">
        <v>191</v>
      </c>
      <c r="E10" s="171"/>
      <c r="F10" s="166">
        <f>SUM(D10:E10)</f>
        <v>0</v>
      </c>
      <c r="G10" s="99">
        <v>0</v>
      </c>
      <c r="H10" s="171">
        <v>0</v>
      </c>
      <c r="I10" s="118">
        <v>0</v>
      </c>
      <c r="J10" s="115"/>
      <c r="K10" s="115"/>
      <c r="L10" s="115"/>
      <c r="M10" s="115"/>
      <c r="N10" s="115"/>
      <c r="O10" s="115"/>
      <c r="P10" s="115"/>
      <c r="Q10" s="115"/>
      <c r="R10" s="115"/>
      <c r="S10" s="115"/>
      <c r="T10" s="115"/>
      <c r="U10" s="115"/>
      <c r="V10" s="115"/>
      <c r="W10" s="115"/>
      <c r="X10" s="115"/>
      <c r="Y10" s="115"/>
      <c r="Z10" s="115"/>
    </row>
    <row r="11" spans="1:34" ht="15.75" customHeight="1" x14ac:dyDescent="0.3">
      <c r="A11" s="102">
        <v>7</v>
      </c>
      <c r="B11" s="103" t="s">
        <v>465</v>
      </c>
      <c r="C11" s="103" t="s">
        <v>49</v>
      </c>
      <c r="D11" s="171" t="s">
        <v>191</v>
      </c>
      <c r="E11" s="171"/>
      <c r="F11" s="166">
        <f>SUM(D11:E11)</f>
        <v>0</v>
      </c>
      <c r="G11" s="99">
        <v>0</v>
      </c>
      <c r="H11" s="171">
        <v>0</v>
      </c>
      <c r="I11" s="118">
        <v>0</v>
      </c>
      <c r="J11" s="115"/>
      <c r="K11" s="115"/>
      <c r="L11" s="115"/>
      <c r="M11" s="115"/>
      <c r="N11" s="115"/>
      <c r="O11" s="115"/>
      <c r="P11" s="115"/>
      <c r="Q11" s="115"/>
      <c r="R11" s="115"/>
      <c r="S11" s="115"/>
      <c r="T11" s="115"/>
      <c r="U11" s="115"/>
      <c r="V11" s="115"/>
      <c r="W11" s="115"/>
      <c r="X11" s="115"/>
      <c r="Y11" s="115"/>
      <c r="Z11" s="115"/>
    </row>
    <row r="12" spans="1:34" ht="15.75" customHeight="1" x14ac:dyDescent="0.3">
      <c r="A12" s="243">
        <v>8</v>
      </c>
      <c r="B12" s="240" t="s">
        <v>466</v>
      </c>
      <c r="C12" s="240" t="s">
        <v>49</v>
      </c>
      <c r="D12" s="259" t="s">
        <v>191</v>
      </c>
      <c r="E12" s="259"/>
      <c r="F12" s="258">
        <f>SUM(D12:E12)</f>
        <v>0</v>
      </c>
      <c r="G12" s="242">
        <v>0</v>
      </c>
      <c r="H12" s="172">
        <v>0</v>
      </c>
      <c r="I12" s="120">
        <v>0</v>
      </c>
      <c r="J12" s="115"/>
      <c r="K12" s="115"/>
      <c r="L12" s="115"/>
      <c r="M12" s="115"/>
      <c r="N12" s="115"/>
      <c r="O12" s="115"/>
      <c r="P12" s="115"/>
      <c r="Q12" s="115"/>
      <c r="R12" s="115"/>
      <c r="S12" s="115"/>
      <c r="T12" s="115"/>
      <c r="U12" s="115"/>
      <c r="V12" s="115"/>
      <c r="W12" s="115"/>
      <c r="X12" s="115"/>
      <c r="Y12" s="115"/>
      <c r="Z12" s="115"/>
    </row>
    <row r="13" spans="1:34" ht="15.75" customHeight="1" x14ac:dyDescent="0.3">
      <c r="A13" s="115"/>
      <c r="B13" s="115"/>
      <c r="C13" s="115"/>
      <c r="D13" s="115"/>
      <c r="E13" s="115"/>
      <c r="F13" s="115"/>
      <c r="G13" s="115"/>
      <c r="H13" s="115"/>
      <c r="I13" s="115"/>
      <c r="J13" s="115"/>
      <c r="K13" s="115"/>
      <c r="L13" s="115"/>
      <c r="M13" s="115"/>
      <c r="N13" s="115"/>
      <c r="O13" s="115"/>
      <c r="P13" s="115"/>
      <c r="Q13" s="115"/>
      <c r="R13" s="115"/>
      <c r="S13" s="115"/>
      <c r="T13" s="115"/>
      <c r="U13" s="115"/>
      <c r="V13" s="115"/>
      <c r="W13" s="115"/>
      <c r="X13" s="115"/>
      <c r="Y13" s="115"/>
      <c r="Z13" s="115"/>
    </row>
    <row r="14" spans="1:34" ht="15.75" customHeight="1" x14ac:dyDescent="0.3">
      <c r="A14" s="115"/>
      <c r="B14" s="86" t="s">
        <v>458</v>
      </c>
      <c r="E14" s="108" t="s">
        <v>705</v>
      </c>
      <c r="H14" s="115"/>
      <c r="I14" s="115"/>
      <c r="J14" s="115"/>
      <c r="K14" s="115"/>
      <c r="L14" s="115"/>
      <c r="M14" s="115"/>
      <c r="N14" s="115"/>
      <c r="O14" s="115"/>
      <c r="P14" s="115"/>
      <c r="Q14" s="115"/>
      <c r="R14" s="115"/>
      <c r="S14" s="115"/>
      <c r="T14" s="115"/>
      <c r="U14" s="115"/>
      <c r="V14" s="115"/>
      <c r="W14" s="115"/>
      <c r="X14" s="115"/>
      <c r="Y14" s="115"/>
      <c r="Z14" s="115"/>
    </row>
    <row r="15" spans="1:34" ht="15.75" customHeight="1" x14ac:dyDescent="0.3">
      <c r="A15" s="115"/>
      <c r="B15" s="86" t="s">
        <v>129</v>
      </c>
      <c r="H15" s="115"/>
      <c r="I15" s="115"/>
      <c r="J15" s="115"/>
      <c r="K15" s="115"/>
      <c r="L15" s="115"/>
      <c r="M15" s="115"/>
      <c r="N15" s="115"/>
      <c r="O15" s="115"/>
      <c r="P15" s="115"/>
      <c r="Q15" s="115"/>
      <c r="R15" s="115"/>
      <c r="S15" s="115"/>
      <c r="T15" s="115"/>
      <c r="U15" s="115"/>
      <c r="V15" s="115"/>
      <c r="W15" s="115"/>
      <c r="X15" s="115"/>
      <c r="Y15" s="115"/>
      <c r="Z15" s="115"/>
    </row>
    <row r="16" spans="1:34" ht="15.75" customHeight="1" x14ac:dyDescent="0.3">
      <c r="A16" s="115"/>
      <c r="B16" s="115"/>
      <c r="C16" s="115"/>
      <c r="D16" s="115"/>
      <c r="E16" s="115"/>
      <c r="F16" s="115"/>
      <c r="G16" s="115"/>
      <c r="H16" s="115"/>
      <c r="I16" s="115"/>
      <c r="J16" s="115"/>
      <c r="K16" s="115"/>
      <c r="L16" s="115"/>
      <c r="M16" s="115"/>
      <c r="N16" s="115"/>
      <c r="O16" s="115"/>
      <c r="P16" s="115"/>
      <c r="Q16" s="115"/>
      <c r="R16" s="115"/>
      <c r="S16" s="115"/>
      <c r="T16" s="115"/>
      <c r="U16" s="115"/>
      <c r="V16" s="115"/>
      <c r="W16" s="115"/>
      <c r="X16" s="115"/>
      <c r="Y16" s="115"/>
      <c r="Z16" s="115"/>
    </row>
    <row r="17" spans="1:26" ht="15.75" customHeight="1" x14ac:dyDescent="0.3">
      <c r="A17" s="115"/>
      <c r="B17" s="115"/>
      <c r="C17" s="115"/>
      <c r="D17" s="115"/>
      <c r="E17" s="115"/>
      <c r="F17" s="115"/>
      <c r="G17" s="115"/>
      <c r="H17" s="115"/>
      <c r="I17" s="115"/>
      <c r="J17" s="115"/>
      <c r="K17" s="115"/>
      <c r="L17" s="115"/>
      <c r="M17" s="115"/>
      <c r="N17" s="115"/>
      <c r="O17" s="115"/>
      <c r="P17" s="115"/>
      <c r="Q17" s="115"/>
      <c r="R17" s="115"/>
      <c r="S17" s="115"/>
      <c r="T17" s="115"/>
      <c r="U17" s="115"/>
      <c r="V17" s="115"/>
      <c r="W17" s="115"/>
      <c r="X17" s="115"/>
      <c r="Y17" s="115"/>
      <c r="Z17" s="115"/>
    </row>
    <row r="18" spans="1:26" ht="15.75" customHeight="1" x14ac:dyDescent="0.3">
      <c r="A18" s="115"/>
      <c r="B18" s="115"/>
      <c r="C18" s="115"/>
      <c r="D18" s="115"/>
      <c r="E18" s="115"/>
      <c r="F18" s="115"/>
      <c r="G18" s="115"/>
      <c r="H18" s="115"/>
      <c r="I18" s="115"/>
      <c r="J18" s="115"/>
      <c r="K18" s="115"/>
      <c r="L18" s="115"/>
      <c r="M18" s="115"/>
      <c r="N18" s="115"/>
      <c r="O18" s="115"/>
      <c r="P18" s="115"/>
      <c r="Q18" s="115"/>
      <c r="R18" s="115"/>
      <c r="S18" s="115"/>
      <c r="T18" s="115"/>
      <c r="U18" s="115"/>
      <c r="V18" s="115"/>
      <c r="W18" s="115"/>
      <c r="X18" s="115"/>
      <c r="Y18" s="115"/>
      <c r="Z18" s="115"/>
    </row>
    <row r="19" spans="1:26" ht="15.75" customHeight="1" x14ac:dyDescent="0.3">
      <c r="A19" s="115"/>
      <c r="B19" s="115"/>
      <c r="C19" s="115"/>
      <c r="D19" s="115"/>
      <c r="E19" s="115"/>
      <c r="F19" s="115"/>
      <c r="G19" s="115"/>
      <c r="H19" s="115"/>
      <c r="I19" s="115"/>
      <c r="J19" s="115"/>
      <c r="K19" s="115"/>
      <c r="L19" s="115"/>
      <c r="M19" s="115"/>
      <c r="N19" s="115"/>
      <c r="O19" s="115"/>
      <c r="P19" s="115"/>
      <c r="Q19" s="115"/>
      <c r="R19" s="115"/>
      <c r="S19" s="115"/>
      <c r="T19" s="115"/>
      <c r="U19" s="115"/>
      <c r="V19" s="115"/>
      <c r="W19" s="115"/>
      <c r="X19" s="115"/>
      <c r="Y19" s="115"/>
      <c r="Z19" s="115"/>
    </row>
    <row r="20" spans="1:26" ht="15.75" customHeight="1" x14ac:dyDescent="0.3">
      <c r="A20" s="115"/>
      <c r="B20" s="115"/>
      <c r="C20" s="115"/>
      <c r="D20" s="115"/>
      <c r="E20" s="115"/>
      <c r="F20" s="115"/>
      <c r="G20" s="115"/>
      <c r="H20" s="115"/>
      <c r="I20" s="115"/>
      <c r="J20" s="115"/>
      <c r="K20" s="115"/>
      <c r="L20" s="115"/>
      <c r="M20" s="115"/>
      <c r="N20" s="115"/>
      <c r="O20" s="115"/>
      <c r="P20" s="115"/>
      <c r="Q20" s="115"/>
      <c r="R20" s="115"/>
      <c r="S20" s="115"/>
      <c r="T20" s="115"/>
      <c r="U20" s="115"/>
      <c r="V20" s="115"/>
      <c r="W20" s="115"/>
      <c r="X20" s="115"/>
      <c r="Y20" s="115"/>
      <c r="Z20" s="115"/>
    </row>
    <row r="21" spans="1:26" ht="15.75" customHeight="1" x14ac:dyDescent="0.3">
      <c r="A21" s="115"/>
      <c r="B21" s="115"/>
      <c r="C21" s="115"/>
      <c r="D21" s="115"/>
      <c r="E21" s="115"/>
      <c r="F21" s="115"/>
      <c r="G21" s="115"/>
      <c r="H21" s="115"/>
      <c r="I21" s="115"/>
      <c r="J21" s="115"/>
      <c r="K21" s="115"/>
      <c r="L21" s="115"/>
      <c r="M21" s="115"/>
      <c r="N21" s="115"/>
      <c r="O21" s="115"/>
      <c r="P21" s="115"/>
      <c r="Q21" s="115"/>
      <c r="R21" s="115"/>
      <c r="S21" s="115"/>
      <c r="T21" s="115"/>
      <c r="U21" s="115"/>
      <c r="V21" s="115"/>
      <c r="W21" s="115"/>
      <c r="X21" s="115"/>
      <c r="Y21" s="115"/>
      <c r="Z21" s="115"/>
    </row>
    <row r="22" spans="1:26" ht="15.75" customHeight="1" x14ac:dyDescent="0.3">
      <c r="A22" s="115"/>
      <c r="B22" s="115"/>
      <c r="C22" s="115"/>
      <c r="D22" s="115"/>
      <c r="E22" s="115"/>
      <c r="F22" s="115"/>
      <c r="G22" s="115"/>
      <c r="H22" s="115"/>
      <c r="I22" s="115"/>
      <c r="J22" s="115"/>
      <c r="K22" s="115"/>
      <c r="L22" s="115"/>
      <c r="M22" s="115"/>
      <c r="N22" s="115"/>
      <c r="O22" s="115"/>
      <c r="P22" s="115"/>
      <c r="Q22" s="115"/>
      <c r="R22" s="115"/>
      <c r="S22" s="115"/>
      <c r="T22" s="115"/>
      <c r="U22" s="115"/>
      <c r="V22" s="115"/>
      <c r="W22" s="115"/>
      <c r="X22" s="115"/>
      <c r="Y22" s="115"/>
      <c r="Z22" s="115"/>
    </row>
    <row r="23" spans="1:26" ht="15.75" customHeight="1" x14ac:dyDescent="0.3">
      <c r="A23" s="115"/>
      <c r="B23" s="115"/>
      <c r="C23" s="115"/>
      <c r="D23" s="115"/>
      <c r="E23" s="115"/>
      <c r="F23" s="115"/>
      <c r="G23" s="115"/>
      <c r="H23" s="115"/>
      <c r="I23" s="115"/>
      <c r="J23" s="115"/>
      <c r="K23" s="115"/>
      <c r="L23" s="115"/>
      <c r="M23" s="115"/>
      <c r="N23" s="115"/>
      <c r="O23" s="115"/>
      <c r="P23" s="115"/>
      <c r="Q23" s="115"/>
      <c r="R23" s="115"/>
      <c r="S23" s="115"/>
      <c r="T23" s="115"/>
      <c r="U23" s="115"/>
      <c r="V23" s="115"/>
      <c r="W23" s="115"/>
      <c r="X23" s="115"/>
      <c r="Y23" s="115"/>
      <c r="Z23" s="115"/>
    </row>
    <row r="24" spans="1:26" ht="15.75" customHeight="1" x14ac:dyDescent="0.3">
      <c r="A24" s="115"/>
      <c r="B24" s="115"/>
      <c r="C24" s="115"/>
      <c r="D24" s="115"/>
      <c r="E24" s="115"/>
      <c r="F24" s="115"/>
      <c r="G24" s="115"/>
      <c r="H24" s="115"/>
      <c r="I24" s="115"/>
      <c r="J24" s="115"/>
      <c r="K24" s="115"/>
      <c r="L24" s="115"/>
      <c r="M24" s="115"/>
      <c r="N24" s="115"/>
      <c r="O24" s="115"/>
      <c r="P24" s="115"/>
      <c r="Q24" s="115"/>
      <c r="R24" s="115"/>
      <c r="S24" s="115"/>
      <c r="T24" s="115"/>
      <c r="U24" s="115"/>
      <c r="V24" s="115"/>
      <c r="W24" s="115"/>
      <c r="X24" s="115"/>
      <c r="Y24" s="115"/>
      <c r="Z24" s="115"/>
    </row>
    <row r="25" spans="1:26" ht="15.75" customHeight="1" x14ac:dyDescent="0.3">
      <c r="A25" s="115"/>
      <c r="B25" s="115"/>
      <c r="C25" s="115"/>
      <c r="D25" s="115"/>
      <c r="E25" s="115"/>
      <c r="F25" s="115"/>
      <c r="G25" s="115"/>
      <c r="H25" s="115"/>
      <c r="I25" s="115"/>
      <c r="J25" s="115"/>
      <c r="K25" s="115"/>
      <c r="L25" s="115"/>
      <c r="M25" s="115"/>
      <c r="N25" s="115"/>
      <c r="O25" s="115"/>
      <c r="P25" s="115"/>
      <c r="Q25" s="115"/>
      <c r="R25" s="115"/>
      <c r="S25" s="115"/>
      <c r="T25" s="115"/>
      <c r="U25" s="115"/>
      <c r="V25" s="115"/>
      <c r="W25" s="115"/>
      <c r="X25" s="115"/>
      <c r="Y25" s="115"/>
      <c r="Z25" s="115"/>
    </row>
    <row r="26" spans="1:26" ht="15.75" customHeight="1" x14ac:dyDescent="0.3">
      <c r="A26" s="115"/>
      <c r="B26" s="115"/>
      <c r="C26" s="115"/>
      <c r="D26" s="115"/>
      <c r="E26" s="115"/>
      <c r="F26" s="115"/>
      <c r="G26" s="115"/>
      <c r="H26" s="115"/>
      <c r="I26" s="115"/>
      <c r="J26" s="115"/>
      <c r="K26" s="115"/>
      <c r="L26" s="115"/>
      <c r="M26" s="115"/>
      <c r="N26" s="115"/>
      <c r="O26" s="115"/>
      <c r="P26" s="115"/>
      <c r="Q26" s="115"/>
      <c r="R26" s="115"/>
      <c r="S26" s="115"/>
      <c r="T26" s="115"/>
      <c r="U26" s="115"/>
      <c r="V26" s="115"/>
      <c r="W26" s="115"/>
      <c r="X26" s="115"/>
      <c r="Y26" s="115"/>
      <c r="Z26" s="115"/>
    </row>
    <row r="27" spans="1:26" ht="15.75" customHeight="1" x14ac:dyDescent="0.3">
      <c r="A27" s="115"/>
      <c r="B27" s="115"/>
      <c r="C27" s="115"/>
      <c r="D27" s="115"/>
      <c r="E27" s="115"/>
      <c r="F27" s="115"/>
      <c r="G27" s="115"/>
      <c r="H27" s="115"/>
      <c r="I27" s="115"/>
      <c r="J27" s="115"/>
      <c r="K27" s="115"/>
      <c r="L27" s="115"/>
      <c r="M27" s="115"/>
      <c r="N27" s="115"/>
      <c r="O27" s="115"/>
      <c r="P27" s="115"/>
      <c r="Q27" s="115"/>
      <c r="R27" s="115"/>
      <c r="S27" s="115"/>
      <c r="T27" s="115"/>
      <c r="U27" s="115"/>
      <c r="V27" s="115"/>
      <c r="W27" s="115"/>
      <c r="X27" s="115"/>
      <c r="Y27" s="115"/>
      <c r="Z27" s="115"/>
    </row>
    <row r="28" spans="1:26" ht="15.75" customHeight="1" x14ac:dyDescent="0.3">
      <c r="A28" s="115"/>
      <c r="B28" s="115"/>
      <c r="C28" s="115"/>
      <c r="D28" s="115"/>
      <c r="E28" s="115"/>
      <c r="F28" s="115"/>
      <c r="G28" s="115"/>
      <c r="H28" s="115"/>
      <c r="I28" s="115"/>
      <c r="J28" s="115"/>
      <c r="K28" s="115"/>
      <c r="L28" s="115"/>
      <c r="M28" s="115"/>
      <c r="N28" s="115"/>
      <c r="O28" s="115"/>
      <c r="P28" s="115"/>
      <c r="Q28" s="115"/>
      <c r="R28" s="115"/>
      <c r="S28" s="115"/>
      <c r="T28" s="115"/>
      <c r="U28" s="115"/>
      <c r="V28" s="115"/>
      <c r="W28" s="115"/>
      <c r="X28" s="115"/>
      <c r="Y28" s="115"/>
      <c r="Z28" s="115"/>
    </row>
    <row r="29" spans="1:26" ht="15.75" customHeight="1" x14ac:dyDescent="0.3">
      <c r="A29" s="115"/>
      <c r="B29" s="115"/>
      <c r="C29" s="115"/>
      <c r="D29" s="115"/>
      <c r="E29" s="115"/>
      <c r="F29" s="115"/>
      <c r="G29" s="115"/>
      <c r="H29" s="115"/>
      <c r="I29" s="115"/>
      <c r="J29" s="115"/>
      <c r="K29" s="115"/>
      <c r="L29" s="115"/>
      <c r="M29" s="115"/>
      <c r="N29" s="115"/>
      <c r="O29" s="115"/>
      <c r="P29" s="115"/>
      <c r="Q29" s="115"/>
      <c r="R29" s="115"/>
      <c r="S29" s="115"/>
      <c r="T29" s="115"/>
      <c r="U29" s="115"/>
      <c r="V29" s="115"/>
      <c r="W29" s="115"/>
      <c r="X29" s="115"/>
      <c r="Y29" s="115"/>
      <c r="Z29" s="115"/>
    </row>
    <row r="30" spans="1:26" ht="15.75" customHeight="1" x14ac:dyDescent="0.3">
      <c r="A30" s="115"/>
      <c r="B30" s="115"/>
      <c r="C30" s="115"/>
      <c r="D30" s="115"/>
      <c r="E30" s="115"/>
      <c r="F30" s="115"/>
      <c r="G30" s="115"/>
      <c r="H30" s="115"/>
      <c r="I30" s="115"/>
      <c r="J30" s="115"/>
      <c r="K30" s="115"/>
      <c r="L30" s="115"/>
      <c r="M30" s="115"/>
      <c r="N30" s="115"/>
      <c r="O30" s="115"/>
      <c r="P30" s="115"/>
      <c r="Q30" s="115"/>
      <c r="R30" s="115"/>
      <c r="S30" s="115"/>
      <c r="T30" s="115"/>
      <c r="U30" s="115"/>
      <c r="V30" s="115"/>
      <c r="W30" s="115"/>
      <c r="X30" s="115"/>
      <c r="Y30" s="115"/>
      <c r="Z30" s="115"/>
    </row>
    <row r="31" spans="1:26" ht="15.75" customHeight="1" x14ac:dyDescent="0.3">
      <c r="A31" s="115"/>
      <c r="B31" s="115"/>
      <c r="C31" s="115"/>
      <c r="D31" s="115"/>
      <c r="E31" s="115"/>
      <c r="F31" s="115"/>
      <c r="G31" s="115"/>
      <c r="H31" s="115"/>
      <c r="I31" s="115"/>
      <c r="J31" s="115"/>
      <c r="K31" s="115"/>
      <c r="L31" s="115"/>
      <c r="M31" s="115"/>
      <c r="N31" s="115"/>
      <c r="O31" s="115"/>
      <c r="P31" s="115"/>
      <c r="Q31" s="115"/>
      <c r="R31" s="115"/>
      <c r="S31" s="115"/>
      <c r="T31" s="115"/>
      <c r="U31" s="115"/>
      <c r="V31" s="115"/>
      <c r="W31" s="115"/>
      <c r="X31" s="115"/>
      <c r="Y31" s="115"/>
      <c r="Z31" s="115"/>
    </row>
    <row r="32" spans="1:26" ht="15.75" customHeight="1" x14ac:dyDescent="0.3">
      <c r="A32" s="115"/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R32" s="115"/>
      <c r="S32" s="115"/>
      <c r="T32" s="115"/>
      <c r="U32" s="115"/>
      <c r="V32" s="115"/>
      <c r="W32" s="115"/>
      <c r="X32" s="115"/>
      <c r="Y32" s="115"/>
      <c r="Z32" s="115"/>
    </row>
    <row r="33" spans="1:26" ht="15.75" customHeight="1" x14ac:dyDescent="0.3">
      <c r="A33" s="115"/>
      <c r="B33" s="115"/>
      <c r="C33" s="115"/>
      <c r="D33" s="115"/>
      <c r="E33" s="115"/>
      <c r="F33" s="115"/>
      <c r="G33" s="115"/>
      <c r="H33" s="115"/>
      <c r="I33" s="115"/>
      <c r="J33" s="115"/>
      <c r="K33" s="115"/>
      <c r="L33" s="115"/>
      <c r="M33" s="115"/>
      <c r="N33" s="115"/>
      <c r="O33" s="115"/>
      <c r="P33" s="115"/>
      <c r="Q33" s="115"/>
      <c r="R33" s="115"/>
      <c r="S33" s="115"/>
      <c r="T33" s="115"/>
      <c r="U33" s="115"/>
      <c r="V33" s="115"/>
      <c r="W33" s="115"/>
      <c r="X33" s="115"/>
      <c r="Y33" s="115"/>
      <c r="Z33" s="115"/>
    </row>
    <row r="34" spans="1:26" ht="15.75" customHeight="1" x14ac:dyDescent="0.3">
      <c r="A34" s="115"/>
      <c r="B34" s="115"/>
      <c r="C34" s="115"/>
      <c r="D34" s="115"/>
      <c r="E34" s="115"/>
      <c r="F34" s="115"/>
      <c r="G34" s="115"/>
      <c r="H34" s="115"/>
      <c r="I34" s="115"/>
      <c r="J34" s="115"/>
      <c r="K34" s="115"/>
      <c r="L34" s="115"/>
      <c r="M34" s="115"/>
      <c r="N34" s="115"/>
      <c r="O34" s="115"/>
      <c r="P34" s="115"/>
      <c r="Q34" s="115"/>
      <c r="R34" s="115"/>
      <c r="S34" s="115"/>
      <c r="T34" s="115"/>
      <c r="U34" s="115"/>
      <c r="V34" s="115"/>
      <c r="W34" s="115"/>
      <c r="X34" s="115"/>
      <c r="Y34" s="115"/>
      <c r="Z34" s="115"/>
    </row>
    <row r="35" spans="1:26" ht="15.75" customHeight="1" x14ac:dyDescent="0.3">
      <c r="A35" s="115"/>
      <c r="B35" s="115"/>
      <c r="C35" s="115"/>
      <c r="D35" s="115"/>
      <c r="E35" s="115"/>
      <c r="F35" s="115"/>
      <c r="G35" s="115"/>
      <c r="H35" s="115"/>
      <c r="I35" s="115"/>
      <c r="J35" s="115"/>
      <c r="K35" s="115"/>
      <c r="L35" s="115"/>
      <c r="M35" s="115"/>
      <c r="N35" s="115"/>
      <c r="O35" s="115"/>
      <c r="P35" s="115"/>
      <c r="Q35" s="115"/>
      <c r="R35" s="115"/>
      <c r="S35" s="115"/>
      <c r="T35" s="115"/>
      <c r="U35" s="115"/>
      <c r="V35" s="115"/>
      <c r="W35" s="115"/>
      <c r="X35" s="115"/>
      <c r="Y35" s="115"/>
      <c r="Z35" s="115"/>
    </row>
    <row r="36" spans="1:26" ht="15.75" customHeight="1" x14ac:dyDescent="0.3">
      <c r="A36" s="115"/>
      <c r="B36" s="115"/>
      <c r="C36" s="115"/>
      <c r="D36" s="115"/>
      <c r="E36" s="115"/>
      <c r="F36" s="115"/>
      <c r="G36" s="115"/>
      <c r="H36" s="115"/>
      <c r="I36" s="115"/>
      <c r="J36" s="115"/>
      <c r="K36" s="115"/>
      <c r="L36" s="115"/>
      <c r="M36" s="115"/>
      <c r="N36" s="115"/>
      <c r="O36" s="115"/>
      <c r="P36" s="115"/>
      <c r="Q36" s="115"/>
      <c r="R36" s="115"/>
      <c r="S36" s="115"/>
      <c r="T36" s="115"/>
      <c r="U36" s="115"/>
      <c r="V36" s="115"/>
      <c r="W36" s="115"/>
      <c r="X36" s="115"/>
      <c r="Y36" s="115"/>
      <c r="Z36" s="115"/>
    </row>
    <row r="37" spans="1:26" ht="15.75" customHeight="1" x14ac:dyDescent="0.3">
      <c r="A37" s="115"/>
      <c r="B37" s="115"/>
      <c r="C37" s="115"/>
      <c r="D37" s="115"/>
      <c r="E37" s="115"/>
      <c r="F37" s="115"/>
      <c r="G37" s="115"/>
      <c r="H37" s="115"/>
      <c r="I37" s="115"/>
      <c r="J37" s="115"/>
      <c r="K37" s="115"/>
      <c r="L37" s="115"/>
      <c r="M37" s="115"/>
      <c r="N37" s="115"/>
      <c r="O37" s="115"/>
      <c r="P37" s="115"/>
      <c r="Q37" s="115"/>
      <c r="R37" s="115"/>
      <c r="S37" s="115"/>
      <c r="T37" s="115"/>
      <c r="U37" s="115"/>
      <c r="V37" s="115"/>
      <c r="W37" s="115"/>
      <c r="X37" s="115"/>
      <c r="Y37" s="115"/>
      <c r="Z37" s="115"/>
    </row>
    <row r="38" spans="1:26" ht="15.75" customHeight="1" x14ac:dyDescent="0.3">
      <c r="A38" s="115"/>
      <c r="B38" s="115"/>
      <c r="C38" s="115"/>
      <c r="D38" s="115"/>
      <c r="E38" s="115"/>
      <c r="F38" s="115"/>
      <c r="G38" s="115"/>
      <c r="H38" s="115"/>
      <c r="I38" s="115"/>
      <c r="J38" s="115"/>
      <c r="K38" s="115"/>
      <c r="L38" s="115"/>
      <c r="M38" s="115"/>
      <c r="N38" s="115"/>
      <c r="O38" s="115"/>
      <c r="P38" s="115"/>
      <c r="Q38" s="115"/>
      <c r="R38" s="115"/>
      <c r="S38" s="115"/>
      <c r="T38" s="115"/>
      <c r="U38" s="115"/>
      <c r="V38" s="115"/>
      <c r="W38" s="115"/>
      <c r="X38" s="115"/>
      <c r="Y38" s="115"/>
      <c r="Z38" s="115"/>
    </row>
    <row r="39" spans="1:26" ht="15.75" customHeight="1" x14ac:dyDescent="0.3">
      <c r="A39" s="115"/>
      <c r="B39" s="115"/>
      <c r="C39" s="115"/>
      <c r="D39" s="115"/>
      <c r="E39" s="115"/>
      <c r="F39" s="115"/>
      <c r="G39" s="115"/>
      <c r="H39" s="115"/>
      <c r="I39" s="115"/>
      <c r="J39" s="115"/>
      <c r="K39" s="115"/>
      <c r="L39" s="115"/>
      <c r="M39" s="115"/>
      <c r="N39" s="115"/>
      <c r="O39" s="115"/>
      <c r="P39" s="115"/>
      <c r="Q39" s="115"/>
      <c r="R39" s="115"/>
      <c r="S39" s="115"/>
      <c r="T39" s="115"/>
      <c r="U39" s="115"/>
      <c r="V39" s="115"/>
      <c r="W39" s="115"/>
      <c r="X39" s="115"/>
      <c r="Y39" s="115"/>
      <c r="Z39" s="115"/>
    </row>
    <row r="40" spans="1:26" ht="15.75" customHeight="1" x14ac:dyDescent="0.3">
      <c r="A40" s="115"/>
      <c r="B40" s="115"/>
      <c r="C40" s="115"/>
      <c r="D40" s="115"/>
      <c r="E40" s="115"/>
      <c r="F40" s="115"/>
      <c r="G40" s="115"/>
      <c r="H40" s="115"/>
      <c r="I40" s="115"/>
      <c r="J40" s="115"/>
      <c r="K40" s="115"/>
      <c r="L40" s="115"/>
      <c r="M40" s="115"/>
      <c r="N40" s="115"/>
      <c r="O40" s="115"/>
      <c r="P40" s="115"/>
      <c r="Q40" s="115"/>
      <c r="R40" s="115"/>
      <c r="S40" s="115"/>
      <c r="T40" s="115"/>
      <c r="U40" s="115"/>
      <c r="V40" s="115"/>
      <c r="W40" s="115"/>
      <c r="X40" s="115"/>
      <c r="Y40" s="115"/>
      <c r="Z40" s="115"/>
    </row>
    <row r="41" spans="1:26" ht="15.75" customHeight="1" x14ac:dyDescent="0.3">
      <c r="A41" s="115"/>
      <c r="B41" s="115"/>
      <c r="C41" s="115"/>
      <c r="D41" s="115"/>
      <c r="E41" s="115"/>
      <c r="F41" s="115"/>
      <c r="G41" s="115"/>
      <c r="H41" s="115"/>
      <c r="I41" s="115"/>
      <c r="J41" s="115"/>
      <c r="K41" s="115"/>
      <c r="L41" s="115"/>
      <c r="M41" s="115"/>
      <c r="N41" s="115"/>
      <c r="O41" s="115"/>
      <c r="P41" s="115"/>
      <c r="Q41" s="115"/>
      <c r="R41" s="115"/>
      <c r="S41" s="115"/>
      <c r="T41" s="115"/>
      <c r="U41" s="115"/>
      <c r="V41" s="115"/>
      <c r="W41" s="115"/>
      <c r="X41" s="115"/>
      <c r="Y41" s="115"/>
      <c r="Z41" s="115"/>
    </row>
    <row r="42" spans="1:26" ht="15.75" customHeight="1" x14ac:dyDescent="0.3">
      <c r="A42" s="115"/>
      <c r="B42" s="115"/>
      <c r="C42" s="115"/>
      <c r="D42" s="115"/>
      <c r="E42" s="115"/>
      <c r="F42" s="115"/>
      <c r="G42" s="115"/>
      <c r="H42" s="115"/>
      <c r="I42" s="115"/>
      <c r="J42" s="115"/>
      <c r="K42" s="115"/>
      <c r="L42" s="115"/>
      <c r="M42" s="115"/>
      <c r="N42" s="115"/>
      <c r="O42" s="115"/>
      <c r="P42" s="115"/>
      <c r="Q42" s="115"/>
      <c r="R42" s="115"/>
      <c r="S42" s="115"/>
      <c r="T42" s="115"/>
      <c r="U42" s="115"/>
      <c r="V42" s="115"/>
      <c r="W42" s="115"/>
      <c r="X42" s="115"/>
      <c r="Y42" s="115"/>
      <c r="Z42" s="115"/>
    </row>
    <row r="43" spans="1:26" ht="15.75" customHeight="1" x14ac:dyDescent="0.3">
      <c r="A43" s="115"/>
      <c r="B43" s="115"/>
      <c r="C43" s="115"/>
      <c r="D43" s="115"/>
      <c r="E43" s="115"/>
      <c r="F43" s="115"/>
      <c r="G43" s="115"/>
      <c r="H43" s="115"/>
      <c r="I43" s="115"/>
      <c r="J43" s="115"/>
      <c r="K43" s="115"/>
      <c r="L43" s="115"/>
      <c r="M43" s="115"/>
      <c r="N43" s="115"/>
      <c r="O43" s="115"/>
      <c r="P43" s="115"/>
      <c r="Q43" s="115"/>
      <c r="R43" s="115"/>
      <c r="S43" s="115"/>
      <c r="T43" s="115"/>
      <c r="U43" s="115"/>
      <c r="V43" s="115"/>
      <c r="W43" s="115"/>
      <c r="X43" s="115"/>
      <c r="Y43" s="115"/>
      <c r="Z43" s="115"/>
    </row>
    <row r="44" spans="1:26" ht="15.75" customHeight="1" x14ac:dyDescent="0.3">
      <c r="A44" s="115"/>
      <c r="B44" s="115"/>
      <c r="C44" s="115"/>
      <c r="D44" s="115"/>
      <c r="E44" s="115"/>
      <c r="F44" s="115"/>
      <c r="G44" s="115"/>
      <c r="H44" s="115"/>
      <c r="I44" s="115"/>
      <c r="J44" s="115"/>
      <c r="K44" s="115"/>
      <c r="L44" s="115"/>
      <c r="M44" s="115"/>
      <c r="N44" s="115"/>
      <c r="O44" s="115"/>
      <c r="P44" s="115"/>
      <c r="Q44" s="115"/>
      <c r="R44" s="115"/>
      <c r="S44" s="115"/>
      <c r="T44" s="115"/>
      <c r="U44" s="115"/>
      <c r="V44" s="115"/>
      <c r="W44" s="115"/>
      <c r="X44" s="115"/>
      <c r="Y44" s="115"/>
      <c r="Z44" s="115"/>
    </row>
    <row r="45" spans="1:26" ht="15.75" customHeight="1" x14ac:dyDescent="0.3">
      <c r="A45" s="115"/>
      <c r="B45" s="115"/>
      <c r="C45" s="115"/>
      <c r="D45" s="115"/>
      <c r="E45" s="115"/>
      <c r="F45" s="115"/>
      <c r="G45" s="115"/>
      <c r="H45" s="115"/>
      <c r="I45" s="115"/>
      <c r="J45" s="115"/>
      <c r="K45" s="115"/>
      <c r="L45" s="115"/>
      <c r="M45" s="115"/>
      <c r="N45" s="115"/>
      <c r="O45" s="115"/>
      <c r="P45" s="115"/>
      <c r="Q45" s="115"/>
      <c r="R45" s="115"/>
      <c r="S45" s="115"/>
      <c r="T45" s="115"/>
      <c r="U45" s="115"/>
      <c r="V45" s="115"/>
      <c r="W45" s="115"/>
      <c r="X45" s="115"/>
      <c r="Y45" s="115"/>
      <c r="Z45" s="115"/>
    </row>
    <row r="46" spans="1:26" ht="15.75" customHeight="1" x14ac:dyDescent="0.3">
      <c r="A46" s="115"/>
      <c r="B46" s="115"/>
      <c r="C46" s="115"/>
      <c r="D46" s="115"/>
      <c r="E46" s="115"/>
      <c r="F46" s="115"/>
      <c r="G46" s="115"/>
      <c r="H46" s="115"/>
      <c r="I46" s="115"/>
      <c r="J46" s="115"/>
      <c r="K46" s="115"/>
      <c r="L46" s="115"/>
      <c r="M46" s="115"/>
      <c r="N46" s="115"/>
      <c r="O46" s="115"/>
      <c r="P46" s="115"/>
      <c r="Q46" s="115"/>
      <c r="R46" s="115"/>
      <c r="S46" s="115"/>
      <c r="T46" s="115"/>
      <c r="U46" s="115"/>
      <c r="V46" s="115"/>
      <c r="W46" s="115"/>
      <c r="X46" s="115"/>
      <c r="Y46" s="115"/>
      <c r="Z46" s="115"/>
    </row>
    <row r="47" spans="1:26" ht="15.75" customHeight="1" x14ac:dyDescent="0.3">
      <c r="A47" s="115"/>
      <c r="B47" s="115"/>
      <c r="C47" s="115"/>
      <c r="D47" s="115"/>
      <c r="E47" s="115"/>
      <c r="F47" s="115"/>
      <c r="G47" s="115"/>
      <c r="H47" s="115"/>
      <c r="I47" s="115"/>
      <c r="J47" s="115"/>
      <c r="K47" s="115"/>
      <c r="L47" s="115"/>
      <c r="M47" s="115"/>
      <c r="N47" s="115"/>
      <c r="O47" s="115"/>
      <c r="P47" s="115"/>
      <c r="Q47" s="115"/>
      <c r="R47" s="115"/>
      <c r="S47" s="115"/>
      <c r="T47" s="115"/>
      <c r="U47" s="115"/>
      <c r="V47" s="115"/>
      <c r="W47" s="115"/>
      <c r="X47" s="115"/>
      <c r="Y47" s="115"/>
      <c r="Z47" s="115"/>
    </row>
    <row r="48" spans="1:26" ht="15.75" customHeight="1" x14ac:dyDescent="0.3">
      <c r="A48" s="115"/>
      <c r="B48" s="115"/>
      <c r="C48" s="115"/>
      <c r="D48" s="115"/>
      <c r="E48" s="115"/>
      <c r="F48" s="115"/>
      <c r="G48" s="115"/>
      <c r="H48" s="115"/>
      <c r="I48" s="115"/>
      <c r="J48" s="115"/>
      <c r="K48" s="115"/>
      <c r="L48" s="115"/>
      <c r="M48" s="115"/>
      <c r="N48" s="115"/>
      <c r="O48" s="115"/>
      <c r="P48" s="115"/>
      <c r="Q48" s="115"/>
      <c r="R48" s="115"/>
      <c r="S48" s="115"/>
      <c r="T48" s="115"/>
      <c r="U48" s="115"/>
      <c r="V48" s="115"/>
      <c r="W48" s="115"/>
      <c r="X48" s="115"/>
      <c r="Y48" s="115"/>
      <c r="Z48" s="115"/>
    </row>
    <row r="49" spans="1:26" ht="15.75" customHeight="1" x14ac:dyDescent="0.3">
      <c r="A49" s="115"/>
      <c r="B49" s="115"/>
      <c r="C49" s="115"/>
      <c r="D49" s="115"/>
      <c r="E49" s="115"/>
      <c r="F49" s="115"/>
      <c r="G49" s="115"/>
      <c r="H49" s="115"/>
      <c r="I49" s="115"/>
      <c r="J49" s="115"/>
      <c r="K49" s="115"/>
      <c r="L49" s="115"/>
      <c r="M49" s="115"/>
      <c r="N49" s="115"/>
      <c r="O49" s="115"/>
      <c r="P49" s="115"/>
      <c r="Q49" s="115"/>
      <c r="R49" s="115"/>
      <c r="S49" s="115"/>
      <c r="T49" s="115"/>
      <c r="U49" s="115"/>
      <c r="V49" s="115"/>
      <c r="W49" s="115"/>
      <c r="X49" s="115"/>
      <c r="Y49" s="115"/>
      <c r="Z49" s="115"/>
    </row>
    <row r="50" spans="1:26" ht="15.75" customHeight="1" x14ac:dyDescent="0.3">
      <c r="A50" s="115"/>
      <c r="B50" s="115"/>
      <c r="C50" s="115"/>
      <c r="D50" s="115"/>
      <c r="E50" s="115"/>
      <c r="F50" s="115"/>
      <c r="G50" s="115"/>
      <c r="H50" s="115"/>
      <c r="I50" s="115"/>
      <c r="J50" s="115"/>
      <c r="K50" s="115"/>
      <c r="L50" s="115"/>
      <c r="M50" s="115"/>
      <c r="N50" s="115"/>
      <c r="O50" s="115"/>
      <c r="P50" s="115"/>
      <c r="Q50" s="115"/>
      <c r="R50" s="115"/>
      <c r="S50" s="115"/>
      <c r="T50" s="115"/>
      <c r="U50" s="115"/>
      <c r="V50" s="115"/>
      <c r="W50" s="115"/>
      <c r="X50" s="115"/>
      <c r="Y50" s="115"/>
      <c r="Z50" s="115"/>
    </row>
    <row r="51" spans="1:26" ht="15.75" customHeight="1" x14ac:dyDescent="0.3">
      <c r="A51" s="115"/>
      <c r="B51" s="115"/>
      <c r="C51" s="115"/>
      <c r="D51" s="115"/>
      <c r="E51" s="115"/>
      <c r="F51" s="115"/>
      <c r="G51" s="115"/>
      <c r="H51" s="115"/>
      <c r="I51" s="115"/>
      <c r="J51" s="115"/>
      <c r="K51" s="115"/>
      <c r="L51" s="115"/>
      <c r="M51" s="115"/>
      <c r="N51" s="115"/>
      <c r="O51" s="115"/>
      <c r="P51" s="115"/>
      <c r="Q51" s="115"/>
      <c r="R51" s="115"/>
      <c r="S51" s="115"/>
      <c r="T51" s="115"/>
      <c r="U51" s="115"/>
      <c r="V51" s="115"/>
      <c r="W51" s="115"/>
      <c r="X51" s="115"/>
      <c r="Y51" s="115"/>
      <c r="Z51" s="115"/>
    </row>
    <row r="52" spans="1:26" ht="15.75" customHeight="1" x14ac:dyDescent="0.3">
      <c r="A52" s="115"/>
      <c r="B52" s="115"/>
      <c r="C52" s="115"/>
      <c r="D52" s="115"/>
      <c r="E52" s="115"/>
      <c r="F52" s="115"/>
      <c r="G52" s="115"/>
      <c r="H52" s="115"/>
      <c r="I52" s="115"/>
      <c r="J52" s="115"/>
      <c r="K52" s="115"/>
      <c r="L52" s="115"/>
      <c r="M52" s="115"/>
      <c r="N52" s="115"/>
      <c r="O52" s="115"/>
      <c r="P52" s="115"/>
      <c r="Q52" s="115"/>
      <c r="R52" s="115"/>
      <c r="S52" s="115"/>
      <c r="T52" s="115"/>
      <c r="U52" s="115"/>
      <c r="V52" s="115"/>
      <c r="W52" s="115"/>
      <c r="X52" s="115"/>
      <c r="Y52" s="115"/>
      <c r="Z52" s="115"/>
    </row>
    <row r="53" spans="1:26" ht="15.75" customHeight="1" x14ac:dyDescent="0.3">
      <c r="A53" s="115"/>
      <c r="B53" s="115"/>
      <c r="C53" s="115"/>
      <c r="D53" s="115"/>
      <c r="E53" s="115"/>
      <c r="F53" s="115"/>
      <c r="G53" s="115"/>
      <c r="H53" s="115"/>
      <c r="I53" s="115"/>
      <c r="J53" s="115"/>
      <c r="K53" s="115"/>
      <c r="L53" s="115"/>
      <c r="M53" s="115"/>
      <c r="N53" s="115"/>
      <c r="O53" s="115"/>
      <c r="P53" s="115"/>
      <c r="Q53" s="115"/>
      <c r="R53" s="115"/>
      <c r="S53" s="115"/>
      <c r="T53" s="115"/>
      <c r="U53" s="115"/>
      <c r="V53" s="115"/>
      <c r="W53" s="115"/>
      <c r="X53" s="115"/>
      <c r="Y53" s="115"/>
      <c r="Z53" s="115"/>
    </row>
    <row r="54" spans="1:26" ht="15.75" customHeight="1" x14ac:dyDescent="0.3">
      <c r="A54" s="115"/>
      <c r="B54" s="115"/>
      <c r="C54" s="115"/>
      <c r="D54" s="115"/>
      <c r="E54" s="115"/>
      <c r="F54" s="115"/>
      <c r="G54" s="115"/>
      <c r="H54" s="115"/>
      <c r="I54" s="115"/>
      <c r="J54" s="115"/>
      <c r="K54" s="115"/>
      <c r="L54" s="115"/>
      <c r="M54" s="115"/>
      <c r="N54" s="115"/>
      <c r="O54" s="115"/>
      <c r="P54" s="115"/>
      <c r="Q54" s="115"/>
      <c r="R54" s="115"/>
      <c r="S54" s="115"/>
      <c r="T54" s="115"/>
      <c r="U54" s="115"/>
      <c r="V54" s="115"/>
      <c r="W54" s="115"/>
      <c r="X54" s="115"/>
      <c r="Y54" s="115"/>
      <c r="Z54" s="115"/>
    </row>
    <row r="55" spans="1:26" ht="15.75" customHeight="1" x14ac:dyDescent="0.3">
      <c r="A55" s="115"/>
      <c r="B55" s="115"/>
      <c r="C55" s="115"/>
      <c r="D55" s="115"/>
      <c r="E55" s="115"/>
      <c r="F55" s="115"/>
      <c r="G55" s="115"/>
      <c r="H55" s="115"/>
      <c r="I55" s="115"/>
      <c r="J55" s="115"/>
      <c r="K55" s="115"/>
      <c r="L55" s="115"/>
      <c r="M55" s="115"/>
      <c r="N55" s="115"/>
      <c r="O55" s="115"/>
      <c r="P55" s="115"/>
      <c r="Q55" s="115"/>
      <c r="R55" s="115"/>
      <c r="S55" s="115"/>
      <c r="T55" s="115"/>
      <c r="U55" s="115"/>
      <c r="V55" s="115"/>
      <c r="W55" s="115"/>
      <c r="X55" s="115"/>
      <c r="Y55" s="115"/>
      <c r="Z55" s="115"/>
    </row>
    <row r="56" spans="1:26" ht="15.75" customHeight="1" x14ac:dyDescent="0.3">
      <c r="A56" s="115"/>
      <c r="B56" s="115"/>
      <c r="C56" s="115"/>
      <c r="D56" s="115"/>
      <c r="E56" s="115"/>
      <c r="F56" s="115"/>
      <c r="G56" s="115"/>
      <c r="H56" s="115"/>
      <c r="I56" s="115"/>
      <c r="J56" s="115"/>
      <c r="K56" s="115"/>
      <c r="L56" s="115"/>
      <c r="M56" s="115"/>
      <c r="N56" s="115"/>
      <c r="O56" s="115"/>
      <c r="P56" s="115"/>
      <c r="Q56" s="115"/>
      <c r="R56" s="115"/>
      <c r="S56" s="115"/>
      <c r="T56" s="115"/>
      <c r="U56" s="115"/>
      <c r="V56" s="115"/>
      <c r="W56" s="115"/>
      <c r="X56" s="115"/>
      <c r="Y56" s="115"/>
      <c r="Z56" s="115"/>
    </row>
    <row r="57" spans="1:26" ht="15.75" customHeight="1" x14ac:dyDescent="0.3">
      <c r="A57" s="115"/>
      <c r="B57" s="115"/>
      <c r="C57" s="115"/>
      <c r="D57" s="115"/>
      <c r="E57" s="115"/>
      <c r="F57" s="115"/>
      <c r="G57" s="115"/>
      <c r="H57" s="115"/>
      <c r="I57" s="115"/>
      <c r="J57" s="115"/>
      <c r="K57" s="115"/>
      <c r="L57" s="115"/>
      <c r="M57" s="115"/>
      <c r="N57" s="115"/>
      <c r="O57" s="115"/>
      <c r="P57" s="115"/>
      <c r="Q57" s="115"/>
      <c r="R57" s="115"/>
      <c r="S57" s="115"/>
      <c r="T57" s="115"/>
      <c r="U57" s="115"/>
      <c r="V57" s="115"/>
      <c r="W57" s="115"/>
      <c r="X57" s="115"/>
      <c r="Y57" s="115"/>
      <c r="Z57" s="115"/>
    </row>
    <row r="58" spans="1:26" ht="15.75" customHeight="1" x14ac:dyDescent="0.3">
      <c r="A58" s="115"/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R58" s="115"/>
      <c r="S58" s="115"/>
      <c r="T58" s="115"/>
      <c r="U58" s="115"/>
      <c r="V58" s="115"/>
      <c r="W58" s="115"/>
      <c r="X58" s="115"/>
      <c r="Y58" s="115"/>
      <c r="Z58" s="115"/>
    </row>
    <row r="59" spans="1:26" ht="15.75" customHeight="1" x14ac:dyDescent="0.3">
      <c r="A59" s="115"/>
      <c r="B59" s="115"/>
      <c r="C59" s="115"/>
      <c r="D59" s="115"/>
      <c r="E59" s="115"/>
      <c r="F59" s="115"/>
      <c r="G59" s="115"/>
      <c r="H59" s="115"/>
      <c r="I59" s="115"/>
      <c r="J59" s="115"/>
      <c r="K59" s="115"/>
      <c r="L59" s="115"/>
      <c r="M59" s="115"/>
      <c r="N59" s="115"/>
      <c r="O59" s="115"/>
      <c r="P59" s="115"/>
      <c r="Q59" s="115"/>
      <c r="R59" s="115"/>
      <c r="S59" s="115"/>
      <c r="T59" s="115"/>
      <c r="U59" s="115"/>
      <c r="V59" s="115"/>
      <c r="W59" s="115"/>
      <c r="X59" s="115"/>
      <c r="Y59" s="115"/>
      <c r="Z59" s="115"/>
    </row>
    <row r="60" spans="1:26" ht="15.75" customHeight="1" x14ac:dyDescent="0.3">
      <c r="A60" s="115"/>
      <c r="B60" s="115"/>
      <c r="C60" s="115"/>
      <c r="D60" s="115"/>
      <c r="E60" s="115"/>
      <c r="F60" s="115"/>
      <c r="G60" s="115"/>
      <c r="H60" s="115"/>
      <c r="I60" s="115"/>
      <c r="J60" s="115"/>
      <c r="K60" s="115"/>
      <c r="L60" s="115"/>
      <c r="M60" s="115"/>
      <c r="N60" s="115"/>
      <c r="O60" s="115"/>
      <c r="P60" s="115"/>
      <c r="Q60" s="115"/>
      <c r="R60" s="115"/>
      <c r="S60" s="115"/>
      <c r="T60" s="115"/>
      <c r="U60" s="115"/>
      <c r="V60" s="115"/>
      <c r="W60" s="115"/>
      <c r="X60" s="115"/>
      <c r="Y60" s="115"/>
      <c r="Z60" s="115"/>
    </row>
    <row r="61" spans="1:26" ht="15.75" customHeight="1" x14ac:dyDescent="0.3">
      <c r="A61" s="115"/>
      <c r="B61" s="115"/>
      <c r="C61" s="115"/>
      <c r="D61" s="115"/>
      <c r="E61" s="115"/>
      <c r="F61" s="115"/>
      <c r="G61" s="115"/>
      <c r="H61" s="115"/>
      <c r="I61" s="115"/>
      <c r="J61" s="115"/>
      <c r="K61" s="115"/>
      <c r="L61" s="115"/>
      <c r="M61" s="115"/>
      <c r="N61" s="115"/>
      <c r="O61" s="115"/>
      <c r="P61" s="115"/>
      <c r="Q61" s="115"/>
      <c r="R61" s="115"/>
      <c r="S61" s="115"/>
      <c r="T61" s="115"/>
      <c r="U61" s="115"/>
      <c r="V61" s="115"/>
      <c r="W61" s="115"/>
      <c r="X61" s="115"/>
      <c r="Y61" s="115"/>
      <c r="Z61" s="115"/>
    </row>
    <row r="62" spans="1:26" ht="15.75" customHeight="1" x14ac:dyDescent="0.3">
      <c r="A62" s="115"/>
      <c r="B62" s="115"/>
      <c r="C62" s="115"/>
      <c r="D62" s="115"/>
      <c r="E62" s="115"/>
      <c r="F62" s="115"/>
      <c r="G62" s="115"/>
      <c r="H62" s="115"/>
      <c r="I62" s="115"/>
      <c r="J62" s="115"/>
      <c r="K62" s="115"/>
      <c r="L62" s="115"/>
      <c r="M62" s="115"/>
      <c r="N62" s="115"/>
      <c r="O62" s="115"/>
      <c r="P62" s="115"/>
      <c r="Q62" s="115"/>
      <c r="R62" s="115"/>
      <c r="S62" s="115"/>
      <c r="T62" s="115"/>
      <c r="U62" s="115"/>
      <c r="V62" s="115"/>
      <c r="W62" s="115"/>
      <c r="X62" s="115"/>
      <c r="Y62" s="115"/>
      <c r="Z62" s="115"/>
    </row>
    <row r="63" spans="1:26" ht="15.75" customHeight="1" x14ac:dyDescent="0.3">
      <c r="A63" s="115"/>
      <c r="B63" s="115"/>
      <c r="C63" s="115"/>
      <c r="D63" s="115"/>
      <c r="E63" s="115"/>
      <c r="F63" s="115"/>
      <c r="G63" s="115"/>
      <c r="H63" s="115"/>
      <c r="I63" s="115"/>
      <c r="J63" s="115"/>
      <c r="K63" s="115"/>
      <c r="L63" s="115"/>
      <c r="M63" s="115"/>
      <c r="N63" s="115"/>
      <c r="O63" s="115"/>
      <c r="P63" s="115"/>
      <c r="Q63" s="115"/>
      <c r="R63" s="115"/>
      <c r="S63" s="115"/>
      <c r="T63" s="115"/>
      <c r="U63" s="115"/>
      <c r="V63" s="115"/>
      <c r="W63" s="115"/>
      <c r="X63" s="115"/>
      <c r="Y63" s="115"/>
      <c r="Z63" s="115"/>
    </row>
    <row r="64" spans="1:26" ht="15.75" customHeight="1" x14ac:dyDescent="0.3">
      <c r="A64" s="115"/>
      <c r="B64" s="115"/>
      <c r="C64" s="115"/>
      <c r="D64" s="115"/>
      <c r="E64" s="115"/>
      <c r="F64" s="115"/>
      <c r="G64" s="115"/>
      <c r="H64" s="115"/>
      <c r="I64" s="115"/>
      <c r="J64" s="115"/>
      <c r="K64" s="115"/>
      <c r="L64" s="115"/>
      <c r="M64" s="115"/>
      <c r="N64" s="115"/>
      <c r="O64" s="115"/>
      <c r="P64" s="115"/>
      <c r="Q64" s="115"/>
      <c r="R64" s="115"/>
      <c r="S64" s="115"/>
      <c r="T64" s="115"/>
      <c r="U64" s="115"/>
      <c r="V64" s="115"/>
      <c r="W64" s="115"/>
      <c r="X64" s="115"/>
      <c r="Y64" s="115"/>
      <c r="Z64" s="115"/>
    </row>
    <row r="65" spans="1:26" ht="15.75" customHeight="1" x14ac:dyDescent="0.3">
      <c r="A65" s="115"/>
      <c r="B65" s="115"/>
      <c r="C65" s="115"/>
      <c r="D65" s="115"/>
      <c r="E65" s="115"/>
      <c r="F65" s="115"/>
      <c r="G65" s="115"/>
      <c r="H65" s="115"/>
      <c r="I65" s="115"/>
      <c r="J65" s="115"/>
      <c r="K65" s="115"/>
      <c r="L65" s="115"/>
      <c r="M65" s="115"/>
      <c r="N65" s="115"/>
      <c r="O65" s="115"/>
      <c r="P65" s="115"/>
      <c r="Q65" s="115"/>
      <c r="R65" s="115"/>
      <c r="S65" s="115"/>
      <c r="T65" s="115"/>
      <c r="U65" s="115"/>
      <c r="V65" s="115"/>
      <c r="W65" s="115"/>
      <c r="X65" s="115"/>
      <c r="Y65" s="115"/>
      <c r="Z65" s="115"/>
    </row>
    <row r="66" spans="1:26" ht="15.75" customHeight="1" x14ac:dyDescent="0.3">
      <c r="A66" s="115"/>
      <c r="B66" s="115"/>
      <c r="C66" s="115"/>
      <c r="D66" s="115"/>
      <c r="E66" s="115"/>
      <c r="F66" s="115"/>
      <c r="G66" s="115"/>
      <c r="H66" s="115"/>
      <c r="I66" s="115"/>
      <c r="J66" s="115"/>
      <c r="K66" s="115"/>
      <c r="L66" s="115"/>
      <c r="M66" s="115"/>
      <c r="N66" s="115"/>
      <c r="O66" s="115"/>
      <c r="P66" s="115"/>
      <c r="Q66" s="115"/>
      <c r="R66" s="115"/>
      <c r="S66" s="115"/>
      <c r="T66" s="115"/>
      <c r="U66" s="115"/>
      <c r="V66" s="115"/>
      <c r="W66" s="115"/>
      <c r="X66" s="115"/>
      <c r="Y66" s="115"/>
      <c r="Z66" s="115"/>
    </row>
    <row r="67" spans="1:26" ht="15.75" customHeight="1" x14ac:dyDescent="0.3">
      <c r="A67" s="115"/>
      <c r="B67" s="115"/>
      <c r="C67" s="115"/>
      <c r="D67" s="115"/>
      <c r="E67" s="115"/>
      <c r="F67" s="115"/>
      <c r="G67" s="115"/>
      <c r="H67" s="115"/>
      <c r="I67" s="115"/>
      <c r="J67" s="115"/>
      <c r="K67" s="115"/>
      <c r="L67" s="115"/>
      <c r="M67" s="115"/>
      <c r="N67" s="115"/>
      <c r="O67" s="115"/>
      <c r="P67" s="115"/>
      <c r="Q67" s="115"/>
      <c r="R67" s="115"/>
      <c r="S67" s="115"/>
      <c r="T67" s="115"/>
      <c r="U67" s="115"/>
      <c r="V67" s="115"/>
      <c r="W67" s="115"/>
      <c r="X67" s="115"/>
      <c r="Y67" s="115"/>
      <c r="Z67" s="115"/>
    </row>
    <row r="68" spans="1:26" ht="15.75" customHeight="1" x14ac:dyDescent="0.3">
      <c r="A68" s="115"/>
      <c r="B68" s="115"/>
      <c r="C68" s="115"/>
      <c r="D68" s="115"/>
      <c r="E68" s="115"/>
      <c r="F68" s="115"/>
      <c r="G68" s="115"/>
      <c r="H68" s="115"/>
      <c r="I68" s="115"/>
      <c r="J68" s="115"/>
      <c r="K68" s="115"/>
      <c r="L68" s="115"/>
      <c r="M68" s="115"/>
      <c r="N68" s="115"/>
      <c r="O68" s="115"/>
      <c r="P68" s="115"/>
      <c r="Q68" s="115"/>
      <c r="R68" s="115"/>
      <c r="S68" s="115"/>
      <c r="T68" s="115"/>
      <c r="U68" s="115"/>
      <c r="V68" s="115"/>
      <c r="W68" s="115"/>
      <c r="X68" s="115"/>
      <c r="Y68" s="115"/>
      <c r="Z68" s="115"/>
    </row>
    <row r="69" spans="1:26" ht="15.75" customHeight="1" x14ac:dyDescent="0.3">
      <c r="A69" s="115"/>
      <c r="B69" s="115"/>
      <c r="C69" s="115"/>
      <c r="D69" s="115"/>
      <c r="E69" s="115"/>
      <c r="F69" s="115"/>
      <c r="G69" s="115"/>
      <c r="H69" s="115"/>
      <c r="I69" s="115"/>
      <c r="J69" s="115"/>
      <c r="K69" s="115"/>
      <c r="L69" s="115"/>
      <c r="M69" s="115"/>
      <c r="N69" s="115"/>
      <c r="O69" s="115"/>
      <c r="P69" s="115"/>
      <c r="Q69" s="115"/>
      <c r="R69" s="115"/>
      <c r="S69" s="115"/>
      <c r="T69" s="115"/>
      <c r="U69" s="115"/>
      <c r="V69" s="115"/>
      <c r="W69" s="115"/>
      <c r="X69" s="115"/>
      <c r="Y69" s="115"/>
      <c r="Z69" s="115"/>
    </row>
    <row r="70" spans="1:26" ht="15.75" customHeight="1" x14ac:dyDescent="0.3">
      <c r="A70" s="86"/>
      <c r="K70" s="86"/>
    </row>
    <row r="71" spans="1:26" ht="15.75" customHeight="1" x14ac:dyDescent="0.3">
      <c r="A71" s="86"/>
      <c r="K71" s="86"/>
    </row>
    <row r="72" spans="1:26" ht="15.75" customHeight="1" x14ac:dyDescent="0.3">
      <c r="A72" s="86"/>
      <c r="K72" s="86"/>
    </row>
    <row r="73" spans="1:26" ht="15.75" customHeight="1" x14ac:dyDescent="0.3">
      <c r="A73" s="86"/>
      <c r="K73" s="86"/>
    </row>
    <row r="74" spans="1:26" ht="15.75" customHeight="1" x14ac:dyDescent="0.3">
      <c r="A74" s="86"/>
      <c r="K74" s="86"/>
    </row>
    <row r="75" spans="1:26" ht="15.75" customHeight="1" x14ac:dyDescent="0.3">
      <c r="A75" s="86"/>
      <c r="K75" s="86"/>
    </row>
    <row r="76" spans="1:26" ht="15.75" customHeight="1" x14ac:dyDescent="0.3">
      <c r="A76" s="86"/>
      <c r="K76" s="86"/>
    </row>
    <row r="77" spans="1:26" ht="15.75" customHeight="1" x14ac:dyDescent="0.3">
      <c r="A77" s="86"/>
      <c r="K77" s="86"/>
    </row>
    <row r="78" spans="1:26" ht="15.75" customHeight="1" x14ac:dyDescent="0.3">
      <c r="A78" s="86"/>
      <c r="K78" s="86"/>
    </row>
    <row r="79" spans="1:26" ht="15.75" customHeight="1" x14ac:dyDescent="0.3">
      <c r="A79" s="86"/>
      <c r="K79" s="86"/>
    </row>
    <row r="80" spans="1:26" x14ac:dyDescent="0.3">
      <c r="A80" s="86"/>
      <c r="K80" s="86"/>
    </row>
    <row r="81" s="86" customFormat="1" x14ac:dyDescent="0.3"/>
    <row r="82" s="86" customFormat="1" x14ac:dyDescent="0.3"/>
    <row r="83" s="86" customFormat="1" x14ac:dyDescent="0.3"/>
    <row r="84" s="86" customFormat="1" x14ac:dyDescent="0.3"/>
    <row r="85" s="86" customFormat="1" x14ac:dyDescent="0.3"/>
    <row r="86" s="86" customFormat="1" x14ac:dyDescent="0.3"/>
    <row r="87" s="86" customFormat="1" x14ac:dyDescent="0.3"/>
    <row r="88" s="86" customFormat="1" x14ac:dyDescent="0.3"/>
    <row r="89" s="86" customFormat="1" x14ac:dyDescent="0.3"/>
    <row r="90" s="86" customFormat="1" x14ac:dyDescent="0.3"/>
    <row r="91" s="86" customFormat="1" x14ac:dyDescent="0.3"/>
    <row r="92" s="86" customFormat="1" x14ac:dyDescent="0.3"/>
    <row r="93" s="86" customFormat="1" x14ac:dyDescent="0.3"/>
    <row r="94" s="86" customFormat="1" x14ac:dyDescent="0.3"/>
    <row r="95" s="86" customFormat="1" x14ac:dyDescent="0.3"/>
    <row r="96" s="86" customFormat="1" x14ac:dyDescent="0.3"/>
    <row r="97" s="86" customFormat="1" x14ac:dyDescent="0.3"/>
    <row r="98" s="86" customFormat="1" x14ac:dyDescent="0.3"/>
    <row r="99" s="86" customFormat="1" x14ac:dyDescent="0.3"/>
    <row r="100" s="86" customFormat="1" x14ac:dyDescent="0.3"/>
    <row r="101" s="86" customFormat="1" x14ac:dyDescent="0.3"/>
    <row r="102" s="86" customFormat="1" x14ac:dyDescent="0.3"/>
    <row r="103" s="86" customFormat="1" x14ac:dyDescent="0.3"/>
    <row r="104" s="86" customFormat="1" x14ac:dyDescent="0.3"/>
    <row r="105" s="86" customFormat="1" x14ac:dyDescent="0.3"/>
    <row r="106" s="86" customFormat="1" x14ac:dyDescent="0.3"/>
    <row r="107" s="86" customFormat="1" x14ac:dyDescent="0.3"/>
    <row r="108" s="86" customFormat="1" x14ac:dyDescent="0.3"/>
    <row r="109" s="86" customFormat="1" x14ac:dyDescent="0.3"/>
    <row r="110" s="86" customFormat="1" x14ac:dyDescent="0.3"/>
    <row r="111" s="86" customFormat="1" x14ac:dyDescent="0.3"/>
    <row r="112" s="86" customFormat="1" x14ac:dyDescent="0.3"/>
    <row r="113" s="86" customFormat="1" x14ac:dyDescent="0.3"/>
    <row r="114" s="86" customFormat="1" x14ac:dyDescent="0.3"/>
    <row r="115" s="86" customFormat="1" x14ac:dyDescent="0.3"/>
    <row r="116" s="86" customFormat="1" x14ac:dyDescent="0.3"/>
    <row r="117" s="86" customFormat="1" x14ac:dyDescent="0.3"/>
    <row r="118" s="86" customFormat="1" x14ac:dyDescent="0.3"/>
    <row r="119" s="86" customFormat="1" x14ac:dyDescent="0.3"/>
    <row r="120" s="86" customFormat="1" x14ac:dyDescent="0.3"/>
    <row r="121" s="86" customFormat="1" x14ac:dyDescent="0.3"/>
    <row r="122" s="86" customFormat="1" x14ac:dyDescent="0.3"/>
    <row r="123" s="86" customFormat="1" x14ac:dyDescent="0.3"/>
    <row r="124" s="86" customFormat="1" x14ac:dyDescent="0.3"/>
    <row r="125" s="86" customFormat="1" x14ac:dyDescent="0.3"/>
    <row r="126" s="86" customFormat="1" x14ac:dyDescent="0.3"/>
    <row r="127" s="86" customFormat="1" x14ac:dyDescent="0.3"/>
    <row r="128" s="86" customFormat="1" x14ac:dyDescent="0.3"/>
    <row r="129" s="86" customFormat="1" x14ac:dyDescent="0.3"/>
    <row r="130" s="86" customFormat="1" x14ac:dyDescent="0.3"/>
    <row r="131" s="86" customFormat="1" x14ac:dyDescent="0.3"/>
    <row r="132" s="86" customFormat="1" x14ac:dyDescent="0.3"/>
    <row r="133" s="86" customFormat="1" x14ac:dyDescent="0.3"/>
    <row r="134" s="86" customFormat="1" x14ac:dyDescent="0.3"/>
    <row r="135" s="86" customFormat="1" x14ac:dyDescent="0.3"/>
    <row r="136" s="86" customFormat="1" x14ac:dyDescent="0.3"/>
    <row r="137" s="86" customFormat="1" x14ac:dyDescent="0.3"/>
    <row r="138" s="86" customFormat="1" x14ac:dyDescent="0.3"/>
    <row r="139" s="86" customFormat="1" x14ac:dyDescent="0.3"/>
    <row r="140" s="86" customFormat="1" x14ac:dyDescent="0.3"/>
    <row r="141" s="86" customFormat="1" x14ac:dyDescent="0.3"/>
    <row r="142" s="86" customFormat="1" x14ac:dyDescent="0.3"/>
    <row r="143" s="86" customFormat="1" x14ac:dyDescent="0.3"/>
    <row r="144" s="86" customFormat="1" x14ac:dyDescent="0.3"/>
    <row r="145" s="86" customFormat="1" x14ac:dyDescent="0.3"/>
    <row r="146" s="86" customFormat="1" x14ac:dyDescent="0.3"/>
    <row r="147" s="86" customFormat="1" x14ac:dyDescent="0.3"/>
    <row r="148" s="86" customFormat="1" x14ac:dyDescent="0.3"/>
    <row r="149" s="86" customFormat="1" x14ac:dyDescent="0.3"/>
    <row r="150" s="86" customFormat="1" x14ac:dyDescent="0.3"/>
    <row r="151" s="86" customFormat="1" x14ac:dyDescent="0.3"/>
    <row r="152" s="86" customFormat="1" x14ac:dyDescent="0.3"/>
    <row r="153" s="86" customFormat="1" x14ac:dyDescent="0.3"/>
    <row r="154" s="86" customFormat="1" x14ac:dyDescent="0.3"/>
    <row r="155" s="86" customFormat="1" x14ac:dyDescent="0.3"/>
    <row r="156" s="86" customFormat="1" x14ac:dyDescent="0.3"/>
    <row r="157" s="86" customFormat="1" x14ac:dyDescent="0.3"/>
    <row r="158" s="86" customFormat="1" x14ac:dyDescent="0.3"/>
    <row r="159" s="86" customFormat="1" x14ac:dyDescent="0.3"/>
    <row r="160" s="86" customFormat="1" x14ac:dyDescent="0.3"/>
    <row r="161" s="86" customFormat="1" x14ac:dyDescent="0.3"/>
    <row r="162" s="86" customFormat="1" x14ac:dyDescent="0.3"/>
    <row r="163" s="86" customFormat="1" x14ac:dyDescent="0.3"/>
    <row r="164" s="86" customFormat="1" x14ac:dyDescent="0.3"/>
    <row r="165" s="86" customFormat="1" x14ac:dyDescent="0.3"/>
    <row r="166" s="86" customFormat="1" x14ac:dyDescent="0.3"/>
    <row r="167" s="86" customFormat="1" x14ac:dyDescent="0.3"/>
    <row r="168" s="86" customFormat="1" x14ac:dyDescent="0.3"/>
    <row r="169" s="86" customFormat="1" x14ac:dyDescent="0.3"/>
    <row r="170" s="86" customFormat="1" x14ac:dyDescent="0.3"/>
    <row r="171" s="86" customFormat="1" x14ac:dyDescent="0.3"/>
    <row r="172" s="86" customFormat="1" x14ac:dyDescent="0.3"/>
    <row r="173" s="86" customFormat="1" x14ac:dyDescent="0.3"/>
    <row r="174" s="86" customFormat="1" x14ac:dyDescent="0.3"/>
    <row r="175" s="86" customFormat="1" x14ac:dyDescent="0.3"/>
    <row r="176" s="86" customFormat="1" x14ac:dyDescent="0.3"/>
    <row r="177" s="86" customFormat="1" x14ac:dyDescent="0.3"/>
    <row r="178" s="86" customFormat="1" x14ac:dyDescent="0.3"/>
    <row r="179" s="86" customFormat="1" x14ac:dyDescent="0.3"/>
    <row r="180" s="86" customFormat="1" x14ac:dyDescent="0.3"/>
    <row r="181" s="86" customFormat="1" x14ac:dyDescent="0.3"/>
    <row r="182" s="86" customFormat="1" x14ac:dyDescent="0.3"/>
    <row r="183" s="86" customFormat="1" x14ac:dyDescent="0.3"/>
    <row r="184" s="86" customFormat="1" x14ac:dyDescent="0.3"/>
    <row r="185" s="86" customFormat="1" x14ac:dyDescent="0.3"/>
    <row r="186" s="86" customFormat="1" x14ac:dyDescent="0.3"/>
    <row r="187" s="86" customFormat="1" x14ac:dyDescent="0.3"/>
    <row r="188" s="86" customFormat="1" x14ac:dyDescent="0.3"/>
    <row r="189" s="86" customFormat="1" x14ac:dyDescent="0.3"/>
    <row r="190" s="86" customFormat="1" x14ac:dyDescent="0.3"/>
    <row r="191" s="86" customFormat="1" x14ac:dyDescent="0.3"/>
    <row r="192" s="86" customFormat="1" x14ac:dyDescent="0.3"/>
    <row r="193" s="86" customFormat="1" x14ac:dyDescent="0.3"/>
    <row r="194" s="86" customFormat="1" x14ac:dyDescent="0.3"/>
    <row r="195" s="86" customFormat="1" x14ac:dyDescent="0.3"/>
    <row r="196" s="86" customFormat="1" x14ac:dyDescent="0.3"/>
    <row r="197" s="86" customFormat="1" x14ac:dyDescent="0.3"/>
    <row r="198" s="86" customFormat="1" x14ac:dyDescent="0.3"/>
    <row r="199" s="86" customFormat="1" x14ac:dyDescent="0.3"/>
    <row r="200" s="86" customFormat="1" x14ac:dyDescent="0.3"/>
    <row r="201" s="86" customFormat="1" x14ac:dyDescent="0.3"/>
    <row r="202" s="86" customFormat="1" x14ac:dyDescent="0.3"/>
    <row r="203" s="86" customFormat="1" x14ac:dyDescent="0.3"/>
    <row r="204" s="86" customFormat="1" x14ac:dyDescent="0.3"/>
    <row r="205" s="86" customFormat="1" x14ac:dyDescent="0.3"/>
    <row r="206" s="86" customFormat="1" x14ac:dyDescent="0.3"/>
    <row r="207" s="86" customFormat="1" x14ac:dyDescent="0.3"/>
    <row r="208" s="86" customFormat="1" x14ac:dyDescent="0.3"/>
    <row r="209" s="86" customFormat="1" x14ac:dyDescent="0.3"/>
    <row r="210" s="86" customFormat="1" x14ac:dyDescent="0.3"/>
    <row r="211" s="86" customFormat="1" x14ac:dyDescent="0.3"/>
    <row r="212" s="86" customFormat="1" x14ac:dyDescent="0.3"/>
    <row r="213" s="86" customFormat="1" x14ac:dyDescent="0.3"/>
    <row r="214" s="86" customFormat="1" x14ac:dyDescent="0.3"/>
    <row r="215" s="86" customFormat="1" x14ac:dyDescent="0.3"/>
    <row r="216" s="86" customFormat="1" x14ac:dyDescent="0.3"/>
    <row r="217" s="86" customFormat="1" x14ac:dyDescent="0.3"/>
    <row r="218" s="86" customFormat="1" x14ac:dyDescent="0.3"/>
    <row r="219" s="86" customFormat="1" x14ac:dyDescent="0.3"/>
    <row r="220" s="86" customFormat="1" x14ac:dyDescent="0.3"/>
    <row r="221" s="86" customFormat="1" x14ac:dyDescent="0.3"/>
    <row r="222" s="86" customFormat="1" x14ac:dyDescent="0.3"/>
    <row r="223" s="86" customFormat="1" x14ac:dyDescent="0.3"/>
    <row r="224" s="86" customFormat="1" x14ac:dyDescent="0.3"/>
    <row r="225" s="86" customFormat="1" x14ac:dyDescent="0.3"/>
    <row r="226" s="86" customFormat="1" x14ac:dyDescent="0.3"/>
    <row r="227" s="86" customFormat="1" x14ac:dyDescent="0.3"/>
    <row r="228" s="86" customFormat="1" x14ac:dyDescent="0.3"/>
    <row r="229" s="86" customFormat="1" x14ac:dyDescent="0.3"/>
    <row r="230" s="86" customFormat="1" x14ac:dyDescent="0.3"/>
    <row r="231" s="86" customFormat="1" x14ac:dyDescent="0.3"/>
    <row r="232" s="86" customFormat="1" x14ac:dyDescent="0.3"/>
    <row r="233" s="86" customFormat="1" x14ac:dyDescent="0.3"/>
    <row r="234" s="86" customFormat="1" x14ac:dyDescent="0.3"/>
    <row r="235" s="86" customFormat="1" x14ac:dyDescent="0.3"/>
    <row r="236" s="86" customFormat="1" x14ac:dyDescent="0.3"/>
    <row r="237" s="86" customFormat="1" x14ac:dyDescent="0.3"/>
    <row r="238" s="86" customFormat="1" x14ac:dyDescent="0.3"/>
    <row r="239" s="86" customFormat="1" x14ac:dyDescent="0.3"/>
    <row r="240" s="86" customFormat="1" x14ac:dyDescent="0.3"/>
    <row r="241" s="86" customFormat="1" x14ac:dyDescent="0.3"/>
    <row r="242" s="86" customFormat="1" x14ac:dyDescent="0.3"/>
    <row r="243" s="86" customFormat="1" x14ac:dyDescent="0.3"/>
    <row r="244" s="86" customFormat="1" x14ac:dyDescent="0.3"/>
    <row r="245" s="86" customFormat="1" x14ac:dyDescent="0.3"/>
    <row r="246" s="86" customFormat="1" x14ac:dyDescent="0.3"/>
    <row r="247" s="86" customFormat="1" x14ac:dyDescent="0.3"/>
    <row r="248" s="86" customFormat="1" x14ac:dyDescent="0.3"/>
    <row r="249" s="86" customFormat="1" x14ac:dyDescent="0.3"/>
    <row r="250" s="86" customFormat="1" x14ac:dyDescent="0.3"/>
    <row r="251" s="86" customFormat="1" x14ac:dyDescent="0.3"/>
    <row r="252" s="86" customFormat="1" x14ac:dyDescent="0.3"/>
    <row r="253" s="86" customFormat="1" x14ac:dyDescent="0.3"/>
    <row r="254" s="86" customFormat="1" x14ac:dyDescent="0.3"/>
    <row r="255" s="86" customFormat="1" x14ac:dyDescent="0.3"/>
    <row r="256" s="86" customFormat="1" x14ac:dyDescent="0.3"/>
    <row r="257" s="86" customFormat="1" x14ac:dyDescent="0.3"/>
    <row r="258" s="86" customFormat="1" x14ac:dyDescent="0.3"/>
    <row r="259" s="86" customFormat="1" x14ac:dyDescent="0.3"/>
    <row r="260" s="86" customFormat="1" x14ac:dyDescent="0.3"/>
    <row r="261" s="86" customFormat="1" x14ac:dyDescent="0.3"/>
    <row r="262" s="86" customFormat="1" x14ac:dyDescent="0.3"/>
    <row r="263" s="86" customFormat="1" x14ac:dyDescent="0.3"/>
    <row r="264" s="86" customFormat="1" x14ac:dyDescent="0.3"/>
    <row r="265" s="86" customFormat="1" x14ac:dyDescent="0.3"/>
    <row r="266" s="86" customFormat="1" x14ac:dyDescent="0.3"/>
    <row r="267" s="86" customFormat="1" x14ac:dyDescent="0.3"/>
    <row r="268" s="86" customFormat="1" x14ac:dyDescent="0.3"/>
    <row r="269" s="86" customFormat="1" x14ac:dyDescent="0.3"/>
    <row r="270" s="86" customFormat="1" x14ac:dyDescent="0.3"/>
    <row r="271" s="86" customFormat="1" x14ac:dyDescent="0.3"/>
    <row r="272" s="86" customFormat="1" x14ac:dyDescent="0.3"/>
    <row r="273" s="86" customFormat="1" x14ac:dyDescent="0.3"/>
    <row r="274" s="86" customFormat="1" x14ac:dyDescent="0.3"/>
    <row r="275" s="86" customFormat="1" x14ac:dyDescent="0.3"/>
    <row r="276" s="86" customFormat="1" x14ac:dyDescent="0.3"/>
    <row r="277" s="86" customFormat="1" x14ac:dyDescent="0.3"/>
    <row r="278" s="86" customFormat="1" x14ac:dyDescent="0.3"/>
    <row r="279" s="86" customFormat="1" x14ac:dyDescent="0.3"/>
    <row r="280" s="86" customFormat="1" x14ac:dyDescent="0.3"/>
    <row r="281" s="86" customFormat="1" x14ac:dyDescent="0.3"/>
    <row r="282" s="86" customFormat="1" x14ac:dyDescent="0.3"/>
    <row r="283" s="86" customFormat="1" x14ac:dyDescent="0.3"/>
    <row r="284" s="86" customFormat="1" x14ac:dyDescent="0.3"/>
    <row r="285" s="86" customFormat="1" x14ac:dyDescent="0.3"/>
    <row r="286" s="86" customFormat="1" x14ac:dyDescent="0.3"/>
    <row r="287" s="86" customFormat="1" x14ac:dyDescent="0.3"/>
    <row r="288" s="86" customFormat="1" x14ac:dyDescent="0.3"/>
    <row r="289" s="86" customFormat="1" x14ac:dyDescent="0.3"/>
    <row r="290" s="86" customFormat="1" x14ac:dyDescent="0.3"/>
    <row r="291" s="86" customFormat="1" x14ac:dyDescent="0.3"/>
    <row r="292" s="86" customFormat="1" x14ac:dyDescent="0.3"/>
    <row r="293" s="86" customFormat="1" x14ac:dyDescent="0.3"/>
    <row r="294" s="86" customFormat="1" x14ac:dyDescent="0.3"/>
    <row r="295" s="86" customFormat="1" x14ac:dyDescent="0.3"/>
    <row r="296" s="86" customFormat="1" x14ac:dyDescent="0.3"/>
    <row r="297" s="86" customFormat="1" x14ac:dyDescent="0.3"/>
    <row r="298" s="86" customFormat="1" x14ac:dyDescent="0.3"/>
    <row r="299" s="86" customFormat="1" x14ac:dyDescent="0.3"/>
    <row r="300" s="86" customFormat="1" x14ac:dyDescent="0.3"/>
    <row r="301" s="86" customFormat="1" x14ac:dyDescent="0.3"/>
    <row r="302" s="86" customFormat="1" x14ac:dyDescent="0.3"/>
    <row r="303" s="86" customFormat="1" x14ac:dyDescent="0.3"/>
    <row r="304" s="86" customFormat="1" x14ac:dyDescent="0.3"/>
    <row r="305" s="86" customFormat="1" x14ac:dyDescent="0.3"/>
    <row r="306" s="86" customFormat="1" x14ac:dyDescent="0.3"/>
    <row r="307" s="86" customFormat="1" x14ac:dyDescent="0.3"/>
    <row r="308" s="86" customFormat="1" x14ac:dyDescent="0.3"/>
    <row r="309" s="86" customFormat="1" x14ac:dyDescent="0.3"/>
    <row r="310" s="86" customFormat="1" x14ac:dyDescent="0.3"/>
    <row r="311" s="86" customFormat="1" x14ac:dyDescent="0.3"/>
    <row r="312" s="86" customFormat="1" x14ac:dyDescent="0.3"/>
    <row r="313" s="86" customFormat="1" x14ac:dyDescent="0.3"/>
    <row r="314" s="86" customFormat="1" x14ac:dyDescent="0.3"/>
    <row r="315" s="86" customFormat="1" x14ac:dyDescent="0.3"/>
    <row r="316" s="86" customFormat="1" x14ac:dyDescent="0.3"/>
    <row r="317" s="86" customFormat="1" x14ac:dyDescent="0.3"/>
    <row r="318" s="86" customFormat="1" x14ac:dyDescent="0.3"/>
    <row r="319" s="86" customFormat="1" x14ac:dyDescent="0.3"/>
    <row r="320" s="86" customFormat="1" x14ac:dyDescent="0.3"/>
    <row r="321" s="86" customFormat="1" x14ac:dyDescent="0.3"/>
    <row r="322" s="86" customFormat="1" x14ac:dyDescent="0.3"/>
    <row r="323" s="86" customFormat="1" x14ac:dyDescent="0.3"/>
    <row r="324" s="86" customFormat="1" x14ac:dyDescent="0.3"/>
    <row r="325" s="86" customFormat="1" x14ac:dyDescent="0.3"/>
    <row r="326" s="86" customFormat="1" x14ac:dyDescent="0.3"/>
    <row r="327" s="86" customFormat="1" x14ac:dyDescent="0.3"/>
    <row r="328" s="86" customFormat="1" x14ac:dyDescent="0.3"/>
    <row r="329" s="86" customFormat="1" x14ac:dyDescent="0.3"/>
    <row r="330" s="86" customFormat="1" x14ac:dyDescent="0.3"/>
    <row r="331" s="86" customFormat="1" x14ac:dyDescent="0.3"/>
    <row r="332" s="86" customFormat="1" x14ac:dyDescent="0.3"/>
    <row r="333" s="86" customFormat="1" x14ac:dyDescent="0.3"/>
    <row r="334" s="86" customFormat="1" x14ac:dyDescent="0.3"/>
    <row r="335" s="86" customFormat="1" x14ac:dyDescent="0.3"/>
    <row r="336" s="86" customFormat="1" x14ac:dyDescent="0.3"/>
    <row r="337" s="86" customFormat="1" x14ac:dyDescent="0.3"/>
    <row r="338" s="86" customFormat="1" x14ac:dyDescent="0.3"/>
    <row r="339" s="86" customFormat="1" x14ac:dyDescent="0.3"/>
    <row r="340" s="86" customFormat="1" x14ac:dyDescent="0.3"/>
    <row r="341" s="86" customFormat="1" x14ac:dyDescent="0.3"/>
    <row r="342" s="86" customFormat="1" x14ac:dyDescent="0.3"/>
    <row r="343" s="86" customFormat="1" x14ac:dyDescent="0.3"/>
    <row r="344" s="86" customFormat="1" x14ac:dyDescent="0.3"/>
    <row r="345" s="86" customFormat="1" x14ac:dyDescent="0.3"/>
    <row r="346" s="86" customFormat="1" x14ac:dyDescent="0.3"/>
    <row r="347" s="86" customFormat="1" x14ac:dyDescent="0.3"/>
    <row r="348" s="86" customFormat="1" x14ac:dyDescent="0.3"/>
    <row r="349" s="86" customFormat="1" x14ac:dyDescent="0.3"/>
    <row r="350" s="86" customFormat="1" x14ac:dyDescent="0.3"/>
    <row r="351" s="86" customFormat="1" x14ac:dyDescent="0.3"/>
    <row r="352" s="86" customFormat="1" x14ac:dyDescent="0.3"/>
    <row r="353" s="86" customFormat="1" x14ac:dyDescent="0.3"/>
    <row r="354" s="86" customFormat="1" x14ac:dyDescent="0.3"/>
    <row r="355" s="86" customFormat="1" x14ac:dyDescent="0.3"/>
    <row r="356" s="86" customFormat="1" x14ac:dyDescent="0.3"/>
    <row r="357" s="86" customFormat="1" x14ac:dyDescent="0.3"/>
    <row r="358" s="86" customFormat="1" x14ac:dyDescent="0.3"/>
    <row r="359" s="86" customFormat="1" x14ac:dyDescent="0.3"/>
    <row r="360" s="86" customFormat="1" x14ac:dyDescent="0.3"/>
    <row r="361" s="86" customFormat="1" x14ac:dyDescent="0.3"/>
    <row r="362" s="86" customFormat="1" x14ac:dyDescent="0.3"/>
    <row r="363" s="86" customFormat="1" x14ac:dyDescent="0.3"/>
    <row r="364" s="86" customFormat="1" x14ac:dyDescent="0.3"/>
    <row r="365" s="86" customFormat="1" x14ac:dyDescent="0.3"/>
    <row r="366" s="86" customFormat="1" x14ac:dyDescent="0.3"/>
    <row r="367" s="86" customFormat="1" x14ac:dyDescent="0.3"/>
    <row r="368" s="86" customFormat="1" x14ac:dyDescent="0.3"/>
    <row r="369" s="86" customFormat="1" x14ac:dyDescent="0.3"/>
    <row r="370" s="86" customFormat="1" x14ac:dyDescent="0.3"/>
    <row r="371" s="86" customFormat="1" x14ac:dyDescent="0.3"/>
    <row r="372" s="86" customFormat="1" x14ac:dyDescent="0.3"/>
    <row r="373" s="86" customFormat="1" x14ac:dyDescent="0.3"/>
    <row r="374" s="86" customFormat="1" x14ac:dyDescent="0.3"/>
    <row r="375" s="86" customFormat="1" x14ac:dyDescent="0.3"/>
    <row r="376" s="86" customFormat="1" x14ac:dyDescent="0.3"/>
    <row r="377" s="86" customFormat="1" x14ac:dyDescent="0.3"/>
    <row r="378" s="86" customFormat="1" x14ac:dyDescent="0.3"/>
    <row r="379" s="86" customFormat="1" x14ac:dyDescent="0.3"/>
    <row r="380" s="86" customFormat="1" x14ac:dyDescent="0.3"/>
    <row r="381" s="86" customFormat="1" x14ac:dyDescent="0.3"/>
    <row r="382" s="86" customFormat="1" x14ac:dyDescent="0.3"/>
  </sheetData>
  <sortState xmlns:xlrd2="http://schemas.microsoft.com/office/spreadsheetml/2017/richdata2" ref="A5:I12">
    <sortCondition descending="1" ref="I5"/>
    <sortCondition descending="1" ref="H5"/>
  </sortState>
  <hyperlinks>
    <hyperlink ref="B2" location="'Index'!A3" tooltip="Go to the Index sheet" display="`" xr:uid="{90AAE495-5978-4525-9EBE-C3B7947957B2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87" orientation="portrait" horizontalDpi="300" verticalDpi="300" r:id="rId1"/>
  <headerFooter alignWithMargins="0">
    <oddHeader>&amp;C&amp;18&amp;"Trebuchet MS"&amp;BCumbria &amp;&amp; Northumbria TSA Leagues
Winter 2020-21&amp;L&amp;G&amp;R&amp;G</oddHeader>
    <oddFooter>&amp;Cwww.cntsa.org.uk</oddFooter>
  </headerFooter>
  <legacyDrawingHF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370CF3-9DB1-4783-8B6F-1546DB56009E}">
  <sheetPr codeName="Sheet20">
    <tabColor rgb="FFC00000"/>
    <pageSetUpPr fitToPage="1"/>
  </sheetPr>
  <dimension ref="A1:AH382"/>
  <sheetViews>
    <sheetView showGridLines="0" zoomScaleNormal="100" zoomScalePageLayoutView="150" workbookViewId="0">
      <selection activeCell="A2" sqref="A2"/>
    </sheetView>
  </sheetViews>
  <sheetFormatPr defaultColWidth="10.28515625" defaultRowHeight="15" x14ac:dyDescent="0.3"/>
  <cols>
    <col min="1" max="1" width="2.7109375" style="87" customWidth="1"/>
    <col min="2" max="3" width="20.7109375" style="86" customWidth="1"/>
    <col min="4" max="6" width="8.7109375" style="86" customWidth="1"/>
    <col min="7" max="7" width="5" style="86" customWidth="1"/>
    <col min="8" max="8" width="8.7109375" style="86" customWidth="1"/>
    <col min="9" max="9" width="5" style="86" customWidth="1"/>
    <col min="10" max="10" width="1.7109375" style="86" customWidth="1"/>
    <col min="11" max="11" width="2.7109375" style="87" customWidth="1"/>
    <col min="12" max="13" width="20.7109375" style="86" customWidth="1"/>
    <col min="14" max="16" width="7.7109375" style="86" customWidth="1"/>
    <col min="17" max="17" width="5" style="86" customWidth="1"/>
    <col min="18" max="18" width="8.7109375" style="86" customWidth="1"/>
    <col min="19" max="21" width="5" style="86" customWidth="1"/>
    <col min="22" max="22" width="3.7109375" style="86" customWidth="1"/>
    <col min="23" max="23" width="5" style="86" customWidth="1"/>
    <col min="24" max="16384" width="10.28515625" style="86"/>
  </cols>
  <sheetData>
    <row r="1" spans="1:34" s="84" customFormat="1" ht="18" x14ac:dyDescent="0.35">
      <c r="A1" s="83"/>
      <c r="B1" s="84" t="s">
        <v>414</v>
      </c>
      <c r="D1" s="85"/>
      <c r="E1" s="85"/>
      <c r="F1" s="85" t="s">
        <v>130</v>
      </c>
      <c r="G1" s="85"/>
      <c r="H1" s="85"/>
      <c r="I1" s="85" t="s">
        <v>1</v>
      </c>
      <c r="J1" s="85"/>
      <c r="K1" s="85"/>
      <c r="L1" s="85"/>
      <c r="N1" s="85"/>
      <c r="O1" s="85"/>
      <c r="P1" s="85"/>
      <c r="Q1" s="85"/>
      <c r="R1" s="85"/>
      <c r="S1" s="85"/>
      <c r="T1" s="85"/>
      <c r="U1" s="85"/>
      <c r="V1" s="85"/>
      <c r="W1" s="85"/>
      <c r="AG1" s="115"/>
      <c r="AH1" s="115"/>
    </row>
    <row r="2" spans="1:34" ht="15.75" customHeight="1" x14ac:dyDescent="0.3">
      <c r="B2" s="88" t="s">
        <v>2</v>
      </c>
      <c r="AG2" s="115"/>
      <c r="AH2" s="115"/>
    </row>
    <row r="3" spans="1:34" s="91" customFormat="1" ht="15.75" customHeight="1" x14ac:dyDescent="0.3">
      <c r="A3" s="90"/>
      <c r="B3" s="91" t="s">
        <v>3</v>
      </c>
      <c r="J3" s="115"/>
      <c r="K3" s="115"/>
      <c r="L3" s="115"/>
      <c r="M3" s="115"/>
      <c r="N3" s="115"/>
      <c r="O3" s="115"/>
      <c r="P3" s="115"/>
      <c r="Q3" s="115"/>
      <c r="R3" s="115"/>
      <c r="S3" s="115"/>
      <c r="T3" s="115"/>
      <c r="U3" s="115"/>
      <c r="V3" s="115"/>
      <c r="W3" s="115"/>
      <c r="X3" s="115"/>
      <c r="Y3" s="115"/>
      <c r="Z3" s="115"/>
      <c r="AA3" s="86"/>
      <c r="AB3" s="86"/>
      <c r="AC3" s="86"/>
      <c r="AD3" s="86"/>
      <c r="AE3" s="86"/>
      <c r="AF3" s="86"/>
    </row>
    <row r="4" spans="1:34" ht="15.75" customHeight="1" x14ac:dyDescent="0.3">
      <c r="A4" s="92">
        <v>2</v>
      </c>
      <c r="B4" s="93" t="s">
        <v>5</v>
      </c>
      <c r="C4" s="94" t="s">
        <v>6</v>
      </c>
      <c r="D4" s="123" t="s">
        <v>131</v>
      </c>
      <c r="E4" s="165" t="s">
        <v>131</v>
      </c>
      <c r="F4" s="97" t="s">
        <v>7</v>
      </c>
      <c r="G4" s="97" t="s">
        <v>8</v>
      </c>
      <c r="H4" s="97" t="s">
        <v>9</v>
      </c>
      <c r="I4" s="98" t="s">
        <v>10</v>
      </c>
      <c r="J4" s="115"/>
      <c r="K4" s="115"/>
      <c r="L4" s="115"/>
      <c r="M4" s="115"/>
      <c r="N4" s="115"/>
      <c r="O4" s="115"/>
      <c r="P4" s="115"/>
      <c r="Q4" s="115"/>
      <c r="R4" s="115"/>
      <c r="S4" s="115"/>
      <c r="T4" s="115"/>
      <c r="U4" s="115"/>
      <c r="V4" s="115"/>
      <c r="W4" s="115"/>
      <c r="X4" s="115"/>
      <c r="Y4" s="115"/>
      <c r="Z4" s="115"/>
    </row>
    <row r="5" spans="1:34" ht="15.75" customHeight="1" x14ac:dyDescent="0.3">
      <c r="A5" s="244">
        <v>7</v>
      </c>
      <c r="B5" s="245" t="s">
        <v>421</v>
      </c>
      <c r="C5" s="245" t="s">
        <v>14</v>
      </c>
      <c r="D5" s="286">
        <v>99.001000000000005</v>
      </c>
      <c r="E5" s="286">
        <v>100.001</v>
      </c>
      <c r="F5" s="260">
        <v>199.00200000000001</v>
      </c>
      <c r="G5" s="246">
        <v>11</v>
      </c>
      <c r="H5" s="285">
        <v>994.02700000000004</v>
      </c>
      <c r="I5" s="297">
        <v>55</v>
      </c>
      <c r="J5" s="115"/>
      <c r="K5" s="115"/>
      <c r="L5" s="115"/>
      <c r="M5" s="115"/>
      <c r="N5" s="115"/>
      <c r="O5" s="115"/>
      <c r="P5" s="115"/>
      <c r="Q5" s="115"/>
      <c r="R5" s="115"/>
      <c r="S5" s="115"/>
      <c r="T5" s="115"/>
      <c r="U5" s="115"/>
      <c r="V5" s="115"/>
      <c r="W5" s="115"/>
      <c r="X5" s="115"/>
      <c r="Y5" s="115"/>
      <c r="Z5" s="115"/>
    </row>
    <row r="6" spans="1:34" ht="15.75" customHeight="1" x14ac:dyDescent="0.3">
      <c r="A6" s="247">
        <v>10</v>
      </c>
      <c r="B6" s="248" t="s">
        <v>63</v>
      </c>
      <c r="C6" s="248" t="s">
        <v>60</v>
      </c>
      <c r="D6" s="261">
        <v>99.001999999999995</v>
      </c>
      <c r="E6" s="261">
        <v>99</v>
      </c>
      <c r="F6" s="262">
        <v>198.00200000000001</v>
      </c>
      <c r="G6" s="250">
        <v>10</v>
      </c>
      <c r="H6" s="171">
        <v>985.01599999999985</v>
      </c>
      <c r="I6" s="118">
        <v>49</v>
      </c>
      <c r="J6" s="115"/>
      <c r="K6" s="115"/>
      <c r="L6" s="115"/>
      <c r="M6" s="115"/>
      <c r="N6" s="115"/>
      <c r="O6" s="115"/>
      <c r="P6" s="115"/>
      <c r="Q6" s="115"/>
      <c r="R6" s="115"/>
      <c r="S6" s="115"/>
      <c r="T6" s="115"/>
      <c r="U6" s="115"/>
      <c r="V6" s="115"/>
      <c r="W6" s="115"/>
      <c r="X6" s="115"/>
      <c r="Y6" s="115"/>
      <c r="Z6" s="115"/>
    </row>
    <row r="7" spans="1:34" ht="15.75" customHeight="1" x14ac:dyDescent="0.3">
      <c r="A7" s="251">
        <v>1</v>
      </c>
      <c r="B7" s="248" t="s">
        <v>436</v>
      </c>
      <c r="C7" s="248" t="s">
        <v>60</v>
      </c>
      <c r="D7" s="262">
        <v>99.001000000000005</v>
      </c>
      <c r="E7" s="262">
        <v>97.001999999999995</v>
      </c>
      <c r="F7" s="262">
        <v>196.00299999999999</v>
      </c>
      <c r="G7" s="250">
        <v>8</v>
      </c>
      <c r="H7" s="166">
        <v>976.00700000000006</v>
      </c>
      <c r="I7" s="111">
        <v>43</v>
      </c>
      <c r="J7" s="115"/>
      <c r="K7" s="115"/>
      <c r="L7" s="115"/>
      <c r="M7" s="115"/>
      <c r="N7" s="115"/>
      <c r="O7" s="115"/>
      <c r="P7" s="115"/>
      <c r="Q7" s="115"/>
      <c r="R7" s="115"/>
      <c r="S7" s="115"/>
      <c r="T7" s="115"/>
      <c r="U7" s="115"/>
      <c r="V7" s="115"/>
      <c r="W7" s="115"/>
      <c r="X7" s="115"/>
      <c r="Y7" s="115"/>
      <c r="Z7" s="115"/>
    </row>
    <row r="8" spans="1:34" ht="15.75" customHeight="1" x14ac:dyDescent="0.3">
      <c r="A8" s="251">
        <v>3</v>
      </c>
      <c r="B8" s="248" t="s">
        <v>459</v>
      </c>
      <c r="C8" s="248" t="s">
        <v>448</v>
      </c>
      <c r="D8" s="261">
        <v>99</v>
      </c>
      <c r="E8" s="261">
        <v>98.001000000000005</v>
      </c>
      <c r="F8" s="262">
        <v>197.001</v>
      </c>
      <c r="G8" s="250">
        <v>9</v>
      </c>
      <c r="H8" s="171">
        <v>962.01</v>
      </c>
      <c r="I8" s="118">
        <v>38</v>
      </c>
      <c r="J8" s="115"/>
      <c r="K8" s="115"/>
      <c r="L8" s="115"/>
      <c r="M8" s="115"/>
      <c r="N8" s="115"/>
      <c r="O8" s="115"/>
      <c r="P8" s="115"/>
      <c r="Q8" s="115"/>
      <c r="R8" s="115"/>
      <c r="S8" s="115"/>
      <c r="T8" s="115"/>
      <c r="U8" s="115"/>
      <c r="V8" s="115"/>
      <c r="W8" s="115"/>
      <c r="X8" s="115"/>
      <c r="Y8" s="115"/>
      <c r="Z8" s="115"/>
    </row>
    <row r="9" spans="1:34" ht="15.75" customHeight="1" x14ac:dyDescent="0.3">
      <c r="A9" s="251">
        <v>9</v>
      </c>
      <c r="B9" s="248" t="s">
        <v>439</v>
      </c>
      <c r="C9" s="248" t="s">
        <v>263</v>
      </c>
      <c r="D9" s="261">
        <v>96.001000000000005</v>
      </c>
      <c r="E9" s="261">
        <v>91</v>
      </c>
      <c r="F9" s="262">
        <v>187.001</v>
      </c>
      <c r="G9" s="250">
        <v>6</v>
      </c>
      <c r="H9" s="171">
        <v>950.00599999999997</v>
      </c>
      <c r="I9" s="118">
        <v>33</v>
      </c>
      <c r="J9" s="115"/>
      <c r="K9" s="115"/>
      <c r="L9" s="115"/>
      <c r="M9" s="115"/>
      <c r="N9" s="115"/>
      <c r="O9" s="115"/>
      <c r="P9" s="115"/>
      <c r="Q9" s="115"/>
      <c r="R9" s="115"/>
      <c r="S9" s="115"/>
      <c r="T9" s="115"/>
      <c r="U9" s="115"/>
      <c r="V9" s="115"/>
      <c r="W9" s="115"/>
      <c r="X9" s="115"/>
      <c r="Y9" s="115"/>
      <c r="Z9" s="115"/>
    </row>
    <row r="10" spans="1:34" ht="15.75" customHeight="1" x14ac:dyDescent="0.3">
      <c r="A10" s="247">
        <v>4</v>
      </c>
      <c r="B10" s="263" t="s">
        <v>461</v>
      </c>
      <c r="C10" s="263" t="s">
        <v>60</v>
      </c>
      <c r="D10" s="261">
        <v>94.001000000000005</v>
      </c>
      <c r="E10" s="261">
        <v>95</v>
      </c>
      <c r="F10" s="262">
        <v>189.001</v>
      </c>
      <c r="G10" s="250">
        <v>7</v>
      </c>
      <c r="H10" s="171">
        <v>936.00599999999997</v>
      </c>
      <c r="I10" s="118">
        <v>29</v>
      </c>
      <c r="J10" s="115"/>
      <c r="K10" s="115"/>
      <c r="L10" s="115"/>
      <c r="M10" s="115"/>
      <c r="N10" s="115"/>
      <c r="O10" s="115"/>
      <c r="P10" s="115"/>
      <c r="Q10" s="115"/>
      <c r="R10" s="115"/>
      <c r="S10" s="115"/>
      <c r="T10" s="115"/>
      <c r="U10" s="115"/>
      <c r="V10" s="115"/>
      <c r="W10" s="115"/>
      <c r="X10" s="115"/>
      <c r="Y10" s="115"/>
      <c r="Z10" s="115"/>
    </row>
    <row r="11" spans="1:34" ht="15.75" customHeight="1" x14ac:dyDescent="0.3">
      <c r="A11" s="247">
        <v>6</v>
      </c>
      <c r="B11" s="248" t="s">
        <v>462</v>
      </c>
      <c r="C11" s="248" t="s">
        <v>60</v>
      </c>
      <c r="D11" s="261" t="s">
        <v>191</v>
      </c>
      <c r="E11" s="261"/>
      <c r="F11" s="262">
        <v>0</v>
      </c>
      <c r="G11" s="250">
        <v>0</v>
      </c>
      <c r="H11" s="171">
        <v>581.00400000000002</v>
      </c>
      <c r="I11" s="118">
        <v>25</v>
      </c>
      <c r="J11" s="115"/>
      <c r="K11" s="115"/>
      <c r="L11" s="115"/>
      <c r="M11" s="115"/>
      <c r="N11" s="115"/>
      <c r="O11" s="115"/>
      <c r="P11" s="115"/>
      <c r="Q11" s="115"/>
      <c r="R11" s="115"/>
      <c r="S11" s="115"/>
      <c r="T11" s="115"/>
      <c r="U11" s="115"/>
      <c r="V11" s="115"/>
      <c r="W11" s="115"/>
      <c r="X11" s="115"/>
      <c r="Y11" s="115"/>
      <c r="Z11" s="115"/>
    </row>
    <row r="12" spans="1:34" ht="15.75" customHeight="1" x14ac:dyDescent="0.3">
      <c r="A12" s="247">
        <v>2</v>
      </c>
      <c r="B12" s="248" t="s">
        <v>425</v>
      </c>
      <c r="C12" s="248" t="s">
        <v>426</v>
      </c>
      <c r="D12" s="261" t="s">
        <v>191</v>
      </c>
      <c r="E12" s="261" t="s">
        <v>131</v>
      </c>
      <c r="F12" s="262">
        <v>0</v>
      </c>
      <c r="G12" s="250">
        <v>0</v>
      </c>
      <c r="H12" s="171">
        <v>0</v>
      </c>
      <c r="I12" s="118">
        <v>0</v>
      </c>
      <c r="J12" s="115"/>
      <c r="K12" s="115"/>
      <c r="L12" s="115"/>
      <c r="M12" s="115"/>
      <c r="N12" s="115"/>
      <c r="O12" s="115"/>
      <c r="P12" s="115"/>
      <c r="Q12" s="115"/>
      <c r="R12" s="115"/>
      <c r="S12" s="115"/>
      <c r="T12" s="115"/>
      <c r="U12" s="115"/>
      <c r="V12" s="115"/>
      <c r="W12" s="115"/>
      <c r="X12" s="115"/>
      <c r="Y12" s="115"/>
      <c r="Z12" s="115"/>
    </row>
    <row r="13" spans="1:34" ht="15.75" customHeight="1" x14ac:dyDescent="0.3">
      <c r="A13" s="251">
        <v>5</v>
      </c>
      <c r="B13" s="248" t="s">
        <v>446</v>
      </c>
      <c r="C13" s="248" t="s">
        <v>60</v>
      </c>
      <c r="D13" s="261" t="s">
        <v>191</v>
      </c>
      <c r="E13" s="261" t="s">
        <v>131</v>
      </c>
      <c r="F13" s="262">
        <v>0</v>
      </c>
      <c r="G13" s="250">
        <v>0</v>
      </c>
      <c r="H13" s="171">
        <v>0</v>
      </c>
      <c r="I13" s="118">
        <v>0</v>
      </c>
      <c r="J13" s="115"/>
      <c r="K13" s="115"/>
      <c r="L13" s="115"/>
      <c r="M13" s="115"/>
      <c r="N13" s="115"/>
      <c r="O13" s="115"/>
      <c r="P13" s="115"/>
      <c r="Q13" s="115"/>
      <c r="R13" s="115"/>
      <c r="S13" s="115"/>
      <c r="T13" s="115"/>
      <c r="U13" s="115"/>
      <c r="V13" s="115"/>
      <c r="W13" s="115"/>
      <c r="X13" s="115"/>
      <c r="Y13" s="115"/>
      <c r="Z13" s="115"/>
    </row>
    <row r="14" spans="1:34" ht="15.75" customHeight="1" x14ac:dyDescent="0.3">
      <c r="A14" s="247">
        <v>8</v>
      </c>
      <c r="B14" s="248" t="s">
        <v>422</v>
      </c>
      <c r="C14" s="248" t="s">
        <v>14</v>
      </c>
      <c r="D14" s="261" t="s">
        <v>191</v>
      </c>
      <c r="E14" s="261" t="s">
        <v>131</v>
      </c>
      <c r="F14" s="262">
        <v>0</v>
      </c>
      <c r="G14" s="250">
        <v>0</v>
      </c>
      <c r="H14" s="171">
        <v>0</v>
      </c>
      <c r="I14" s="118">
        <v>0</v>
      </c>
      <c r="J14" s="115"/>
      <c r="K14" s="115"/>
      <c r="L14" s="115"/>
      <c r="M14" s="115"/>
      <c r="N14" s="115"/>
      <c r="O14" s="115"/>
      <c r="P14" s="115"/>
      <c r="Q14" s="115"/>
      <c r="R14" s="115"/>
      <c r="S14" s="115"/>
      <c r="T14" s="115"/>
      <c r="U14" s="115"/>
      <c r="V14" s="115"/>
      <c r="W14" s="115"/>
      <c r="X14" s="115"/>
      <c r="Y14" s="115"/>
      <c r="Z14" s="115"/>
    </row>
    <row r="15" spans="1:34" ht="15.75" customHeight="1" x14ac:dyDescent="0.3">
      <c r="A15" s="256">
        <v>11</v>
      </c>
      <c r="B15" s="253" t="s">
        <v>465</v>
      </c>
      <c r="C15" s="253" t="s">
        <v>49</v>
      </c>
      <c r="D15" s="264" t="s">
        <v>191</v>
      </c>
      <c r="E15" s="264"/>
      <c r="F15" s="265">
        <v>0</v>
      </c>
      <c r="G15" s="255">
        <v>0</v>
      </c>
      <c r="H15" s="172">
        <v>0</v>
      </c>
      <c r="I15" s="120">
        <v>0</v>
      </c>
      <c r="J15" s="115"/>
      <c r="K15" s="115"/>
      <c r="L15" s="115"/>
      <c r="M15" s="115"/>
      <c r="N15" s="115"/>
      <c r="O15" s="115"/>
      <c r="P15" s="115"/>
      <c r="Q15" s="115"/>
      <c r="R15" s="115"/>
      <c r="S15" s="115"/>
      <c r="T15" s="115"/>
      <c r="U15" s="115"/>
      <c r="V15" s="115"/>
      <c r="W15" s="115"/>
      <c r="X15" s="115"/>
      <c r="Y15" s="115"/>
      <c r="Z15" s="115"/>
    </row>
    <row r="16" spans="1:34" ht="15.75" customHeight="1" x14ac:dyDescent="0.3">
      <c r="A16" s="115"/>
      <c r="B16" s="115"/>
      <c r="C16" s="115"/>
      <c r="D16" s="115"/>
      <c r="E16" s="115"/>
      <c r="F16" s="115"/>
      <c r="G16" s="115"/>
      <c r="H16" s="115"/>
      <c r="I16" s="115"/>
      <c r="J16" s="115"/>
      <c r="K16" s="115"/>
      <c r="L16" s="115"/>
      <c r="M16" s="115"/>
      <c r="N16" s="115"/>
      <c r="O16" s="115"/>
      <c r="P16" s="115"/>
      <c r="Q16" s="115"/>
      <c r="R16" s="115"/>
      <c r="S16" s="115"/>
      <c r="T16" s="115"/>
      <c r="U16" s="115"/>
      <c r="V16" s="115"/>
      <c r="W16" s="115"/>
      <c r="X16" s="115"/>
      <c r="Y16" s="115"/>
      <c r="Z16" s="115"/>
    </row>
    <row r="17" spans="1:26" ht="15.75" customHeight="1" x14ac:dyDescent="0.3">
      <c r="A17" s="115"/>
      <c r="B17" s="86" t="s">
        <v>132</v>
      </c>
      <c r="E17" s="108" t="s">
        <v>705</v>
      </c>
      <c r="H17" s="115"/>
      <c r="I17" s="115"/>
      <c r="J17" s="115"/>
      <c r="K17" s="115"/>
      <c r="L17" s="115"/>
      <c r="M17" s="115"/>
      <c r="N17" s="115"/>
      <c r="O17" s="115"/>
      <c r="P17" s="115"/>
      <c r="Q17" s="115"/>
      <c r="R17" s="115"/>
      <c r="S17" s="115"/>
      <c r="T17" s="115"/>
      <c r="U17" s="115"/>
      <c r="V17" s="115"/>
      <c r="W17" s="115"/>
      <c r="X17" s="115"/>
      <c r="Y17" s="115"/>
      <c r="Z17" s="115"/>
    </row>
    <row r="18" spans="1:26" ht="15.75" customHeight="1" x14ac:dyDescent="0.3">
      <c r="A18" s="115"/>
      <c r="B18" s="86" t="s">
        <v>129</v>
      </c>
      <c r="H18" s="115"/>
      <c r="I18" s="115"/>
      <c r="J18" s="115"/>
      <c r="K18" s="115"/>
      <c r="L18" s="115"/>
      <c r="M18" s="115"/>
      <c r="N18" s="115"/>
      <c r="O18" s="115"/>
      <c r="P18" s="115"/>
      <c r="Q18" s="115"/>
      <c r="R18" s="115"/>
      <c r="S18" s="115"/>
      <c r="T18" s="115"/>
      <c r="U18" s="115"/>
      <c r="V18" s="115"/>
      <c r="W18" s="115"/>
      <c r="X18" s="115"/>
      <c r="Y18" s="115"/>
      <c r="Z18" s="115"/>
    </row>
    <row r="19" spans="1:26" ht="15.75" customHeight="1" x14ac:dyDescent="0.3">
      <c r="A19" s="115"/>
      <c r="B19" s="115"/>
      <c r="C19" s="115"/>
      <c r="D19" s="115"/>
      <c r="E19" s="115"/>
      <c r="F19" s="115"/>
      <c r="G19" s="115"/>
      <c r="H19" s="115"/>
      <c r="I19" s="115"/>
      <c r="J19" s="115"/>
      <c r="K19" s="115"/>
      <c r="L19" s="115"/>
      <c r="M19" s="115"/>
      <c r="N19" s="115"/>
      <c r="O19" s="115"/>
      <c r="P19" s="115"/>
      <c r="Q19" s="115"/>
      <c r="R19" s="115"/>
      <c r="S19" s="115"/>
      <c r="T19" s="115"/>
      <c r="U19" s="115"/>
      <c r="V19" s="115"/>
      <c r="W19" s="115"/>
      <c r="X19" s="115"/>
      <c r="Y19" s="115"/>
      <c r="Z19" s="115"/>
    </row>
    <row r="20" spans="1:26" ht="15.75" customHeight="1" x14ac:dyDescent="0.3">
      <c r="A20" s="115"/>
      <c r="B20" s="115"/>
      <c r="C20" s="115"/>
      <c r="D20" s="115"/>
      <c r="E20" s="115"/>
      <c r="F20" s="115"/>
      <c r="G20" s="115"/>
      <c r="H20" s="115"/>
      <c r="I20" s="115"/>
      <c r="J20" s="115"/>
      <c r="K20" s="115"/>
      <c r="L20" s="115"/>
      <c r="M20" s="115"/>
      <c r="N20" s="115"/>
      <c r="O20" s="115"/>
      <c r="P20" s="115"/>
      <c r="Q20" s="115"/>
      <c r="R20" s="115"/>
      <c r="S20" s="115"/>
      <c r="T20" s="115"/>
      <c r="U20" s="115"/>
      <c r="V20" s="115"/>
      <c r="W20" s="115"/>
      <c r="X20" s="115"/>
      <c r="Y20" s="115"/>
      <c r="Z20" s="115"/>
    </row>
    <row r="21" spans="1:26" ht="15.75" customHeight="1" x14ac:dyDescent="0.3">
      <c r="A21" s="115"/>
      <c r="B21" s="115"/>
      <c r="C21" s="115"/>
      <c r="D21" s="115"/>
      <c r="E21" s="115"/>
      <c r="F21" s="115"/>
      <c r="G21" s="115"/>
      <c r="H21" s="115"/>
      <c r="I21" s="115"/>
      <c r="J21" s="115"/>
      <c r="K21" s="115"/>
      <c r="L21" s="115"/>
      <c r="M21" s="115"/>
      <c r="N21" s="115"/>
      <c r="O21" s="115"/>
      <c r="P21" s="115"/>
      <c r="Q21" s="115"/>
      <c r="R21" s="115"/>
      <c r="S21" s="115"/>
      <c r="T21" s="115"/>
      <c r="U21" s="115"/>
      <c r="V21" s="115"/>
      <c r="W21" s="115"/>
      <c r="X21" s="115"/>
      <c r="Y21" s="115"/>
      <c r="Z21" s="115"/>
    </row>
    <row r="22" spans="1:26" ht="15.75" customHeight="1" x14ac:dyDescent="0.3">
      <c r="A22" s="115"/>
      <c r="B22" s="115"/>
      <c r="C22" s="115"/>
      <c r="D22" s="115"/>
      <c r="E22" s="115"/>
      <c r="F22" s="115"/>
      <c r="G22" s="115"/>
      <c r="H22" s="115"/>
      <c r="I22" s="115"/>
      <c r="J22" s="115"/>
      <c r="K22" s="115"/>
      <c r="L22" s="115"/>
      <c r="M22" s="115"/>
      <c r="N22" s="115"/>
      <c r="O22" s="115"/>
      <c r="P22" s="115"/>
      <c r="Q22" s="115"/>
      <c r="R22" s="115"/>
      <c r="S22" s="115"/>
      <c r="T22" s="115"/>
      <c r="U22" s="115"/>
      <c r="V22" s="115"/>
      <c r="W22" s="115"/>
      <c r="X22" s="115"/>
      <c r="Y22" s="115"/>
      <c r="Z22" s="115"/>
    </row>
    <row r="23" spans="1:26" ht="15.75" customHeight="1" x14ac:dyDescent="0.3">
      <c r="A23" s="115"/>
      <c r="B23" s="115"/>
      <c r="C23" s="115"/>
      <c r="D23" s="115"/>
      <c r="E23" s="115"/>
      <c r="F23" s="115"/>
      <c r="G23" s="115"/>
      <c r="H23" s="115"/>
      <c r="I23" s="115"/>
      <c r="J23" s="115"/>
      <c r="K23" s="115"/>
      <c r="L23" s="115"/>
      <c r="M23" s="115"/>
      <c r="N23" s="115"/>
      <c r="O23" s="115"/>
      <c r="P23" s="115"/>
      <c r="Q23" s="115"/>
      <c r="R23" s="115"/>
      <c r="S23" s="115"/>
      <c r="T23" s="115"/>
      <c r="U23" s="115"/>
      <c r="V23" s="115"/>
      <c r="W23" s="115"/>
      <c r="X23" s="115"/>
      <c r="Y23" s="115"/>
      <c r="Z23" s="115"/>
    </row>
    <row r="24" spans="1:26" ht="15.75" customHeight="1" x14ac:dyDescent="0.3">
      <c r="A24" s="115"/>
      <c r="B24" s="115"/>
      <c r="C24" s="115"/>
      <c r="D24" s="115"/>
      <c r="E24" s="115"/>
      <c r="F24" s="115"/>
      <c r="G24" s="115"/>
      <c r="H24" s="115"/>
      <c r="I24" s="115"/>
      <c r="J24" s="115"/>
      <c r="K24" s="115"/>
      <c r="L24" s="115"/>
      <c r="M24" s="115"/>
      <c r="N24" s="115"/>
      <c r="O24" s="115"/>
      <c r="P24" s="115"/>
      <c r="Q24" s="115"/>
      <c r="R24" s="115"/>
      <c r="S24" s="115"/>
      <c r="T24" s="115"/>
      <c r="U24" s="115"/>
      <c r="V24" s="115"/>
      <c r="W24" s="115"/>
      <c r="X24" s="115"/>
      <c r="Y24" s="115"/>
      <c r="Z24" s="115"/>
    </row>
    <row r="25" spans="1:26" ht="15.75" customHeight="1" x14ac:dyDescent="0.3">
      <c r="A25" s="115"/>
      <c r="B25" s="115"/>
      <c r="C25" s="115"/>
      <c r="D25" s="115"/>
      <c r="E25" s="115"/>
      <c r="F25" s="115"/>
      <c r="G25" s="115"/>
      <c r="H25" s="115"/>
      <c r="I25" s="115"/>
      <c r="J25" s="115"/>
      <c r="K25" s="115"/>
      <c r="L25" s="115"/>
      <c r="M25" s="115"/>
      <c r="N25" s="115"/>
      <c r="O25" s="115"/>
      <c r="P25" s="115"/>
      <c r="Q25" s="115"/>
      <c r="R25" s="115"/>
      <c r="S25" s="115"/>
      <c r="T25" s="115"/>
      <c r="U25" s="115"/>
      <c r="V25" s="115"/>
      <c r="W25" s="115"/>
      <c r="X25" s="115"/>
      <c r="Y25" s="115"/>
      <c r="Z25" s="115"/>
    </row>
    <row r="26" spans="1:26" ht="15.75" customHeight="1" x14ac:dyDescent="0.3">
      <c r="A26" s="115"/>
      <c r="B26" s="115"/>
      <c r="C26" s="115"/>
      <c r="D26" s="115"/>
      <c r="E26" s="115"/>
      <c r="F26" s="115"/>
      <c r="G26" s="115"/>
      <c r="H26" s="115"/>
      <c r="I26" s="115"/>
      <c r="J26" s="115"/>
      <c r="K26" s="115"/>
      <c r="L26" s="115"/>
      <c r="M26" s="115"/>
      <c r="N26" s="115"/>
      <c r="O26" s="115"/>
      <c r="P26" s="115"/>
      <c r="Q26" s="115"/>
      <c r="R26" s="115"/>
      <c r="S26" s="115"/>
      <c r="T26" s="115"/>
      <c r="U26" s="115"/>
      <c r="V26" s="115"/>
      <c r="W26" s="115"/>
      <c r="X26" s="115"/>
      <c r="Y26" s="115"/>
      <c r="Z26" s="115"/>
    </row>
    <row r="27" spans="1:26" ht="15.75" customHeight="1" x14ac:dyDescent="0.3">
      <c r="A27" s="115"/>
      <c r="B27" s="115"/>
      <c r="C27" s="115"/>
      <c r="D27" s="115"/>
      <c r="E27" s="115"/>
      <c r="F27" s="115"/>
      <c r="G27" s="115"/>
      <c r="H27" s="115"/>
      <c r="I27" s="115"/>
      <c r="J27" s="115"/>
      <c r="K27" s="115"/>
      <c r="L27" s="115"/>
      <c r="M27" s="115"/>
      <c r="N27" s="115"/>
      <c r="O27" s="115"/>
      <c r="P27" s="115"/>
      <c r="Q27" s="115"/>
      <c r="R27" s="115"/>
      <c r="S27" s="115"/>
      <c r="T27" s="115"/>
      <c r="U27" s="115"/>
      <c r="V27" s="115"/>
      <c r="W27" s="115"/>
      <c r="X27" s="115"/>
      <c r="Y27" s="115"/>
      <c r="Z27" s="115"/>
    </row>
    <row r="28" spans="1:26" ht="15.75" customHeight="1" x14ac:dyDescent="0.3">
      <c r="A28" s="115"/>
      <c r="B28" s="115"/>
      <c r="C28" s="115"/>
      <c r="D28" s="115"/>
      <c r="E28" s="115"/>
      <c r="F28" s="115"/>
      <c r="G28" s="115"/>
      <c r="H28" s="115"/>
      <c r="I28" s="115"/>
      <c r="J28" s="115"/>
      <c r="K28" s="115"/>
      <c r="L28" s="115"/>
      <c r="M28" s="115"/>
      <c r="N28" s="115"/>
      <c r="O28" s="115"/>
      <c r="P28" s="115"/>
      <c r="Q28" s="115"/>
      <c r="R28" s="115"/>
      <c r="S28" s="115"/>
      <c r="T28" s="115"/>
      <c r="U28" s="115"/>
      <c r="V28" s="115"/>
      <c r="W28" s="115"/>
      <c r="X28" s="115"/>
      <c r="Y28" s="115"/>
      <c r="Z28" s="115"/>
    </row>
    <row r="29" spans="1:26" ht="15.75" customHeight="1" x14ac:dyDescent="0.3">
      <c r="A29" s="115"/>
      <c r="B29" s="115"/>
      <c r="C29" s="115"/>
      <c r="D29" s="115"/>
      <c r="E29" s="115"/>
      <c r="F29" s="115"/>
      <c r="G29" s="115"/>
      <c r="H29" s="115"/>
      <c r="I29" s="115"/>
      <c r="J29" s="115"/>
      <c r="K29" s="115"/>
      <c r="L29" s="115"/>
      <c r="M29" s="115"/>
      <c r="N29" s="115"/>
      <c r="O29" s="115"/>
      <c r="P29" s="115"/>
      <c r="Q29" s="115"/>
      <c r="R29" s="115"/>
      <c r="S29" s="115"/>
      <c r="T29" s="115"/>
      <c r="U29" s="115"/>
      <c r="V29" s="115"/>
      <c r="W29" s="115"/>
      <c r="X29" s="115"/>
      <c r="Y29" s="115"/>
      <c r="Z29" s="115"/>
    </row>
    <row r="30" spans="1:26" ht="15.75" customHeight="1" x14ac:dyDescent="0.3">
      <c r="A30" s="115"/>
      <c r="B30" s="115"/>
      <c r="C30" s="115"/>
      <c r="D30" s="115"/>
      <c r="E30" s="115"/>
      <c r="F30" s="115"/>
      <c r="G30" s="115"/>
      <c r="H30" s="115"/>
      <c r="I30" s="115"/>
      <c r="J30" s="115"/>
      <c r="K30" s="115"/>
      <c r="L30" s="115"/>
      <c r="M30" s="115"/>
      <c r="N30" s="115"/>
      <c r="O30" s="115"/>
      <c r="P30" s="115"/>
      <c r="Q30" s="115"/>
      <c r="R30" s="115"/>
      <c r="S30" s="115"/>
      <c r="T30" s="115"/>
      <c r="U30" s="115"/>
      <c r="V30" s="115"/>
      <c r="W30" s="115"/>
      <c r="X30" s="115"/>
      <c r="Y30" s="115"/>
      <c r="Z30" s="115"/>
    </row>
    <row r="31" spans="1:26" ht="15.75" customHeight="1" x14ac:dyDescent="0.3">
      <c r="A31" s="115"/>
      <c r="B31" s="115"/>
      <c r="C31" s="115"/>
      <c r="D31" s="115"/>
      <c r="E31" s="115"/>
      <c r="F31" s="115"/>
      <c r="G31" s="115"/>
      <c r="H31" s="115"/>
      <c r="I31" s="115"/>
      <c r="J31" s="115"/>
      <c r="K31" s="115"/>
      <c r="L31" s="115"/>
      <c r="M31" s="115"/>
      <c r="N31" s="115"/>
      <c r="O31" s="115"/>
      <c r="P31" s="115"/>
      <c r="Q31" s="115"/>
      <c r="R31" s="115"/>
      <c r="S31" s="115"/>
      <c r="T31" s="115"/>
      <c r="U31" s="115"/>
      <c r="V31" s="115"/>
      <c r="W31" s="115"/>
      <c r="X31" s="115"/>
      <c r="Y31" s="115"/>
      <c r="Z31" s="115"/>
    </row>
    <row r="32" spans="1:26" ht="15.75" customHeight="1" x14ac:dyDescent="0.3">
      <c r="A32" s="115"/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R32" s="115"/>
      <c r="S32" s="115"/>
      <c r="T32" s="115"/>
      <c r="U32" s="115"/>
      <c r="V32" s="115"/>
      <c r="W32" s="115"/>
      <c r="X32" s="115"/>
      <c r="Y32" s="115"/>
      <c r="Z32" s="115"/>
    </row>
    <row r="33" spans="1:26" ht="15.75" customHeight="1" x14ac:dyDescent="0.3">
      <c r="A33" s="115"/>
      <c r="B33" s="115"/>
      <c r="C33" s="115"/>
      <c r="D33" s="115"/>
      <c r="E33" s="115"/>
      <c r="F33" s="115"/>
      <c r="G33" s="115"/>
      <c r="H33" s="115"/>
      <c r="I33" s="115"/>
      <c r="J33" s="115"/>
      <c r="K33" s="115"/>
      <c r="L33" s="115"/>
      <c r="M33" s="115"/>
      <c r="N33" s="115"/>
      <c r="O33" s="115"/>
      <c r="P33" s="115"/>
      <c r="Q33" s="115"/>
      <c r="R33" s="115"/>
      <c r="S33" s="115"/>
      <c r="T33" s="115"/>
      <c r="U33" s="115"/>
      <c r="V33" s="115"/>
      <c r="W33" s="115"/>
      <c r="X33" s="115"/>
      <c r="Y33" s="115"/>
      <c r="Z33" s="115"/>
    </row>
    <row r="34" spans="1:26" ht="15.75" customHeight="1" x14ac:dyDescent="0.3">
      <c r="A34" s="115"/>
      <c r="B34" s="115"/>
      <c r="C34" s="115"/>
      <c r="D34" s="115"/>
      <c r="E34" s="115"/>
      <c r="F34" s="115"/>
      <c r="G34" s="115"/>
      <c r="H34" s="115"/>
      <c r="I34" s="115"/>
      <c r="J34" s="115"/>
      <c r="K34" s="115"/>
      <c r="L34" s="115"/>
      <c r="M34" s="115"/>
      <c r="N34" s="115"/>
      <c r="O34" s="115"/>
      <c r="P34" s="115"/>
      <c r="Q34" s="115"/>
      <c r="R34" s="115"/>
      <c r="S34" s="115"/>
      <c r="T34" s="115"/>
      <c r="U34" s="115"/>
      <c r="V34" s="115"/>
      <c r="W34" s="115"/>
      <c r="X34" s="115"/>
      <c r="Y34" s="115"/>
      <c r="Z34" s="115"/>
    </row>
    <row r="35" spans="1:26" ht="15.75" customHeight="1" x14ac:dyDescent="0.3">
      <c r="A35" s="115"/>
      <c r="B35" s="115"/>
      <c r="C35" s="115"/>
      <c r="D35" s="115"/>
      <c r="E35" s="115"/>
      <c r="F35" s="115"/>
      <c r="G35" s="115"/>
      <c r="H35" s="115"/>
      <c r="I35" s="115"/>
      <c r="J35" s="115"/>
      <c r="K35" s="115"/>
      <c r="L35" s="115"/>
      <c r="M35" s="115"/>
      <c r="N35" s="115"/>
      <c r="O35" s="115"/>
      <c r="P35" s="115"/>
      <c r="Q35" s="115"/>
      <c r="R35" s="115"/>
      <c r="S35" s="115"/>
      <c r="T35" s="115"/>
      <c r="U35" s="115"/>
      <c r="V35" s="115"/>
      <c r="W35" s="115"/>
      <c r="X35" s="115"/>
      <c r="Y35" s="115"/>
      <c r="Z35" s="115"/>
    </row>
    <row r="36" spans="1:26" ht="15.75" customHeight="1" x14ac:dyDescent="0.3">
      <c r="A36" s="115"/>
      <c r="B36" s="115"/>
      <c r="C36" s="115"/>
      <c r="D36" s="115"/>
      <c r="E36" s="115"/>
      <c r="F36" s="115"/>
      <c r="G36" s="115"/>
      <c r="H36" s="115"/>
      <c r="I36" s="115"/>
      <c r="J36" s="115"/>
      <c r="K36" s="115"/>
      <c r="L36" s="115"/>
      <c r="M36" s="115"/>
      <c r="N36" s="115"/>
      <c r="O36" s="115"/>
      <c r="P36" s="115"/>
      <c r="Q36" s="115"/>
      <c r="R36" s="115"/>
      <c r="S36" s="115"/>
      <c r="T36" s="115"/>
      <c r="U36" s="115"/>
      <c r="V36" s="115"/>
      <c r="W36" s="115"/>
      <c r="X36" s="115"/>
      <c r="Y36" s="115"/>
      <c r="Z36" s="115"/>
    </row>
    <row r="37" spans="1:26" ht="15.75" customHeight="1" x14ac:dyDescent="0.3">
      <c r="A37" s="115"/>
      <c r="B37" s="115"/>
      <c r="C37" s="115"/>
      <c r="D37" s="115"/>
      <c r="E37" s="115"/>
      <c r="F37" s="115"/>
      <c r="G37" s="115"/>
      <c r="H37" s="115"/>
      <c r="I37" s="115"/>
      <c r="J37" s="115"/>
      <c r="K37" s="115"/>
      <c r="L37" s="115"/>
      <c r="M37" s="115"/>
      <c r="N37" s="115"/>
      <c r="O37" s="115"/>
      <c r="P37" s="115"/>
      <c r="Q37" s="115"/>
      <c r="R37" s="115"/>
      <c r="S37" s="115"/>
      <c r="T37" s="115"/>
      <c r="U37" s="115"/>
      <c r="V37" s="115"/>
      <c r="W37" s="115"/>
      <c r="X37" s="115"/>
      <c r="Y37" s="115"/>
      <c r="Z37" s="115"/>
    </row>
    <row r="38" spans="1:26" ht="15.75" customHeight="1" x14ac:dyDescent="0.3">
      <c r="A38" s="115"/>
      <c r="B38" s="115"/>
      <c r="C38" s="115"/>
      <c r="D38" s="115"/>
      <c r="E38" s="115"/>
      <c r="F38" s="115"/>
      <c r="G38" s="115"/>
      <c r="H38" s="115"/>
      <c r="I38" s="115"/>
      <c r="J38" s="115"/>
      <c r="K38" s="115"/>
      <c r="L38" s="115"/>
      <c r="M38" s="115"/>
      <c r="N38" s="115"/>
      <c r="O38" s="115"/>
      <c r="P38" s="115"/>
      <c r="Q38" s="115"/>
      <c r="R38" s="115"/>
      <c r="S38" s="115"/>
      <c r="T38" s="115"/>
      <c r="U38" s="115"/>
      <c r="V38" s="115"/>
      <c r="W38" s="115"/>
      <c r="X38" s="115"/>
      <c r="Y38" s="115"/>
      <c r="Z38" s="115"/>
    </row>
    <row r="39" spans="1:26" ht="15.75" customHeight="1" x14ac:dyDescent="0.3">
      <c r="A39" s="115"/>
      <c r="B39" s="115"/>
      <c r="C39" s="115"/>
      <c r="D39" s="115"/>
      <c r="E39" s="115"/>
      <c r="F39" s="115"/>
      <c r="G39" s="115"/>
      <c r="H39" s="115"/>
      <c r="I39" s="115"/>
      <c r="J39" s="115"/>
      <c r="K39" s="115"/>
      <c r="L39" s="115"/>
      <c r="M39" s="115"/>
      <c r="N39" s="115"/>
      <c r="O39" s="115"/>
      <c r="P39" s="115"/>
      <c r="Q39" s="115"/>
      <c r="R39" s="115"/>
      <c r="S39" s="115"/>
      <c r="T39" s="115"/>
      <c r="U39" s="115"/>
      <c r="V39" s="115"/>
      <c r="W39" s="115"/>
      <c r="X39" s="115"/>
      <c r="Y39" s="115"/>
      <c r="Z39" s="115"/>
    </row>
    <row r="40" spans="1:26" ht="15.75" customHeight="1" x14ac:dyDescent="0.3">
      <c r="A40" s="115"/>
      <c r="B40" s="115"/>
      <c r="C40" s="115"/>
      <c r="D40" s="115"/>
      <c r="E40" s="115"/>
      <c r="F40" s="115"/>
      <c r="G40" s="115"/>
      <c r="H40" s="115"/>
      <c r="I40" s="115"/>
      <c r="J40" s="115"/>
      <c r="K40" s="115"/>
      <c r="L40" s="115"/>
      <c r="M40" s="115"/>
      <c r="N40" s="115"/>
      <c r="O40" s="115"/>
      <c r="P40" s="115"/>
      <c r="Q40" s="115"/>
      <c r="R40" s="115"/>
      <c r="S40" s="115"/>
      <c r="T40" s="115"/>
      <c r="U40" s="115"/>
      <c r="V40" s="115"/>
      <c r="W40" s="115"/>
      <c r="X40" s="115"/>
      <c r="Y40" s="115"/>
      <c r="Z40" s="115"/>
    </row>
    <row r="41" spans="1:26" ht="15.75" customHeight="1" x14ac:dyDescent="0.3">
      <c r="A41" s="115"/>
      <c r="B41" s="115"/>
      <c r="C41" s="115"/>
      <c r="D41" s="115"/>
      <c r="E41" s="115"/>
      <c r="F41" s="115"/>
      <c r="G41" s="115"/>
      <c r="H41" s="115"/>
      <c r="I41" s="115"/>
      <c r="J41" s="115"/>
      <c r="K41" s="115"/>
      <c r="L41" s="115"/>
      <c r="M41" s="115"/>
      <c r="N41" s="115"/>
      <c r="O41" s="115"/>
      <c r="P41" s="115"/>
      <c r="Q41" s="115"/>
      <c r="R41" s="115"/>
      <c r="S41" s="115"/>
      <c r="T41" s="115"/>
      <c r="U41" s="115"/>
      <c r="V41" s="115"/>
      <c r="W41" s="115"/>
      <c r="X41" s="115"/>
      <c r="Y41" s="115"/>
      <c r="Z41" s="115"/>
    </row>
    <row r="42" spans="1:26" ht="15.75" customHeight="1" x14ac:dyDescent="0.3">
      <c r="A42" s="115"/>
      <c r="B42" s="115"/>
      <c r="C42" s="115"/>
      <c r="D42" s="115"/>
      <c r="E42" s="115"/>
      <c r="F42" s="115"/>
      <c r="G42" s="115"/>
      <c r="H42" s="115"/>
      <c r="I42" s="115"/>
      <c r="J42" s="115"/>
      <c r="K42" s="115"/>
      <c r="L42" s="115"/>
      <c r="M42" s="115"/>
      <c r="N42" s="115"/>
      <c r="O42" s="115"/>
      <c r="P42" s="115"/>
      <c r="Q42" s="115"/>
      <c r="R42" s="115"/>
      <c r="S42" s="115"/>
      <c r="T42" s="115"/>
      <c r="U42" s="115"/>
      <c r="V42" s="115"/>
      <c r="W42" s="115"/>
      <c r="X42" s="115"/>
      <c r="Y42" s="115"/>
      <c r="Z42" s="115"/>
    </row>
    <row r="43" spans="1:26" ht="15.75" customHeight="1" x14ac:dyDescent="0.3">
      <c r="A43" s="115"/>
      <c r="B43" s="115"/>
      <c r="C43" s="115"/>
      <c r="D43" s="115"/>
      <c r="E43" s="115"/>
      <c r="F43" s="115"/>
      <c r="G43" s="115"/>
      <c r="H43" s="115"/>
      <c r="I43" s="115"/>
      <c r="J43" s="115"/>
      <c r="K43" s="115"/>
      <c r="L43" s="115"/>
      <c r="M43" s="115"/>
      <c r="N43" s="115"/>
      <c r="O43" s="115"/>
      <c r="P43" s="115"/>
      <c r="Q43" s="115"/>
      <c r="R43" s="115"/>
      <c r="S43" s="115"/>
      <c r="T43" s="115"/>
      <c r="U43" s="115"/>
      <c r="V43" s="115"/>
      <c r="W43" s="115"/>
      <c r="X43" s="115"/>
      <c r="Y43" s="115"/>
      <c r="Z43" s="115"/>
    </row>
    <row r="44" spans="1:26" ht="15.75" customHeight="1" x14ac:dyDescent="0.3">
      <c r="A44" s="115"/>
      <c r="B44" s="115"/>
      <c r="C44" s="115"/>
      <c r="D44" s="115"/>
      <c r="E44" s="115"/>
      <c r="F44" s="115"/>
      <c r="G44" s="115"/>
      <c r="H44" s="115"/>
      <c r="I44" s="115"/>
      <c r="J44" s="115"/>
      <c r="K44" s="115"/>
      <c r="L44" s="115"/>
      <c r="M44" s="115"/>
      <c r="N44" s="115"/>
      <c r="O44" s="115"/>
      <c r="P44" s="115"/>
      <c r="Q44" s="115"/>
      <c r="R44" s="115"/>
      <c r="S44" s="115"/>
      <c r="T44" s="115"/>
      <c r="U44" s="115"/>
      <c r="V44" s="115"/>
      <c r="W44" s="115"/>
      <c r="X44" s="115"/>
      <c r="Y44" s="115"/>
      <c r="Z44" s="115"/>
    </row>
    <row r="45" spans="1:26" ht="15.75" customHeight="1" x14ac:dyDescent="0.3">
      <c r="A45" s="115"/>
      <c r="B45" s="115"/>
      <c r="C45" s="115"/>
      <c r="D45" s="115"/>
      <c r="E45" s="115"/>
      <c r="F45" s="115"/>
      <c r="G45" s="115"/>
      <c r="H45" s="115"/>
      <c r="I45" s="115"/>
      <c r="J45" s="115"/>
      <c r="K45" s="115"/>
      <c r="L45" s="115"/>
      <c r="M45" s="115"/>
      <c r="N45" s="115"/>
      <c r="O45" s="115"/>
      <c r="P45" s="115"/>
      <c r="Q45" s="115"/>
      <c r="R45" s="115"/>
      <c r="S45" s="115"/>
      <c r="T45" s="115"/>
      <c r="U45" s="115"/>
      <c r="V45" s="115"/>
      <c r="W45" s="115"/>
      <c r="X45" s="115"/>
      <c r="Y45" s="115"/>
      <c r="Z45" s="115"/>
    </row>
    <row r="46" spans="1:26" ht="15.75" customHeight="1" x14ac:dyDescent="0.3">
      <c r="A46" s="115"/>
      <c r="B46" s="115"/>
      <c r="C46" s="115"/>
      <c r="D46" s="115"/>
      <c r="E46" s="115"/>
      <c r="F46" s="115"/>
      <c r="G46" s="115"/>
      <c r="H46" s="115"/>
      <c r="I46" s="115"/>
      <c r="J46" s="115"/>
      <c r="K46" s="115"/>
      <c r="L46" s="115"/>
      <c r="M46" s="115"/>
      <c r="N46" s="115"/>
      <c r="O46" s="115"/>
      <c r="P46" s="115"/>
      <c r="Q46" s="115"/>
      <c r="R46" s="115"/>
      <c r="S46" s="115"/>
      <c r="T46" s="115"/>
      <c r="U46" s="115"/>
      <c r="V46" s="115"/>
      <c r="W46" s="115"/>
      <c r="X46" s="115"/>
      <c r="Y46" s="115"/>
      <c r="Z46" s="115"/>
    </row>
    <row r="47" spans="1:26" ht="15.75" customHeight="1" x14ac:dyDescent="0.3">
      <c r="A47" s="115"/>
      <c r="B47" s="115"/>
      <c r="C47" s="115"/>
      <c r="D47" s="115"/>
      <c r="E47" s="115"/>
      <c r="F47" s="115"/>
      <c r="G47" s="115"/>
      <c r="H47" s="115"/>
      <c r="I47" s="115"/>
      <c r="J47" s="115"/>
      <c r="K47" s="115"/>
      <c r="L47" s="115"/>
      <c r="M47" s="115"/>
      <c r="N47" s="115"/>
      <c r="O47" s="115"/>
      <c r="P47" s="115"/>
      <c r="Q47" s="115"/>
      <c r="R47" s="115"/>
      <c r="S47" s="115"/>
      <c r="T47" s="115"/>
      <c r="U47" s="115"/>
      <c r="V47" s="115"/>
      <c r="W47" s="115"/>
      <c r="X47" s="115"/>
      <c r="Y47" s="115"/>
      <c r="Z47" s="115"/>
    </row>
    <row r="48" spans="1:26" ht="15.75" customHeight="1" x14ac:dyDescent="0.3">
      <c r="A48" s="115"/>
      <c r="B48" s="115"/>
      <c r="C48" s="115"/>
      <c r="D48" s="115"/>
      <c r="E48" s="115"/>
      <c r="F48" s="115"/>
      <c r="G48" s="115"/>
      <c r="H48" s="115"/>
      <c r="I48" s="115"/>
      <c r="J48" s="115"/>
      <c r="K48" s="115"/>
      <c r="L48" s="115"/>
      <c r="M48" s="115"/>
      <c r="N48" s="115"/>
      <c r="O48" s="115"/>
      <c r="P48" s="115"/>
      <c r="Q48" s="115"/>
      <c r="R48" s="115"/>
      <c r="S48" s="115"/>
      <c r="T48" s="115"/>
      <c r="U48" s="115"/>
      <c r="V48" s="115"/>
      <c r="W48" s="115"/>
      <c r="X48" s="115"/>
      <c r="Y48" s="115"/>
      <c r="Z48" s="115"/>
    </row>
    <row r="49" spans="1:26" ht="15.75" customHeight="1" x14ac:dyDescent="0.3">
      <c r="A49" s="115"/>
      <c r="B49" s="115"/>
      <c r="C49" s="115"/>
      <c r="D49" s="115"/>
      <c r="E49" s="115"/>
      <c r="F49" s="115"/>
      <c r="G49" s="115"/>
      <c r="H49" s="115"/>
      <c r="I49" s="115"/>
      <c r="J49" s="115"/>
      <c r="K49" s="115"/>
      <c r="L49" s="115"/>
      <c r="M49" s="115"/>
      <c r="N49" s="115"/>
      <c r="O49" s="115"/>
      <c r="P49" s="115"/>
      <c r="Q49" s="115"/>
      <c r="R49" s="115"/>
      <c r="S49" s="115"/>
      <c r="T49" s="115"/>
      <c r="U49" s="115"/>
      <c r="V49" s="115"/>
      <c r="W49" s="115"/>
      <c r="X49" s="115"/>
      <c r="Y49" s="115"/>
      <c r="Z49" s="115"/>
    </row>
    <row r="50" spans="1:26" ht="15.75" customHeight="1" x14ac:dyDescent="0.3">
      <c r="A50" s="115"/>
      <c r="B50" s="115"/>
      <c r="C50" s="115"/>
      <c r="D50" s="115"/>
      <c r="E50" s="115"/>
      <c r="F50" s="115"/>
      <c r="G50" s="115"/>
      <c r="H50" s="115"/>
      <c r="I50" s="115"/>
      <c r="J50" s="115"/>
      <c r="K50" s="115"/>
      <c r="L50" s="115"/>
      <c r="M50" s="115"/>
      <c r="N50" s="115"/>
      <c r="O50" s="115"/>
      <c r="P50" s="115"/>
      <c r="Q50" s="115"/>
      <c r="R50" s="115"/>
      <c r="S50" s="115"/>
      <c r="T50" s="115"/>
      <c r="U50" s="115"/>
      <c r="V50" s="115"/>
      <c r="W50" s="115"/>
      <c r="X50" s="115"/>
      <c r="Y50" s="115"/>
      <c r="Z50" s="115"/>
    </row>
    <row r="51" spans="1:26" ht="15.75" customHeight="1" x14ac:dyDescent="0.3">
      <c r="A51" s="115"/>
      <c r="B51" s="115"/>
      <c r="C51" s="115"/>
      <c r="D51" s="115"/>
      <c r="E51" s="115"/>
      <c r="F51" s="115"/>
      <c r="G51" s="115"/>
      <c r="H51" s="115"/>
      <c r="I51" s="115"/>
      <c r="J51" s="115"/>
      <c r="K51" s="115"/>
      <c r="L51" s="115"/>
      <c r="M51" s="115"/>
      <c r="N51" s="115"/>
      <c r="O51" s="115"/>
      <c r="P51" s="115"/>
      <c r="Q51" s="115"/>
      <c r="R51" s="115"/>
      <c r="S51" s="115"/>
      <c r="T51" s="115"/>
      <c r="U51" s="115"/>
      <c r="V51" s="115"/>
      <c r="W51" s="115"/>
      <c r="X51" s="115"/>
      <c r="Y51" s="115"/>
      <c r="Z51" s="115"/>
    </row>
    <row r="52" spans="1:26" ht="15.75" customHeight="1" x14ac:dyDescent="0.3">
      <c r="A52" s="115"/>
      <c r="B52" s="115"/>
      <c r="C52" s="115"/>
      <c r="D52" s="115"/>
      <c r="E52" s="115"/>
      <c r="F52" s="115"/>
      <c r="G52" s="115"/>
      <c r="H52" s="115"/>
      <c r="I52" s="115"/>
      <c r="J52" s="115"/>
      <c r="K52" s="115"/>
      <c r="L52" s="115"/>
      <c r="M52" s="115"/>
      <c r="N52" s="115"/>
      <c r="O52" s="115"/>
      <c r="P52" s="115"/>
      <c r="Q52" s="115"/>
      <c r="R52" s="115"/>
      <c r="S52" s="115"/>
      <c r="T52" s="115"/>
      <c r="U52" s="115"/>
      <c r="V52" s="115"/>
      <c r="W52" s="115"/>
      <c r="X52" s="115"/>
      <c r="Y52" s="115"/>
      <c r="Z52" s="115"/>
    </row>
    <row r="53" spans="1:26" ht="15.75" customHeight="1" x14ac:dyDescent="0.3">
      <c r="A53" s="115"/>
      <c r="B53" s="115"/>
      <c r="C53" s="115"/>
      <c r="D53" s="115"/>
      <c r="E53" s="115"/>
      <c r="F53" s="115"/>
      <c r="G53" s="115"/>
      <c r="H53" s="115"/>
      <c r="I53" s="115"/>
      <c r="J53" s="115"/>
      <c r="K53" s="115"/>
      <c r="L53" s="115"/>
      <c r="M53" s="115"/>
      <c r="N53" s="115"/>
      <c r="O53" s="115"/>
      <c r="P53" s="115"/>
      <c r="Q53" s="115"/>
      <c r="R53" s="115"/>
      <c r="S53" s="115"/>
      <c r="T53" s="115"/>
      <c r="U53" s="115"/>
      <c r="V53" s="115"/>
      <c r="W53" s="115"/>
      <c r="X53" s="115"/>
      <c r="Y53" s="115"/>
      <c r="Z53" s="115"/>
    </row>
    <row r="54" spans="1:26" ht="15.75" customHeight="1" x14ac:dyDescent="0.3">
      <c r="A54" s="115"/>
      <c r="B54" s="115"/>
      <c r="C54" s="115"/>
      <c r="D54" s="115"/>
      <c r="E54" s="115"/>
      <c r="F54" s="115"/>
      <c r="G54" s="115"/>
      <c r="H54" s="115"/>
      <c r="I54" s="115"/>
      <c r="J54" s="115"/>
      <c r="K54" s="115"/>
      <c r="L54" s="115"/>
      <c r="M54" s="115"/>
      <c r="N54" s="115"/>
      <c r="O54" s="115"/>
      <c r="P54" s="115"/>
      <c r="Q54" s="115"/>
      <c r="R54" s="115"/>
      <c r="S54" s="115"/>
      <c r="T54" s="115"/>
      <c r="U54" s="115"/>
      <c r="V54" s="115"/>
      <c r="W54" s="115"/>
      <c r="X54" s="115"/>
      <c r="Y54" s="115"/>
      <c r="Z54" s="115"/>
    </row>
    <row r="55" spans="1:26" ht="15.75" customHeight="1" x14ac:dyDescent="0.3">
      <c r="A55" s="115"/>
      <c r="B55" s="115"/>
      <c r="C55" s="115"/>
      <c r="D55" s="115"/>
      <c r="E55" s="115"/>
      <c r="F55" s="115"/>
      <c r="G55" s="115"/>
      <c r="H55" s="115"/>
      <c r="I55" s="115"/>
      <c r="J55" s="115"/>
      <c r="K55" s="115"/>
      <c r="L55" s="115"/>
      <c r="M55" s="115"/>
      <c r="N55" s="115"/>
      <c r="O55" s="115"/>
      <c r="P55" s="115"/>
      <c r="Q55" s="115"/>
      <c r="R55" s="115"/>
      <c r="S55" s="115"/>
      <c r="T55" s="115"/>
      <c r="U55" s="115"/>
      <c r="V55" s="115"/>
      <c r="W55" s="115"/>
      <c r="X55" s="115"/>
      <c r="Y55" s="115"/>
      <c r="Z55" s="115"/>
    </row>
    <row r="56" spans="1:26" ht="15.75" customHeight="1" x14ac:dyDescent="0.3">
      <c r="A56" s="115"/>
      <c r="B56" s="115"/>
      <c r="C56" s="115"/>
      <c r="D56" s="115"/>
      <c r="E56" s="115"/>
      <c r="F56" s="115"/>
      <c r="G56" s="115"/>
      <c r="H56" s="115"/>
      <c r="I56" s="115"/>
      <c r="J56" s="115"/>
      <c r="K56" s="115"/>
      <c r="L56" s="115"/>
      <c r="M56" s="115"/>
      <c r="N56" s="115"/>
      <c r="O56" s="115"/>
      <c r="P56" s="115"/>
      <c r="Q56" s="115"/>
      <c r="R56" s="115"/>
      <c r="S56" s="115"/>
      <c r="T56" s="115"/>
      <c r="U56" s="115"/>
      <c r="V56" s="115"/>
      <c r="W56" s="115"/>
      <c r="X56" s="115"/>
      <c r="Y56" s="115"/>
      <c r="Z56" s="115"/>
    </row>
    <row r="57" spans="1:26" ht="15.75" customHeight="1" x14ac:dyDescent="0.3">
      <c r="A57" s="115"/>
      <c r="B57" s="115"/>
      <c r="C57" s="115"/>
      <c r="D57" s="115"/>
      <c r="E57" s="115"/>
      <c r="F57" s="115"/>
      <c r="G57" s="115"/>
      <c r="H57" s="115"/>
      <c r="I57" s="115"/>
      <c r="J57" s="115"/>
      <c r="K57" s="115"/>
      <c r="L57" s="115"/>
      <c r="M57" s="115"/>
      <c r="N57" s="115"/>
      <c r="O57" s="115"/>
      <c r="P57" s="115"/>
      <c r="Q57" s="115"/>
      <c r="R57" s="115"/>
      <c r="S57" s="115"/>
      <c r="T57" s="115"/>
      <c r="U57" s="115"/>
      <c r="V57" s="115"/>
      <c r="W57" s="115"/>
      <c r="X57" s="115"/>
      <c r="Y57" s="115"/>
      <c r="Z57" s="115"/>
    </row>
    <row r="58" spans="1:26" ht="15.75" customHeight="1" x14ac:dyDescent="0.3">
      <c r="A58" s="115"/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R58" s="115"/>
      <c r="S58" s="115"/>
      <c r="T58" s="115"/>
      <c r="U58" s="115"/>
      <c r="V58" s="115"/>
      <c r="W58" s="115"/>
      <c r="X58" s="115"/>
      <c r="Y58" s="115"/>
      <c r="Z58" s="115"/>
    </row>
    <row r="59" spans="1:26" ht="15.75" customHeight="1" x14ac:dyDescent="0.3">
      <c r="A59" s="115"/>
      <c r="B59" s="115"/>
      <c r="C59" s="115"/>
      <c r="D59" s="115"/>
      <c r="E59" s="115"/>
      <c r="F59" s="115"/>
      <c r="G59" s="115"/>
      <c r="H59" s="115"/>
      <c r="I59" s="115"/>
      <c r="J59" s="115"/>
      <c r="K59" s="115"/>
      <c r="L59" s="115"/>
      <c r="M59" s="115"/>
      <c r="N59" s="115"/>
      <c r="O59" s="115"/>
      <c r="P59" s="115"/>
      <c r="Q59" s="115"/>
      <c r="R59" s="115"/>
      <c r="S59" s="115"/>
      <c r="T59" s="115"/>
      <c r="U59" s="115"/>
      <c r="V59" s="115"/>
      <c r="W59" s="115"/>
      <c r="X59" s="115"/>
      <c r="Y59" s="115"/>
      <c r="Z59" s="115"/>
    </row>
    <row r="60" spans="1:26" ht="15.75" customHeight="1" x14ac:dyDescent="0.3">
      <c r="A60" s="115"/>
      <c r="B60" s="115"/>
      <c r="C60" s="115"/>
      <c r="D60" s="115"/>
      <c r="E60" s="115"/>
      <c r="F60" s="115"/>
      <c r="G60" s="115"/>
      <c r="H60" s="115"/>
      <c r="I60" s="115"/>
      <c r="J60" s="115"/>
      <c r="K60" s="115"/>
      <c r="L60" s="115"/>
      <c r="M60" s="115"/>
      <c r="N60" s="115"/>
      <c r="O60" s="115"/>
      <c r="P60" s="115"/>
      <c r="Q60" s="115"/>
      <c r="R60" s="115"/>
      <c r="S60" s="115"/>
      <c r="T60" s="115"/>
      <c r="U60" s="115"/>
      <c r="V60" s="115"/>
      <c r="W60" s="115"/>
      <c r="X60" s="115"/>
      <c r="Y60" s="115"/>
      <c r="Z60" s="115"/>
    </row>
    <row r="61" spans="1:26" ht="15.75" customHeight="1" x14ac:dyDescent="0.3">
      <c r="A61" s="115"/>
      <c r="B61" s="115"/>
      <c r="C61" s="115"/>
      <c r="D61" s="115"/>
      <c r="E61" s="115"/>
      <c r="F61" s="115"/>
      <c r="G61" s="115"/>
      <c r="H61" s="115"/>
      <c r="I61" s="115"/>
      <c r="J61" s="115"/>
      <c r="K61" s="115"/>
      <c r="L61" s="115"/>
      <c r="M61" s="115"/>
      <c r="N61" s="115"/>
      <c r="O61" s="115"/>
      <c r="P61" s="115"/>
      <c r="Q61" s="115"/>
      <c r="R61" s="115"/>
      <c r="S61" s="115"/>
      <c r="T61" s="115"/>
      <c r="U61" s="115"/>
      <c r="V61" s="115"/>
      <c r="W61" s="115"/>
      <c r="X61" s="115"/>
      <c r="Y61" s="115"/>
      <c r="Z61" s="115"/>
    </row>
    <row r="62" spans="1:26" ht="15.75" customHeight="1" x14ac:dyDescent="0.3">
      <c r="A62" s="115"/>
      <c r="B62" s="115"/>
      <c r="C62" s="115"/>
      <c r="D62" s="115"/>
      <c r="E62" s="115"/>
      <c r="F62" s="115"/>
      <c r="G62" s="115"/>
      <c r="H62" s="115"/>
      <c r="I62" s="115"/>
      <c r="J62" s="115"/>
      <c r="K62" s="115"/>
      <c r="L62" s="115"/>
      <c r="M62" s="115"/>
      <c r="N62" s="115"/>
      <c r="O62" s="115"/>
      <c r="P62" s="115"/>
      <c r="Q62" s="115"/>
      <c r="R62" s="115"/>
      <c r="S62" s="115"/>
      <c r="T62" s="115"/>
      <c r="U62" s="115"/>
      <c r="V62" s="115"/>
      <c r="W62" s="115"/>
      <c r="X62" s="115"/>
      <c r="Y62" s="115"/>
      <c r="Z62" s="115"/>
    </row>
    <row r="63" spans="1:26" ht="15.75" customHeight="1" x14ac:dyDescent="0.3">
      <c r="A63" s="115"/>
      <c r="B63" s="115"/>
      <c r="C63" s="115"/>
      <c r="D63" s="115"/>
      <c r="E63" s="115"/>
      <c r="F63" s="115"/>
      <c r="G63" s="115"/>
      <c r="H63" s="115"/>
      <c r="I63" s="115"/>
      <c r="J63" s="115"/>
      <c r="K63" s="115"/>
      <c r="L63" s="115"/>
      <c r="M63" s="115"/>
      <c r="N63" s="115"/>
      <c r="O63" s="115"/>
      <c r="P63" s="115"/>
      <c r="Q63" s="115"/>
      <c r="R63" s="115"/>
      <c r="S63" s="115"/>
      <c r="T63" s="115"/>
      <c r="U63" s="115"/>
      <c r="V63" s="115"/>
      <c r="W63" s="115"/>
      <c r="X63" s="115"/>
      <c r="Y63" s="115"/>
      <c r="Z63" s="115"/>
    </row>
    <row r="64" spans="1:26" ht="15.75" customHeight="1" x14ac:dyDescent="0.3">
      <c r="A64" s="115"/>
      <c r="B64" s="115"/>
      <c r="C64" s="115"/>
      <c r="D64" s="115"/>
      <c r="E64" s="115"/>
      <c r="F64" s="115"/>
      <c r="G64" s="115"/>
      <c r="H64" s="115"/>
      <c r="I64" s="115"/>
      <c r="J64" s="115"/>
      <c r="K64" s="115"/>
      <c r="L64" s="115"/>
      <c r="M64" s="115"/>
      <c r="N64" s="115"/>
      <c r="O64" s="115"/>
      <c r="P64" s="115"/>
      <c r="Q64" s="115"/>
      <c r="R64" s="115"/>
      <c r="S64" s="115"/>
      <c r="T64" s="115"/>
      <c r="U64" s="115"/>
      <c r="V64" s="115"/>
      <c r="W64" s="115"/>
      <c r="X64" s="115"/>
      <c r="Y64" s="115"/>
      <c r="Z64" s="115"/>
    </row>
    <row r="65" spans="1:26" ht="15.75" customHeight="1" x14ac:dyDescent="0.3">
      <c r="A65" s="115"/>
      <c r="B65" s="115"/>
      <c r="C65" s="115"/>
      <c r="D65" s="115"/>
      <c r="E65" s="115"/>
      <c r="F65" s="115"/>
      <c r="G65" s="115"/>
      <c r="H65" s="115"/>
      <c r="I65" s="115"/>
      <c r="J65" s="115"/>
      <c r="K65" s="115"/>
      <c r="L65" s="115"/>
      <c r="M65" s="115"/>
      <c r="N65" s="115"/>
      <c r="O65" s="115"/>
      <c r="P65" s="115"/>
      <c r="Q65" s="115"/>
      <c r="R65" s="115"/>
      <c r="S65" s="115"/>
      <c r="T65" s="115"/>
      <c r="U65" s="115"/>
      <c r="V65" s="115"/>
      <c r="W65" s="115"/>
      <c r="X65" s="115"/>
      <c r="Y65" s="115"/>
      <c r="Z65" s="115"/>
    </row>
    <row r="66" spans="1:26" ht="15.75" customHeight="1" x14ac:dyDescent="0.3">
      <c r="A66" s="115"/>
      <c r="B66" s="115"/>
      <c r="C66" s="115"/>
      <c r="D66" s="115"/>
      <c r="E66" s="115"/>
      <c r="F66" s="115"/>
      <c r="G66" s="115"/>
      <c r="H66" s="115"/>
      <c r="I66" s="115"/>
      <c r="J66" s="115"/>
      <c r="K66" s="115"/>
      <c r="L66" s="115"/>
      <c r="M66" s="115"/>
      <c r="N66" s="115"/>
      <c r="O66" s="115"/>
      <c r="P66" s="115"/>
      <c r="Q66" s="115"/>
      <c r="R66" s="115"/>
      <c r="S66" s="115"/>
      <c r="T66" s="115"/>
      <c r="U66" s="115"/>
      <c r="V66" s="115"/>
      <c r="W66" s="115"/>
      <c r="X66" s="115"/>
      <c r="Y66" s="115"/>
      <c r="Z66" s="115"/>
    </row>
    <row r="67" spans="1:26" ht="15.75" customHeight="1" x14ac:dyDescent="0.3">
      <c r="A67" s="115"/>
      <c r="B67" s="115"/>
      <c r="C67" s="115"/>
      <c r="D67" s="115"/>
      <c r="E67" s="115"/>
      <c r="F67" s="115"/>
      <c r="G67" s="115"/>
      <c r="H67" s="115"/>
      <c r="I67" s="115"/>
      <c r="J67" s="115"/>
      <c r="K67" s="115"/>
      <c r="L67" s="115"/>
      <c r="M67" s="115"/>
      <c r="N67" s="115"/>
      <c r="O67" s="115"/>
      <c r="P67" s="115"/>
      <c r="Q67" s="115"/>
      <c r="R67" s="115"/>
      <c r="S67" s="115"/>
      <c r="T67" s="115"/>
      <c r="U67" s="115"/>
      <c r="V67" s="115"/>
      <c r="W67" s="115"/>
      <c r="X67" s="115"/>
      <c r="Y67" s="115"/>
      <c r="Z67" s="115"/>
    </row>
    <row r="68" spans="1:26" ht="15.75" customHeight="1" x14ac:dyDescent="0.3">
      <c r="A68" s="115"/>
      <c r="B68" s="115"/>
      <c r="C68" s="115"/>
      <c r="D68" s="115"/>
      <c r="E68" s="115"/>
      <c r="F68" s="115"/>
      <c r="G68" s="115"/>
      <c r="H68" s="115"/>
      <c r="I68" s="115"/>
      <c r="J68" s="115"/>
      <c r="K68" s="115"/>
      <c r="L68" s="115"/>
      <c r="M68" s="115"/>
      <c r="N68" s="115"/>
      <c r="O68" s="115"/>
      <c r="P68" s="115"/>
      <c r="Q68" s="115"/>
      <c r="R68" s="115"/>
      <c r="S68" s="115"/>
      <c r="T68" s="115"/>
      <c r="U68" s="115"/>
      <c r="V68" s="115"/>
      <c r="W68" s="115"/>
      <c r="X68" s="115"/>
      <c r="Y68" s="115"/>
      <c r="Z68" s="115"/>
    </row>
    <row r="69" spans="1:26" ht="15.75" customHeight="1" x14ac:dyDescent="0.3">
      <c r="A69" s="115"/>
      <c r="B69" s="115"/>
      <c r="C69" s="115"/>
      <c r="D69" s="115"/>
      <c r="E69" s="115"/>
      <c r="F69" s="115"/>
      <c r="G69" s="115"/>
      <c r="H69" s="115"/>
      <c r="I69" s="115"/>
      <c r="J69" s="115"/>
      <c r="K69" s="115"/>
      <c r="L69" s="115"/>
      <c r="M69" s="115"/>
      <c r="N69" s="115"/>
      <c r="O69" s="115"/>
      <c r="P69" s="115"/>
      <c r="Q69" s="115"/>
      <c r="R69" s="115"/>
      <c r="S69" s="115"/>
      <c r="T69" s="115"/>
      <c r="U69" s="115"/>
      <c r="V69" s="115"/>
      <c r="W69" s="115"/>
      <c r="X69" s="115"/>
      <c r="Y69" s="115"/>
      <c r="Z69" s="115"/>
    </row>
    <row r="70" spans="1:26" ht="15.75" customHeight="1" x14ac:dyDescent="0.3">
      <c r="A70" s="86"/>
      <c r="K70" s="86"/>
    </row>
    <row r="71" spans="1:26" ht="15.75" customHeight="1" x14ac:dyDescent="0.3">
      <c r="A71" s="86"/>
      <c r="K71" s="86"/>
    </row>
    <row r="72" spans="1:26" ht="15.75" customHeight="1" x14ac:dyDescent="0.3">
      <c r="A72" s="86"/>
      <c r="K72" s="86"/>
    </row>
    <row r="73" spans="1:26" ht="15.75" customHeight="1" x14ac:dyDescent="0.3">
      <c r="A73" s="86"/>
      <c r="K73" s="86"/>
    </row>
    <row r="74" spans="1:26" ht="15.75" customHeight="1" x14ac:dyDescent="0.3">
      <c r="A74" s="86"/>
      <c r="K74" s="86"/>
    </row>
    <row r="75" spans="1:26" ht="15.75" customHeight="1" x14ac:dyDescent="0.3">
      <c r="A75" s="86"/>
      <c r="K75" s="86"/>
    </row>
    <row r="76" spans="1:26" ht="15.75" customHeight="1" x14ac:dyDescent="0.3">
      <c r="A76" s="86"/>
      <c r="K76" s="86"/>
    </row>
    <row r="77" spans="1:26" ht="15.75" customHeight="1" x14ac:dyDescent="0.3">
      <c r="A77" s="86"/>
      <c r="K77" s="86"/>
    </row>
    <row r="78" spans="1:26" ht="15.75" customHeight="1" x14ac:dyDescent="0.3">
      <c r="A78" s="86"/>
      <c r="K78" s="86"/>
    </row>
    <row r="79" spans="1:26" ht="15.75" customHeight="1" x14ac:dyDescent="0.3">
      <c r="A79" s="86"/>
      <c r="K79" s="86"/>
    </row>
    <row r="80" spans="1:26" x14ac:dyDescent="0.3">
      <c r="A80" s="86"/>
      <c r="K80" s="86"/>
    </row>
    <row r="81" s="86" customFormat="1" x14ac:dyDescent="0.3"/>
    <row r="82" s="86" customFormat="1" x14ac:dyDescent="0.3"/>
    <row r="83" s="86" customFormat="1" x14ac:dyDescent="0.3"/>
    <row r="84" s="86" customFormat="1" x14ac:dyDescent="0.3"/>
    <row r="85" s="86" customFormat="1" x14ac:dyDescent="0.3"/>
    <row r="86" s="86" customFormat="1" x14ac:dyDescent="0.3"/>
    <row r="87" s="86" customFormat="1" x14ac:dyDescent="0.3"/>
    <row r="88" s="86" customFormat="1" x14ac:dyDescent="0.3"/>
    <row r="89" s="86" customFormat="1" x14ac:dyDescent="0.3"/>
    <row r="90" s="86" customFormat="1" x14ac:dyDescent="0.3"/>
    <row r="91" s="86" customFormat="1" x14ac:dyDescent="0.3"/>
    <row r="92" s="86" customFormat="1" x14ac:dyDescent="0.3"/>
    <row r="93" s="86" customFormat="1" x14ac:dyDescent="0.3"/>
    <row r="94" s="86" customFormat="1" x14ac:dyDescent="0.3"/>
    <row r="95" s="86" customFormat="1" x14ac:dyDescent="0.3"/>
    <row r="96" s="86" customFormat="1" x14ac:dyDescent="0.3"/>
    <row r="97" s="86" customFormat="1" x14ac:dyDescent="0.3"/>
    <row r="98" s="86" customFormat="1" x14ac:dyDescent="0.3"/>
    <row r="99" s="86" customFormat="1" x14ac:dyDescent="0.3"/>
    <row r="100" s="86" customFormat="1" x14ac:dyDescent="0.3"/>
    <row r="101" s="86" customFormat="1" x14ac:dyDescent="0.3"/>
    <row r="102" s="86" customFormat="1" x14ac:dyDescent="0.3"/>
    <row r="103" s="86" customFormat="1" x14ac:dyDescent="0.3"/>
    <row r="104" s="86" customFormat="1" x14ac:dyDescent="0.3"/>
    <row r="105" s="86" customFormat="1" x14ac:dyDescent="0.3"/>
    <row r="106" s="86" customFormat="1" x14ac:dyDescent="0.3"/>
    <row r="107" s="86" customFormat="1" x14ac:dyDescent="0.3"/>
    <row r="108" s="86" customFormat="1" x14ac:dyDescent="0.3"/>
    <row r="109" s="86" customFormat="1" x14ac:dyDescent="0.3"/>
    <row r="110" s="86" customFormat="1" x14ac:dyDescent="0.3"/>
    <row r="111" s="86" customFormat="1" x14ac:dyDescent="0.3"/>
    <row r="112" s="86" customFormat="1" x14ac:dyDescent="0.3"/>
    <row r="113" s="86" customFormat="1" x14ac:dyDescent="0.3"/>
    <row r="114" s="86" customFormat="1" x14ac:dyDescent="0.3"/>
    <row r="115" s="86" customFormat="1" x14ac:dyDescent="0.3"/>
    <row r="116" s="86" customFormat="1" x14ac:dyDescent="0.3"/>
    <row r="117" s="86" customFormat="1" x14ac:dyDescent="0.3"/>
    <row r="118" s="86" customFormat="1" x14ac:dyDescent="0.3"/>
    <row r="119" s="86" customFormat="1" x14ac:dyDescent="0.3"/>
    <row r="120" s="86" customFormat="1" x14ac:dyDescent="0.3"/>
    <row r="121" s="86" customFormat="1" x14ac:dyDescent="0.3"/>
    <row r="122" s="86" customFormat="1" x14ac:dyDescent="0.3"/>
    <row r="123" s="86" customFormat="1" x14ac:dyDescent="0.3"/>
    <row r="124" s="86" customFormat="1" x14ac:dyDescent="0.3"/>
    <row r="125" s="86" customFormat="1" x14ac:dyDescent="0.3"/>
    <row r="126" s="86" customFormat="1" x14ac:dyDescent="0.3"/>
    <row r="127" s="86" customFormat="1" x14ac:dyDescent="0.3"/>
    <row r="128" s="86" customFormat="1" x14ac:dyDescent="0.3"/>
    <row r="129" s="86" customFormat="1" x14ac:dyDescent="0.3"/>
    <row r="130" s="86" customFormat="1" x14ac:dyDescent="0.3"/>
    <row r="131" s="86" customFormat="1" x14ac:dyDescent="0.3"/>
    <row r="132" s="86" customFormat="1" x14ac:dyDescent="0.3"/>
    <row r="133" s="86" customFormat="1" x14ac:dyDescent="0.3"/>
    <row r="134" s="86" customFormat="1" x14ac:dyDescent="0.3"/>
    <row r="135" s="86" customFormat="1" x14ac:dyDescent="0.3"/>
    <row r="136" s="86" customFormat="1" x14ac:dyDescent="0.3"/>
    <row r="137" s="86" customFormat="1" x14ac:dyDescent="0.3"/>
    <row r="138" s="86" customFormat="1" x14ac:dyDescent="0.3"/>
    <row r="139" s="86" customFormat="1" x14ac:dyDescent="0.3"/>
    <row r="140" s="86" customFormat="1" x14ac:dyDescent="0.3"/>
    <row r="141" s="86" customFormat="1" x14ac:dyDescent="0.3"/>
    <row r="142" s="86" customFormat="1" x14ac:dyDescent="0.3"/>
    <row r="143" s="86" customFormat="1" x14ac:dyDescent="0.3"/>
    <row r="144" s="86" customFormat="1" x14ac:dyDescent="0.3"/>
    <row r="145" s="86" customFormat="1" x14ac:dyDescent="0.3"/>
    <row r="146" s="86" customFormat="1" x14ac:dyDescent="0.3"/>
    <row r="147" s="86" customFormat="1" x14ac:dyDescent="0.3"/>
    <row r="148" s="86" customFormat="1" x14ac:dyDescent="0.3"/>
    <row r="149" s="86" customFormat="1" x14ac:dyDescent="0.3"/>
    <row r="150" s="86" customFormat="1" x14ac:dyDescent="0.3"/>
    <row r="151" s="86" customFormat="1" x14ac:dyDescent="0.3"/>
    <row r="152" s="86" customFormat="1" x14ac:dyDescent="0.3"/>
    <row r="153" s="86" customFormat="1" x14ac:dyDescent="0.3"/>
    <row r="154" s="86" customFormat="1" x14ac:dyDescent="0.3"/>
    <row r="155" s="86" customFormat="1" x14ac:dyDescent="0.3"/>
    <row r="156" s="86" customFormat="1" x14ac:dyDescent="0.3"/>
    <row r="157" s="86" customFormat="1" x14ac:dyDescent="0.3"/>
    <row r="158" s="86" customFormat="1" x14ac:dyDescent="0.3"/>
    <row r="159" s="86" customFormat="1" x14ac:dyDescent="0.3"/>
    <row r="160" s="86" customFormat="1" x14ac:dyDescent="0.3"/>
    <row r="161" s="86" customFormat="1" x14ac:dyDescent="0.3"/>
    <row r="162" s="86" customFormat="1" x14ac:dyDescent="0.3"/>
    <row r="163" s="86" customFormat="1" x14ac:dyDescent="0.3"/>
    <row r="164" s="86" customFormat="1" x14ac:dyDescent="0.3"/>
    <row r="165" s="86" customFormat="1" x14ac:dyDescent="0.3"/>
    <row r="166" s="86" customFormat="1" x14ac:dyDescent="0.3"/>
    <row r="167" s="86" customFormat="1" x14ac:dyDescent="0.3"/>
    <row r="168" s="86" customFormat="1" x14ac:dyDescent="0.3"/>
    <row r="169" s="86" customFormat="1" x14ac:dyDescent="0.3"/>
    <row r="170" s="86" customFormat="1" x14ac:dyDescent="0.3"/>
    <row r="171" s="86" customFormat="1" x14ac:dyDescent="0.3"/>
    <row r="172" s="86" customFormat="1" x14ac:dyDescent="0.3"/>
    <row r="173" s="86" customFormat="1" x14ac:dyDescent="0.3"/>
    <row r="174" s="86" customFormat="1" x14ac:dyDescent="0.3"/>
    <row r="175" s="86" customFormat="1" x14ac:dyDescent="0.3"/>
    <row r="176" s="86" customFormat="1" x14ac:dyDescent="0.3"/>
    <row r="177" s="86" customFormat="1" x14ac:dyDescent="0.3"/>
    <row r="178" s="86" customFormat="1" x14ac:dyDescent="0.3"/>
    <row r="179" s="86" customFormat="1" x14ac:dyDescent="0.3"/>
    <row r="180" s="86" customFormat="1" x14ac:dyDescent="0.3"/>
    <row r="181" s="86" customFormat="1" x14ac:dyDescent="0.3"/>
    <row r="182" s="86" customFormat="1" x14ac:dyDescent="0.3"/>
    <row r="183" s="86" customFormat="1" x14ac:dyDescent="0.3"/>
    <row r="184" s="86" customFormat="1" x14ac:dyDescent="0.3"/>
    <row r="185" s="86" customFormat="1" x14ac:dyDescent="0.3"/>
    <row r="186" s="86" customFormat="1" x14ac:dyDescent="0.3"/>
    <row r="187" s="86" customFormat="1" x14ac:dyDescent="0.3"/>
    <row r="188" s="86" customFormat="1" x14ac:dyDescent="0.3"/>
    <row r="189" s="86" customFormat="1" x14ac:dyDescent="0.3"/>
    <row r="190" s="86" customFormat="1" x14ac:dyDescent="0.3"/>
    <row r="191" s="86" customFormat="1" x14ac:dyDescent="0.3"/>
    <row r="192" s="86" customFormat="1" x14ac:dyDescent="0.3"/>
    <row r="193" s="86" customFormat="1" x14ac:dyDescent="0.3"/>
    <row r="194" s="86" customFormat="1" x14ac:dyDescent="0.3"/>
    <row r="195" s="86" customFormat="1" x14ac:dyDescent="0.3"/>
    <row r="196" s="86" customFormat="1" x14ac:dyDescent="0.3"/>
    <row r="197" s="86" customFormat="1" x14ac:dyDescent="0.3"/>
    <row r="198" s="86" customFormat="1" x14ac:dyDescent="0.3"/>
    <row r="199" s="86" customFormat="1" x14ac:dyDescent="0.3"/>
    <row r="200" s="86" customFormat="1" x14ac:dyDescent="0.3"/>
    <row r="201" s="86" customFormat="1" x14ac:dyDescent="0.3"/>
    <row r="202" s="86" customFormat="1" x14ac:dyDescent="0.3"/>
    <row r="203" s="86" customFormat="1" x14ac:dyDescent="0.3"/>
    <row r="204" s="86" customFormat="1" x14ac:dyDescent="0.3"/>
    <row r="205" s="86" customFormat="1" x14ac:dyDescent="0.3"/>
    <row r="206" s="86" customFormat="1" x14ac:dyDescent="0.3"/>
    <row r="207" s="86" customFormat="1" x14ac:dyDescent="0.3"/>
    <row r="208" s="86" customFormat="1" x14ac:dyDescent="0.3"/>
    <row r="209" s="86" customFormat="1" x14ac:dyDescent="0.3"/>
    <row r="210" s="86" customFormat="1" x14ac:dyDescent="0.3"/>
    <row r="211" s="86" customFormat="1" x14ac:dyDescent="0.3"/>
    <row r="212" s="86" customFormat="1" x14ac:dyDescent="0.3"/>
    <row r="213" s="86" customFormat="1" x14ac:dyDescent="0.3"/>
    <row r="214" s="86" customFormat="1" x14ac:dyDescent="0.3"/>
    <row r="215" s="86" customFormat="1" x14ac:dyDescent="0.3"/>
    <row r="216" s="86" customFormat="1" x14ac:dyDescent="0.3"/>
    <row r="217" s="86" customFormat="1" x14ac:dyDescent="0.3"/>
    <row r="218" s="86" customFormat="1" x14ac:dyDescent="0.3"/>
    <row r="219" s="86" customFormat="1" x14ac:dyDescent="0.3"/>
    <row r="220" s="86" customFormat="1" x14ac:dyDescent="0.3"/>
    <row r="221" s="86" customFormat="1" x14ac:dyDescent="0.3"/>
    <row r="222" s="86" customFormat="1" x14ac:dyDescent="0.3"/>
    <row r="223" s="86" customFormat="1" x14ac:dyDescent="0.3"/>
    <row r="224" s="86" customFormat="1" x14ac:dyDescent="0.3"/>
    <row r="225" s="86" customFormat="1" x14ac:dyDescent="0.3"/>
    <row r="226" s="86" customFormat="1" x14ac:dyDescent="0.3"/>
    <row r="227" s="86" customFormat="1" x14ac:dyDescent="0.3"/>
    <row r="228" s="86" customFormat="1" x14ac:dyDescent="0.3"/>
    <row r="229" s="86" customFormat="1" x14ac:dyDescent="0.3"/>
    <row r="230" s="86" customFormat="1" x14ac:dyDescent="0.3"/>
    <row r="231" s="86" customFormat="1" x14ac:dyDescent="0.3"/>
    <row r="232" s="86" customFormat="1" x14ac:dyDescent="0.3"/>
    <row r="233" s="86" customFormat="1" x14ac:dyDescent="0.3"/>
    <row r="234" s="86" customFormat="1" x14ac:dyDescent="0.3"/>
    <row r="235" s="86" customFormat="1" x14ac:dyDescent="0.3"/>
    <row r="236" s="86" customFormat="1" x14ac:dyDescent="0.3"/>
    <row r="237" s="86" customFormat="1" x14ac:dyDescent="0.3"/>
    <row r="238" s="86" customFormat="1" x14ac:dyDescent="0.3"/>
    <row r="239" s="86" customFormat="1" x14ac:dyDescent="0.3"/>
    <row r="240" s="86" customFormat="1" x14ac:dyDescent="0.3"/>
    <row r="241" s="86" customFormat="1" x14ac:dyDescent="0.3"/>
    <row r="242" s="86" customFormat="1" x14ac:dyDescent="0.3"/>
    <row r="243" s="86" customFormat="1" x14ac:dyDescent="0.3"/>
    <row r="244" s="86" customFormat="1" x14ac:dyDescent="0.3"/>
    <row r="245" s="86" customFormat="1" x14ac:dyDescent="0.3"/>
    <row r="246" s="86" customFormat="1" x14ac:dyDescent="0.3"/>
    <row r="247" s="86" customFormat="1" x14ac:dyDescent="0.3"/>
    <row r="248" s="86" customFormat="1" x14ac:dyDescent="0.3"/>
    <row r="249" s="86" customFormat="1" x14ac:dyDescent="0.3"/>
    <row r="250" s="86" customFormat="1" x14ac:dyDescent="0.3"/>
    <row r="251" s="86" customFormat="1" x14ac:dyDescent="0.3"/>
    <row r="252" s="86" customFormat="1" x14ac:dyDescent="0.3"/>
    <row r="253" s="86" customFormat="1" x14ac:dyDescent="0.3"/>
    <row r="254" s="86" customFormat="1" x14ac:dyDescent="0.3"/>
    <row r="255" s="86" customFormat="1" x14ac:dyDescent="0.3"/>
    <row r="256" s="86" customFormat="1" x14ac:dyDescent="0.3"/>
    <row r="257" s="86" customFormat="1" x14ac:dyDescent="0.3"/>
    <row r="258" s="86" customFormat="1" x14ac:dyDescent="0.3"/>
    <row r="259" s="86" customFormat="1" x14ac:dyDescent="0.3"/>
    <row r="260" s="86" customFormat="1" x14ac:dyDescent="0.3"/>
    <row r="261" s="86" customFormat="1" x14ac:dyDescent="0.3"/>
    <row r="262" s="86" customFormat="1" x14ac:dyDescent="0.3"/>
    <row r="263" s="86" customFormat="1" x14ac:dyDescent="0.3"/>
    <row r="264" s="86" customFormat="1" x14ac:dyDescent="0.3"/>
    <row r="265" s="86" customFormat="1" x14ac:dyDescent="0.3"/>
    <row r="266" s="86" customFormat="1" x14ac:dyDescent="0.3"/>
    <row r="267" s="86" customFormat="1" x14ac:dyDescent="0.3"/>
    <row r="268" s="86" customFormat="1" x14ac:dyDescent="0.3"/>
    <row r="269" s="86" customFormat="1" x14ac:dyDescent="0.3"/>
    <row r="270" s="86" customFormat="1" x14ac:dyDescent="0.3"/>
    <row r="271" s="86" customFormat="1" x14ac:dyDescent="0.3"/>
    <row r="272" s="86" customFormat="1" x14ac:dyDescent="0.3"/>
    <row r="273" s="86" customFormat="1" x14ac:dyDescent="0.3"/>
    <row r="274" s="86" customFormat="1" x14ac:dyDescent="0.3"/>
    <row r="275" s="86" customFormat="1" x14ac:dyDescent="0.3"/>
    <row r="276" s="86" customFormat="1" x14ac:dyDescent="0.3"/>
    <row r="277" s="86" customFormat="1" x14ac:dyDescent="0.3"/>
    <row r="278" s="86" customFormat="1" x14ac:dyDescent="0.3"/>
    <row r="279" s="86" customFormat="1" x14ac:dyDescent="0.3"/>
    <row r="280" s="86" customFormat="1" x14ac:dyDescent="0.3"/>
    <row r="281" s="86" customFormat="1" x14ac:dyDescent="0.3"/>
    <row r="282" s="86" customFormat="1" x14ac:dyDescent="0.3"/>
    <row r="283" s="86" customFormat="1" x14ac:dyDescent="0.3"/>
    <row r="284" s="86" customFormat="1" x14ac:dyDescent="0.3"/>
    <row r="285" s="86" customFormat="1" x14ac:dyDescent="0.3"/>
    <row r="286" s="86" customFormat="1" x14ac:dyDescent="0.3"/>
    <row r="287" s="86" customFormat="1" x14ac:dyDescent="0.3"/>
    <row r="288" s="86" customFormat="1" x14ac:dyDescent="0.3"/>
    <row r="289" s="86" customFormat="1" x14ac:dyDescent="0.3"/>
    <row r="290" s="86" customFormat="1" x14ac:dyDescent="0.3"/>
    <row r="291" s="86" customFormat="1" x14ac:dyDescent="0.3"/>
    <row r="292" s="86" customFormat="1" x14ac:dyDescent="0.3"/>
    <row r="293" s="86" customFormat="1" x14ac:dyDescent="0.3"/>
    <row r="294" s="86" customFormat="1" x14ac:dyDescent="0.3"/>
    <row r="295" s="86" customFormat="1" x14ac:dyDescent="0.3"/>
    <row r="296" s="86" customFormat="1" x14ac:dyDescent="0.3"/>
    <row r="297" s="86" customFormat="1" x14ac:dyDescent="0.3"/>
    <row r="298" s="86" customFormat="1" x14ac:dyDescent="0.3"/>
    <row r="299" s="86" customFormat="1" x14ac:dyDescent="0.3"/>
    <row r="300" s="86" customFormat="1" x14ac:dyDescent="0.3"/>
    <row r="301" s="86" customFormat="1" x14ac:dyDescent="0.3"/>
    <row r="302" s="86" customFormat="1" x14ac:dyDescent="0.3"/>
    <row r="303" s="86" customFormat="1" x14ac:dyDescent="0.3"/>
    <row r="304" s="86" customFormat="1" x14ac:dyDescent="0.3"/>
    <row r="305" s="86" customFormat="1" x14ac:dyDescent="0.3"/>
    <row r="306" s="86" customFormat="1" x14ac:dyDescent="0.3"/>
    <row r="307" s="86" customFormat="1" x14ac:dyDescent="0.3"/>
    <row r="308" s="86" customFormat="1" x14ac:dyDescent="0.3"/>
    <row r="309" s="86" customFormat="1" x14ac:dyDescent="0.3"/>
    <row r="310" s="86" customFormat="1" x14ac:dyDescent="0.3"/>
    <row r="311" s="86" customFormat="1" x14ac:dyDescent="0.3"/>
    <row r="312" s="86" customFormat="1" x14ac:dyDescent="0.3"/>
    <row r="313" s="86" customFormat="1" x14ac:dyDescent="0.3"/>
    <row r="314" s="86" customFormat="1" x14ac:dyDescent="0.3"/>
    <row r="315" s="86" customFormat="1" x14ac:dyDescent="0.3"/>
    <row r="316" s="86" customFormat="1" x14ac:dyDescent="0.3"/>
    <row r="317" s="86" customFormat="1" x14ac:dyDescent="0.3"/>
    <row r="318" s="86" customFormat="1" x14ac:dyDescent="0.3"/>
    <row r="319" s="86" customFormat="1" x14ac:dyDescent="0.3"/>
    <row r="320" s="86" customFormat="1" x14ac:dyDescent="0.3"/>
    <row r="321" s="86" customFormat="1" x14ac:dyDescent="0.3"/>
    <row r="322" s="86" customFormat="1" x14ac:dyDescent="0.3"/>
    <row r="323" s="86" customFormat="1" x14ac:dyDescent="0.3"/>
    <row r="324" s="86" customFormat="1" x14ac:dyDescent="0.3"/>
    <row r="325" s="86" customFormat="1" x14ac:dyDescent="0.3"/>
    <row r="326" s="86" customFormat="1" x14ac:dyDescent="0.3"/>
    <row r="327" s="86" customFormat="1" x14ac:dyDescent="0.3"/>
    <row r="328" s="86" customFormat="1" x14ac:dyDescent="0.3"/>
    <row r="329" s="86" customFormat="1" x14ac:dyDescent="0.3"/>
    <row r="330" s="86" customFormat="1" x14ac:dyDescent="0.3"/>
    <row r="331" s="86" customFormat="1" x14ac:dyDescent="0.3"/>
    <row r="332" s="86" customFormat="1" x14ac:dyDescent="0.3"/>
    <row r="333" s="86" customFormat="1" x14ac:dyDescent="0.3"/>
    <row r="334" s="86" customFormat="1" x14ac:dyDescent="0.3"/>
    <row r="335" s="86" customFormat="1" x14ac:dyDescent="0.3"/>
    <row r="336" s="86" customFormat="1" x14ac:dyDescent="0.3"/>
    <row r="337" s="86" customFormat="1" x14ac:dyDescent="0.3"/>
    <row r="338" s="86" customFormat="1" x14ac:dyDescent="0.3"/>
    <row r="339" s="86" customFormat="1" x14ac:dyDescent="0.3"/>
    <row r="340" s="86" customFormat="1" x14ac:dyDescent="0.3"/>
    <row r="341" s="86" customFormat="1" x14ac:dyDescent="0.3"/>
    <row r="342" s="86" customFormat="1" x14ac:dyDescent="0.3"/>
    <row r="343" s="86" customFormat="1" x14ac:dyDescent="0.3"/>
    <row r="344" s="86" customFormat="1" x14ac:dyDescent="0.3"/>
    <row r="345" s="86" customFormat="1" x14ac:dyDescent="0.3"/>
    <row r="346" s="86" customFormat="1" x14ac:dyDescent="0.3"/>
    <row r="347" s="86" customFormat="1" x14ac:dyDescent="0.3"/>
    <row r="348" s="86" customFormat="1" x14ac:dyDescent="0.3"/>
    <row r="349" s="86" customFormat="1" x14ac:dyDescent="0.3"/>
    <row r="350" s="86" customFormat="1" x14ac:dyDescent="0.3"/>
    <row r="351" s="86" customFormat="1" x14ac:dyDescent="0.3"/>
    <row r="352" s="86" customFormat="1" x14ac:dyDescent="0.3"/>
    <row r="353" s="86" customFormat="1" x14ac:dyDescent="0.3"/>
    <row r="354" s="86" customFormat="1" x14ac:dyDescent="0.3"/>
    <row r="355" s="86" customFormat="1" x14ac:dyDescent="0.3"/>
    <row r="356" s="86" customFormat="1" x14ac:dyDescent="0.3"/>
    <row r="357" s="86" customFormat="1" x14ac:dyDescent="0.3"/>
    <row r="358" s="86" customFormat="1" x14ac:dyDescent="0.3"/>
    <row r="359" s="86" customFormat="1" x14ac:dyDescent="0.3"/>
    <row r="360" s="86" customFormat="1" x14ac:dyDescent="0.3"/>
    <row r="361" s="86" customFormat="1" x14ac:dyDescent="0.3"/>
    <row r="362" s="86" customFormat="1" x14ac:dyDescent="0.3"/>
    <row r="363" s="86" customFormat="1" x14ac:dyDescent="0.3"/>
    <row r="364" s="86" customFormat="1" x14ac:dyDescent="0.3"/>
    <row r="365" s="86" customFormat="1" x14ac:dyDescent="0.3"/>
    <row r="366" s="86" customFormat="1" x14ac:dyDescent="0.3"/>
    <row r="367" s="86" customFormat="1" x14ac:dyDescent="0.3"/>
    <row r="368" s="86" customFormat="1" x14ac:dyDescent="0.3"/>
    <row r="369" s="86" customFormat="1" x14ac:dyDescent="0.3"/>
    <row r="370" s="86" customFormat="1" x14ac:dyDescent="0.3"/>
    <row r="371" s="86" customFormat="1" x14ac:dyDescent="0.3"/>
    <row r="372" s="86" customFormat="1" x14ac:dyDescent="0.3"/>
    <row r="373" s="86" customFormat="1" x14ac:dyDescent="0.3"/>
    <row r="374" s="86" customFormat="1" x14ac:dyDescent="0.3"/>
    <row r="375" s="86" customFormat="1" x14ac:dyDescent="0.3"/>
    <row r="376" s="86" customFormat="1" x14ac:dyDescent="0.3"/>
    <row r="377" s="86" customFormat="1" x14ac:dyDescent="0.3"/>
    <row r="378" s="86" customFormat="1" x14ac:dyDescent="0.3"/>
    <row r="379" s="86" customFormat="1" x14ac:dyDescent="0.3"/>
    <row r="380" s="86" customFormat="1" x14ac:dyDescent="0.3"/>
    <row r="381" s="86" customFormat="1" x14ac:dyDescent="0.3"/>
    <row r="382" s="86" customFormat="1" x14ac:dyDescent="0.3"/>
  </sheetData>
  <sheetProtection selectLockedCells="1" selectUnlockedCells="1"/>
  <sortState xmlns:xlrd2="http://schemas.microsoft.com/office/spreadsheetml/2017/richdata2" ref="A5:I15">
    <sortCondition descending="1" ref="I5"/>
    <sortCondition descending="1" ref="H5"/>
  </sortState>
  <hyperlinks>
    <hyperlink ref="B2" location="'Index'!A3" tooltip="Go to the Index sheet" display="`" xr:uid="{75FACE17-C532-47B3-A197-29193F6A3BC6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87" orientation="portrait" horizontalDpi="300" verticalDpi="300" r:id="rId1"/>
  <headerFooter alignWithMargins="0">
    <oddHeader>&amp;C&amp;18&amp;"Trebuchet MS"&amp;BCumbria &amp;&amp; Northumbria TSA Leagues
Winter 2020-21&amp;L&amp;G&amp;R&amp;G</oddHeader>
    <oddFooter>&amp;Cwww.cntsa.org.uk</oddFooter>
  </headerFooter>
  <legacyDrawingHF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410C6B-DF58-41EA-8226-AEA14C6AB5CD}">
  <sheetPr codeName="Sheet29">
    <tabColor theme="4" tint="-0.499984740745262"/>
    <pageSetUpPr fitToPage="1"/>
  </sheetPr>
  <dimension ref="A1:AH71"/>
  <sheetViews>
    <sheetView showGridLines="0" zoomScaleNormal="100" workbookViewId="0">
      <selection activeCell="A2" sqref="A2"/>
    </sheetView>
  </sheetViews>
  <sheetFormatPr defaultColWidth="11.7109375" defaultRowHeight="15" x14ac:dyDescent="0.3"/>
  <cols>
    <col min="1" max="1" width="2.7109375" style="188" customWidth="1"/>
    <col min="2" max="3" width="20.7109375" style="188" customWidth="1"/>
    <col min="4" max="7" width="5" style="188" customWidth="1"/>
    <col min="8" max="8" width="1.7109375" style="188" customWidth="1"/>
    <col min="9" max="9" width="2.7109375" style="188" customWidth="1"/>
    <col min="10" max="11" width="20.7109375" style="188" customWidth="1"/>
    <col min="12" max="15" width="5" style="188" customWidth="1"/>
    <col min="16" max="16384" width="11.7109375" style="188"/>
  </cols>
  <sheetData>
    <row r="1" spans="1:34" s="186" customFormat="1" ht="18" x14ac:dyDescent="0.35">
      <c r="B1" s="186" t="s">
        <v>567</v>
      </c>
      <c r="D1" s="85"/>
      <c r="E1" s="85"/>
      <c r="F1" s="85"/>
      <c r="G1" s="85"/>
      <c r="H1" s="85"/>
      <c r="I1" s="85" t="s">
        <v>1</v>
      </c>
      <c r="J1" s="85"/>
      <c r="K1" s="85"/>
      <c r="L1" s="85"/>
      <c r="N1" s="85"/>
      <c r="O1" s="85"/>
      <c r="P1" s="85"/>
      <c r="Q1" s="85"/>
      <c r="R1" s="85"/>
      <c r="S1" s="85"/>
      <c r="T1" s="85"/>
      <c r="U1" s="85"/>
      <c r="V1" s="85"/>
      <c r="W1" s="85"/>
      <c r="AG1" s="86"/>
      <c r="AH1" s="87"/>
    </row>
    <row r="2" spans="1:34" ht="15.75" customHeight="1" x14ac:dyDescent="0.3">
      <c r="B2" s="88" t="s">
        <v>2</v>
      </c>
      <c r="AG2" s="86"/>
      <c r="AH2" s="86"/>
    </row>
    <row r="3" spans="1:34" s="190" customFormat="1" ht="15.75" customHeight="1" x14ac:dyDescent="0.3">
      <c r="B3" s="190" t="s">
        <v>3</v>
      </c>
      <c r="I3" s="188"/>
      <c r="J3" s="188"/>
      <c r="K3" s="188"/>
      <c r="L3" s="188"/>
      <c r="M3" s="188"/>
      <c r="N3" s="188"/>
      <c r="O3" s="188"/>
      <c r="P3" s="188"/>
      <c r="AA3" s="188"/>
      <c r="AB3" s="188"/>
      <c r="AC3" s="188"/>
      <c r="AD3" s="188"/>
      <c r="AE3" s="188"/>
      <c r="AF3" s="188"/>
    </row>
    <row r="4" spans="1:34" ht="15.75" customHeight="1" x14ac:dyDescent="0.3">
      <c r="A4" s="201"/>
      <c r="B4" s="192" t="s">
        <v>5</v>
      </c>
      <c r="C4" s="192" t="s">
        <v>6</v>
      </c>
      <c r="D4" s="193" t="s">
        <v>7</v>
      </c>
      <c r="E4" s="193" t="s">
        <v>8</v>
      </c>
      <c r="F4" s="193" t="s">
        <v>9</v>
      </c>
      <c r="G4" s="194" t="s">
        <v>10</v>
      </c>
    </row>
    <row r="5" spans="1:34" ht="15.75" customHeight="1" x14ac:dyDescent="0.3">
      <c r="A5" s="266">
        <v>5</v>
      </c>
      <c r="B5" s="234" t="s">
        <v>315</v>
      </c>
      <c r="C5" s="234" t="s">
        <v>30</v>
      </c>
      <c r="D5" s="267">
        <v>85</v>
      </c>
      <c r="E5" s="267">
        <v>8</v>
      </c>
      <c r="F5" s="267">
        <v>415</v>
      </c>
      <c r="G5" s="303">
        <v>38</v>
      </c>
    </row>
    <row r="6" spans="1:34" ht="15.75" customHeight="1" x14ac:dyDescent="0.3">
      <c r="A6" s="196">
        <v>4</v>
      </c>
      <c r="B6" s="103" t="s">
        <v>372</v>
      </c>
      <c r="C6" s="103" t="s">
        <v>181</v>
      </c>
      <c r="D6" s="104" t="s">
        <v>191</v>
      </c>
      <c r="E6" s="195">
        <v>0</v>
      </c>
      <c r="F6" s="104">
        <v>257</v>
      </c>
      <c r="G6" s="105">
        <v>22</v>
      </c>
    </row>
    <row r="7" spans="1:34" s="86" customFormat="1" ht="15.75" customHeight="1" x14ac:dyDescent="0.3">
      <c r="A7" s="196">
        <v>8</v>
      </c>
      <c r="B7" s="103" t="s">
        <v>423</v>
      </c>
      <c r="C7" s="103" t="s">
        <v>424</v>
      </c>
      <c r="D7" s="197" t="s">
        <v>191</v>
      </c>
      <c r="E7" s="195">
        <v>0</v>
      </c>
      <c r="F7" s="197">
        <v>91</v>
      </c>
      <c r="G7" s="198">
        <v>8</v>
      </c>
      <c r="J7" s="112"/>
      <c r="V7" s="188"/>
      <c r="W7" s="188"/>
    </row>
    <row r="8" spans="1:34" s="86" customFormat="1" ht="15.75" customHeight="1" x14ac:dyDescent="0.3">
      <c r="A8" s="196">
        <v>2</v>
      </c>
      <c r="B8" s="103" t="s">
        <v>568</v>
      </c>
      <c r="C8" s="103" t="s">
        <v>424</v>
      </c>
      <c r="D8" s="197" t="s">
        <v>191</v>
      </c>
      <c r="E8" s="195">
        <v>0</v>
      </c>
      <c r="F8" s="197">
        <v>70</v>
      </c>
      <c r="G8" s="198">
        <v>5</v>
      </c>
      <c r="K8" s="87"/>
    </row>
    <row r="9" spans="1:34" ht="15.75" customHeight="1" x14ac:dyDescent="0.3">
      <c r="A9" s="196">
        <v>7</v>
      </c>
      <c r="B9" s="103" t="s">
        <v>450</v>
      </c>
      <c r="C9" s="103" t="s">
        <v>424</v>
      </c>
      <c r="D9" s="197" t="s">
        <v>191</v>
      </c>
      <c r="E9" s="195">
        <v>0</v>
      </c>
      <c r="F9" s="197">
        <v>48</v>
      </c>
      <c r="G9" s="198">
        <v>4</v>
      </c>
      <c r="V9" s="86"/>
      <c r="W9" s="86"/>
    </row>
    <row r="10" spans="1:34" ht="15.75" customHeight="1" x14ac:dyDescent="0.3">
      <c r="A10" s="196">
        <v>1</v>
      </c>
      <c r="B10" s="103" t="s">
        <v>41</v>
      </c>
      <c r="C10" s="103" t="s">
        <v>14</v>
      </c>
      <c r="D10" s="197" t="s">
        <v>191</v>
      </c>
      <c r="E10" s="195">
        <v>0</v>
      </c>
      <c r="F10" s="110">
        <v>0</v>
      </c>
      <c r="G10" s="111">
        <v>0</v>
      </c>
    </row>
    <row r="11" spans="1:34" ht="15.75" customHeight="1" x14ac:dyDescent="0.3">
      <c r="A11" s="196">
        <v>3</v>
      </c>
      <c r="B11" s="103" t="s">
        <v>528</v>
      </c>
      <c r="C11" s="103" t="s">
        <v>153</v>
      </c>
      <c r="D11" s="104" t="s">
        <v>45</v>
      </c>
      <c r="E11" s="195">
        <v>0</v>
      </c>
      <c r="F11" s="104">
        <v>0</v>
      </c>
      <c r="G11" s="105">
        <v>0</v>
      </c>
    </row>
    <row r="12" spans="1:34" ht="15.75" customHeight="1" x14ac:dyDescent="0.3">
      <c r="A12" s="268">
        <v>6</v>
      </c>
      <c r="B12" s="240" t="s">
        <v>569</v>
      </c>
      <c r="C12" s="240" t="s">
        <v>509</v>
      </c>
      <c r="D12" s="269" t="s">
        <v>191</v>
      </c>
      <c r="E12" s="270">
        <v>0</v>
      </c>
      <c r="F12" s="199">
        <v>0</v>
      </c>
      <c r="G12" s="200">
        <v>0</v>
      </c>
    </row>
    <row r="13" spans="1:34" ht="15.75" customHeight="1" x14ac:dyDescent="0.3"/>
    <row r="14" spans="1:34" ht="15.75" customHeight="1" x14ac:dyDescent="0.3">
      <c r="B14" s="86" t="s">
        <v>570</v>
      </c>
      <c r="C14" s="86"/>
      <c r="D14" s="86"/>
      <c r="E14" s="86"/>
      <c r="F14" s="108" t="s">
        <v>705</v>
      </c>
      <c r="G14" s="86"/>
    </row>
    <row r="15" spans="1:34" ht="15.75" customHeight="1" x14ac:dyDescent="0.3">
      <c r="B15" s="86" t="s">
        <v>129</v>
      </c>
      <c r="C15" s="86"/>
      <c r="D15" s="86"/>
      <c r="E15" s="86"/>
      <c r="F15" s="86"/>
      <c r="G15" s="86"/>
    </row>
    <row r="16" spans="1:34" ht="15.75" customHeight="1" x14ac:dyDescent="0.3"/>
    <row r="17" ht="15.75" customHeight="1" x14ac:dyDescent="0.3"/>
    <row r="18" ht="15.75" customHeight="1" x14ac:dyDescent="0.3"/>
    <row r="19" ht="15.75" customHeight="1" x14ac:dyDescent="0.3"/>
    <row r="20" ht="15.75" customHeight="1" x14ac:dyDescent="0.3"/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</sheetData>
  <sortState xmlns:xlrd2="http://schemas.microsoft.com/office/spreadsheetml/2017/richdata2" ref="A5:G12">
    <sortCondition descending="1" ref="G5"/>
    <sortCondition descending="1" ref="F5"/>
  </sortState>
  <hyperlinks>
    <hyperlink ref="B2" location="'Index'!A3" tooltip="Go to the Index sheet" display="`" xr:uid="{82F83ED5-8C3C-4061-A734-8066E68AD796}"/>
  </hyperlinks>
  <printOptions horizontalCentered="1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LeaguesWinter 2020-21&amp;L&amp;G&amp;R&amp;G</oddHeader>
    <oddFooter>&amp;Cwww.cntsa.org.uk</oddFooter>
  </headerFooter>
  <legacyDrawingHF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7A848B-7EB2-4DE0-B80D-FD282C5856B1}">
  <sheetPr codeName="Sheet30">
    <tabColor rgb="FF1F4E78"/>
    <pageSetUpPr fitToPage="1"/>
  </sheetPr>
  <dimension ref="A1:AH111"/>
  <sheetViews>
    <sheetView showGridLines="0" zoomScaleNormal="100" workbookViewId="0">
      <selection activeCell="A2" sqref="A2"/>
    </sheetView>
  </sheetViews>
  <sheetFormatPr defaultColWidth="11.7109375" defaultRowHeight="15" x14ac:dyDescent="0.3"/>
  <cols>
    <col min="1" max="1" width="2.7109375" style="188" customWidth="1"/>
    <col min="2" max="3" width="20.7109375" style="188" customWidth="1"/>
    <col min="4" max="7" width="5" style="188" customWidth="1"/>
    <col min="8" max="8" width="1.7109375" style="188" customWidth="1"/>
    <col min="9" max="9" width="2.7109375" style="188" customWidth="1"/>
    <col min="10" max="11" width="20.7109375" style="188" customWidth="1"/>
    <col min="12" max="15" width="5" style="188" customWidth="1"/>
    <col min="16" max="16384" width="11.7109375" style="188"/>
  </cols>
  <sheetData>
    <row r="1" spans="1:34" s="186" customFormat="1" ht="18" x14ac:dyDescent="0.35">
      <c r="B1" s="186" t="s">
        <v>571</v>
      </c>
      <c r="D1" s="85"/>
      <c r="E1" s="85"/>
      <c r="F1" s="85"/>
      <c r="G1" s="85"/>
      <c r="H1" s="85"/>
      <c r="I1" s="85" t="s">
        <v>1</v>
      </c>
      <c r="J1" s="85"/>
      <c r="K1" s="85"/>
      <c r="L1" s="85"/>
      <c r="N1" s="85"/>
      <c r="O1" s="85"/>
      <c r="P1" s="85"/>
      <c r="Q1" s="85"/>
      <c r="R1" s="85"/>
      <c r="S1" s="85"/>
      <c r="T1" s="85"/>
      <c r="U1" s="85"/>
      <c r="V1" s="85"/>
      <c r="W1" s="85"/>
      <c r="AG1" s="86"/>
      <c r="AH1" s="87"/>
    </row>
    <row r="2" spans="1:34" ht="15.75" customHeight="1" x14ac:dyDescent="0.3">
      <c r="B2" s="88" t="s">
        <v>2</v>
      </c>
      <c r="AG2" s="86"/>
      <c r="AH2" s="86"/>
    </row>
    <row r="3" spans="1:34" s="190" customFormat="1" ht="15.75" customHeight="1" x14ac:dyDescent="0.3">
      <c r="B3" s="190" t="s">
        <v>3</v>
      </c>
      <c r="I3" s="188"/>
      <c r="J3" s="188"/>
      <c r="K3" s="188"/>
      <c r="L3" s="188"/>
      <c r="M3" s="188"/>
      <c r="N3" s="188"/>
      <c r="O3" s="188"/>
      <c r="P3" s="188"/>
      <c r="AA3" s="188"/>
      <c r="AB3" s="188"/>
      <c r="AC3" s="188"/>
      <c r="AD3" s="188"/>
      <c r="AE3" s="188"/>
      <c r="AF3" s="188"/>
    </row>
    <row r="4" spans="1:34" ht="15.75" customHeight="1" x14ac:dyDescent="0.3">
      <c r="A4" s="201"/>
      <c r="B4" s="192" t="s">
        <v>5</v>
      </c>
      <c r="C4" s="192" t="s">
        <v>6</v>
      </c>
      <c r="D4" s="193" t="s">
        <v>7</v>
      </c>
      <c r="E4" s="193" t="s">
        <v>8</v>
      </c>
      <c r="F4" s="193" t="s">
        <v>9</v>
      </c>
      <c r="G4" s="194" t="s">
        <v>10</v>
      </c>
    </row>
    <row r="5" spans="1:34" ht="15.75" customHeight="1" x14ac:dyDescent="0.3">
      <c r="A5" s="266">
        <v>1</v>
      </c>
      <c r="B5" s="234" t="s">
        <v>572</v>
      </c>
      <c r="C5" s="234" t="s">
        <v>34</v>
      </c>
      <c r="D5" s="267">
        <v>77</v>
      </c>
      <c r="E5" s="267">
        <v>5</v>
      </c>
      <c r="F5" s="237">
        <v>387</v>
      </c>
      <c r="G5" s="238">
        <v>26</v>
      </c>
      <c r="V5" s="86"/>
      <c r="W5" s="86"/>
    </row>
    <row r="6" spans="1:34" ht="15.75" customHeight="1" x14ac:dyDescent="0.3">
      <c r="A6" s="196">
        <v>2</v>
      </c>
      <c r="B6" s="103" t="s">
        <v>573</v>
      </c>
      <c r="C6" s="103" t="s">
        <v>34</v>
      </c>
      <c r="D6" s="197">
        <v>78</v>
      </c>
      <c r="E6" s="195">
        <v>6</v>
      </c>
      <c r="F6" s="197">
        <v>319</v>
      </c>
      <c r="G6" s="198">
        <v>24</v>
      </c>
    </row>
    <row r="7" spans="1:34" s="86" customFormat="1" ht="15.75" customHeight="1" x14ac:dyDescent="0.3">
      <c r="A7" s="196">
        <v>6</v>
      </c>
      <c r="B7" s="103" t="s">
        <v>577</v>
      </c>
      <c r="C7" s="103" t="s">
        <v>34</v>
      </c>
      <c r="D7" s="197">
        <v>74</v>
      </c>
      <c r="E7" s="195">
        <v>4</v>
      </c>
      <c r="F7" s="197">
        <v>362</v>
      </c>
      <c r="G7" s="198">
        <v>22</v>
      </c>
      <c r="J7" s="112"/>
      <c r="V7" s="188"/>
      <c r="W7" s="188"/>
    </row>
    <row r="8" spans="1:34" s="86" customFormat="1" ht="15.75" customHeight="1" x14ac:dyDescent="0.3">
      <c r="A8" s="196">
        <v>3</v>
      </c>
      <c r="B8" s="103" t="s">
        <v>574</v>
      </c>
      <c r="C8" s="103" t="s">
        <v>509</v>
      </c>
      <c r="D8" s="104" t="s">
        <v>191</v>
      </c>
      <c r="E8" s="195">
        <v>0</v>
      </c>
      <c r="F8" s="104">
        <v>0</v>
      </c>
      <c r="G8" s="105">
        <v>0</v>
      </c>
      <c r="K8" s="87"/>
    </row>
    <row r="9" spans="1:34" ht="15.75" customHeight="1" x14ac:dyDescent="0.3">
      <c r="A9" s="196">
        <v>4</v>
      </c>
      <c r="B9" s="103" t="s">
        <v>575</v>
      </c>
      <c r="C9" s="103" t="s">
        <v>509</v>
      </c>
      <c r="D9" s="104" t="s">
        <v>191</v>
      </c>
      <c r="E9" s="195">
        <v>0</v>
      </c>
      <c r="F9" s="104">
        <v>0</v>
      </c>
      <c r="G9" s="105">
        <v>0</v>
      </c>
    </row>
    <row r="10" spans="1:34" ht="15.75" customHeight="1" x14ac:dyDescent="0.3">
      <c r="A10" s="268">
        <v>5</v>
      </c>
      <c r="B10" s="240" t="s">
        <v>576</v>
      </c>
      <c r="C10" s="240" t="s">
        <v>302</v>
      </c>
      <c r="D10" s="269" t="s">
        <v>191</v>
      </c>
      <c r="E10" s="270">
        <v>0</v>
      </c>
      <c r="F10" s="199">
        <v>0</v>
      </c>
      <c r="G10" s="200">
        <v>0</v>
      </c>
    </row>
    <row r="11" spans="1:34" ht="15.75" customHeight="1" x14ac:dyDescent="0.3"/>
    <row r="12" spans="1:34" ht="15.75" customHeight="1" x14ac:dyDescent="0.3">
      <c r="A12" s="190"/>
      <c r="B12" s="190" t="s">
        <v>4</v>
      </c>
      <c r="C12" s="190"/>
      <c r="D12" s="190"/>
      <c r="E12" s="190"/>
      <c r="F12" s="190"/>
      <c r="G12" s="190"/>
    </row>
    <row r="13" spans="1:34" ht="15.75" customHeight="1" x14ac:dyDescent="0.3">
      <c r="A13" s="201"/>
      <c r="B13" s="192" t="s">
        <v>5</v>
      </c>
      <c r="C13" s="192" t="s">
        <v>6</v>
      </c>
      <c r="D13" s="193" t="s">
        <v>7</v>
      </c>
      <c r="E13" s="193" t="s">
        <v>8</v>
      </c>
      <c r="F13" s="193" t="s">
        <v>9</v>
      </c>
      <c r="G13" s="194" t="s">
        <v>10</v>
      </c>
    </row>
    <row r="14" spans="1:34" ht="15.75" customHeight="1" x14ac:dyDescent="0.3">
      <c r="A14" s="266">
        <v>3</v>
      </c>
      <c r="B14" s="234" t="s">
        <v>579</v>
      </c>
      <c r="C14" s="234" t="s">
        <v>72</v>
      </c>
      <c r="D14" s="267">
        <v>78</v>
      </c>
      <c r="E14" s="267">
        <v>5</v>
      </c>
      <c r="F14" s="267">
        <v>358</v>
      </c>
      <c r="G14" s="303">
        <v>24</v>
      </c>
    </row>
    <row r="15" spans="1:34" ht="15.75" customHeight="1" x14ac:dyDescent="0.3">
      <c r="A15" s="196">
        <v>2</v>
      </c>
      <c r="B15" s="103" t="s">
        <v>578</v>
      </c>
      <c r="C15" s="103" t="s">
        <v>72</v>
      </c>
      <c r="D15" s="197">
        <v>22</v>
      </c>
      <c r="E15" s="195">
        <v>4</v>
      </c>
      <c r="F15" s="197">
        <v>191</v>
      </c>
      <c r="G15" s="198">
        <v>20</v>
      </c>
    </row>
    <row r="16" spans="1:34" ht="15.75" customHeight="1" x14ac:dyDescent="0.3">
      <c r="A16" s="196">
        <v>1</v>
      </c>
      <c r="B16" s="103" t="s">
        <v>451</v>
      </c>
      <c r="C16" s="103" t="s">
        <v>424</v>
      </c>
      <c r="D16" s="197" t="s">
        <v>191</v>
      </c>
      <c r="E16" s="195">
        <v>0</v>
      </c>
      <c r="F16" s="110">
        <v>58</v>
      </c>
      <c r="G16" s="111">
        <v>4</v>
      </c>
    </row>
    <row r="17" spans="1:7" ht="15.75" customHeight="1" x14ac:dyDescent="0.3">
      <c r="A17" s="196">
        <v>4</v>
      </c>
      <c r="B17" s="103" t="s">
        <v>580</v>
      </c>
      <c r="C17" s="103" t="s">
        <v>302</v>
      </c>
      <c r="D17" s="197" t="s">
        <v>191</v>
      </c>
      <c r="E17" s="195">
        <v>0</v>
      </c>
      <c r="F17" s="197">
        <v>0</v>
      </c>
      <c r="G17" s="198">
        <v>0</v>
      </c>
    </row>
    <row r="18" spans="1:7" ht="15.75" customHeight="1" x14ac:dyDescent="0.3">
      <c r="A18" s="268">
        <v>5</v>
      </c>
      <c r="B18" s="240" t="s">
        <v>581</v>
      </c>
      <c r="C18" s="240" t="s">
        <v>302</v>
      </c>
      <c r="D18" s="269" t="s">
        <v>191</v>
      </c>
      <c r="E18" s="270">
        <v>0</v>
      </c>
      <c r="F18" s="199">
        <v>0</v>
      </c>
      <c r="G18" s="200">
        <v>0</v>
      </c>
    </row>
    <row r="19" spans="1:7" ht="15.75" customHeight="1" x14ac:dyDescent="0.3"/>
    <row r="20" spans="1:7" ht="15.75" customHeight="1" x14ac:dyDescent="0.3">
      <c r="B20" s="86" t="s">
        <v>570</v>
      </c>
      <c r="C20" s="86"/>
      <c r="D20" s="86"/>
      <c r="E20" s="86"/>
      <c r="F20" s="108" t="s">
        <v>705</v>
      </c>
      <c r="G20" s="86"/>
    </row>
    <row r="21" spans="1:7" ht="15.75" customHeight="1" x14ac:dyDescent="0.3">
      <c r="B21" s="86" t="s">
        <v>129</v>
      </c>
      <c r="C21" s="86"/>
      <c r="D21" s="86"/>
      <c r="E21" s="86"/>
      <c r="F21" s="86"/>
      <c r="G21" s="86"/>
    </row>
    <row r="22" spans="1:7" ht="15.75" customHeight="1" x14ac:dyDescent="0.3"/>
    <row r="23" spans="1:7" ht="15.75" customHeight="1" x14ac:dyDescent="0.3"/>
    <row r="24" spans="1:7" ht="15.75" customHeight="1" x14ac:dyDescent="0.3"/>
    <row r="25" spans="1:7" ht="15.75" customHeight="1" x14ac:dyDescent="0.3"/>
    <row r="26" spans="1:7" ht="15.75" customHeight="1" x14ac:dyDescent="0.3"/>
    <row r="27" spans="1:7" ht="15.75" customHeight="1" x14ac:dyDescent="0.3"/>
    <row r="28" spans="1:7" ht="15.75" customHeight="1" x14ac:dyDescent="0.3"/>
    <row r="29" spans="1:7" ht="15.75" customHeight="1" x14ac:dyDescent="0.3"/>
    <row r="30" spans="1:7" ht="15.75" customHeight="1" x14ac:dyDescent="0.3"/>
    <row r="31" spans="1:7" ht="15.75" customHeight="1" x14ac:dyDescent="0.3"/>
    <row r="32" spans="1:7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</sheetData>
  <sortState xmlns:xlrd2="http://schemas.microsoft.com/office/spreadsheetml/2017/richdata2" ref="A14:G18">
    <sortCondition descending="1" ref="G14"/>
    <sortCondition descending="1" ref="F14"/>
  </sortState>
  <hyperlinks>
    <hyperlink ref="B2" location="'Index'!A3" tooltip="Go to the Index sheet" display="`" xr:uid="{3BEC36B2-F854-4CDC-9F2B-C0054A0952B6}"/>
  </hyperlinks>
  <printOptions horizontalCentered="1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LeaguesWinter 2020-21&amp;L&amp;G&amp;R&amp;G</oddHeader>
    <oddFooter>&amp;Cwww.cntsa.org.uk</oddFooter>
  </headerFooter>
  <legacyDrawingHF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55C8B2-B447-4378-8592-18723B12E29A}">
  <sheetPr codeName="Sheet5">
    <tabColor rgb="FF7030A0"/>
    <pageSetUpPr fitToPage="1"/>
  </sheetPr>
  <dimension ref="A1:AH192"/>
  <sheetViews>
    <sheetView showGridLines="0" zoomScaleNormal="100" zoomScalePageLayoutView="150" workbookViewId="0">
      <selection activeCell="A2" sqref="A2"/>
    </sheetView>
  </sheetViews>
  <sheetFormatPr defaultColWidth="10.28515625" defaultRowHeight="15" x14ac:dyDescent="0.3"/>
  <cols>
    <col min="1" max="1" width="2.7109375" style="87" customWidth="1"/>
    <col min="2" max="3" width="20.7109375" style="86" customWidth="1"/>
    <col min="4" max="11" width="5" style="86" customWidth="1"/>
    <col min="12" max="12" width="1.7109375" style="86" customWidth="1"/>
    <col min="13" max="13" width="2.7109375" style="86" customWidth="1"/>
    <col min="14" max="15" width="20.7109375" style="86" customWidth="1"/>
    <col min="16" max="22" width="5" style="86" customWidth="1"/>
    <col min="23" max="27" width="4.140625" style="86" customWidth="1"/>
    <col min="28" max="16384" width="10.28515625" style="86"/>
  </cols>
  <sheetData>
    <row r="1" spans="1:34" s="84" customFormat="1" ht="18" x14ac:dyDescent="0.35">
      <c r="A1" s="83"/>
      <c r="B1" s="84" t="s">
        <v>148</v>
      </c>
      <c r="D1" s="85"/>
      <c r="E1" s="85"/>
      <c r="F1" s="85"/>
      <c r="G1" s="85"/>
      <c r="H1" s="85"/>
      <c r="I1" s="85" t="s">
        <v>1</v>
      </c>
      <c r="J1" s="85"/>
      <c r="K1" s="85"/>
      <c r="L1" s="85"/>
      <c r="O1" s="85"/>
      <c r="P1" s="85"/>
      <c r="Q1" s="85"/>
      <c r="R1" s="85"/>
      <c r="S1" s="85"/>
      <c r="T1" s="85"/>
      <c r="U1" s="85"/>
      <c r="V1" s="85"/>
      <c r="W1" s="85"/>
      <c r="X1" s="85"/>
      <c r="AG1" s="86"/>
      <c r="AH1" s="87"/>
    </row>
    <row r="2" spans="1:34" ht="15.75" customHeight="1" x14ac:dyDescent="0.3">
      <c r="B2" s="88" t="s">
        <v>2</v>
      </c>
      <c r="AH2" s="89"/>
    </row>
    <row r="3" spans="1:34" s="91" customFormat="1" ht="15.75" customHeight="1" x14ac:dyDescent="0.3">
      <c r="A3" s="90"/>
      <c r="B3" s="91" t="s">
        <v>3</v>
      </c>
      <c r="AA3" s="86"/>
      <c r="AB3" s="86"/>
      <c r="AC3" s="86"/>
      <c r="AD3" s="86"/>
      <c r="AE3" s="86"/>
      <c r="AF3" s="86"/>
    </row>
    <row r="4" spans="1:34" ht="15.75" customHeight="1" x14ac:dyDescent="0.3">
      <c r="A4" s="92">
        <v>4</v>
      </c>
      <c r="B4" s="93" t="s">
        <v>5</v>
      </c>
      <c r="C4" s="94" t="s">
        <v>6</v>
      </c>
      <c r="D4" s="95"/>
      <c r="E4" s="95"/>
      <c r="F4" s="95"/>
      <c r="G4" s="96"/>
      <c r="H4" s="97" t="s">
        <v>7</v>
      </c>
      <c r="I4" s="97" t="s">
        <v>8</v>
      </c>
      <c r="J4" s="97" t="s">
        <v>9</v>
      </c>
      <c r="K4" s="98" t="s">
        <v>10</v>
      </c>
    </row>
    <row r="5" spans="1:34" ht="15.75" customHeight="1" x14ac:dyDescent="0.3">
      <c r="A5" s="233">
        <v>2</v>
      </c>
      <c r="B5" s="234" t="s">
        <v>151</v>
      </c>
      <c r="C5" s="234" t="s">
        <v>150</v>
      </c>
      <c r="D5" s="236">
        <v>44</v>
      </c>
      <c r="E5" s="236">
        <v>42</v>
      </c>
      <c r="F5" s="236">
        <v>42</v>
      </c>
      <c r="G5" s="236">
        <v>41</v>
      </c>
      <c r="H5" s="236">
        <f>SUM(D5:G5)</f>
        <v>169</v>
      </c>
      <c r="I5" s="236">
        <v>7</v>
      </c>
      <c r="J5" s="236">
        <v>850</v>
      </c>
      <c r="K5" s="291">
        <v>37</v>
      </c>
    </row>
    <row r="6" spans="1:34" ht="15.75" customHeight="1" x14ac:dyDescent="0.3">
      <c r="A6" s="102">
        <v>4</v>
      </c>
      <c r="B6" s="103" t="s">
        <v>154</v>
      </c>
      <c r="C6" s="103" t="s">
        <v>30</v>
      </c>
      <c r="D6" s="104">
        <v>44</v>
      </c>
      <c r="E6" s="104">
        <v>46</v>
      </c>
      <c r="F6" s="104">
        <v>44</v>
      </c>
      <c r="G6" s="104">
        <v>46</v>
      </c>
      <c r="H6" s="104">
        <f>SUM(D6:G6)</f>
        <v>180</v>
      </c>
      <c r="I6" s="99">
        <v>8</v>
      </c>
      <c r="J6" s="104">
        <v>839</v>
      </c>
      <c r="K6" s="105">
        <v>34</v>
      </c>
    </row>
    <row r="7" spans="1:34" ht="15.75" customHeight="1" x14ac:dyDescent="0.3">
      <c r="A7" s="102">
        <v>8</v>
      </c>
      <c r="B7" s="103" t="s">
        <v>107</v>
      </c>
      <c r="C7" s="103" t="s">
        <v>85</v>
      </c>
      <c r="D7" s="104">
        <v>39</v>
      </c>
      <c r="E7" s="104">
        <v>32</v>
      </c>
      <c r="F7" s="104">
        <v>30</v>
      </c>
      <c r="G7" s="104">
        <v>36</v>
      </c>
      <c r="H7" s="104">
        <f>SUM(D7:G7)</f>
        <v>137</v>
      </c>
      <c r="I7" s="99">
        <v>4</v>
      </c>
      <c r="J7" s="104">
        <v>804</v>
      </c>
      <c r="K7" s="105">
        <v>29</v>
      </c>
    </row>
    <row r="8" spans="1:34" ht="15.75" customHeight="1" x14ac:dyDescent="0.3">
      <c r="A8" s="102">
        <v>1</v>
      </c>
      <c r="B8" s="103" t="s">
        <v>149</v>
      </c>
      <c r="C8" s="103" t="s">
        <v>150</v>
      </c>
      <c r="D8" s="104">
        <v>44</v>
      </c>
      <c r="E8" s="104">
        <v>36</v>
      </c>
      <c r="F8" s="104">
        <v>40</v>
      </c>
      <c r="G8" s="104">
        <v>38</v>
      </c>
      <c r="H8" s="104">
        <f>SUM(D8:G8)</f>
        <v>158</v>
      </c>
      <c r="I8" s="99">
        <v>6</v>
      </c>
      <c r="J8" s="110">
        <v>796</v>
      </c>
      <c r="K8" s="111">
        <v>29</v>
      </c>
    </row>
    <row r="9" spans="1:34" ht="15.75" customHeight="1" x14ac:dyDescent="0.3">
      <c r="A9" s="102">
        <v>5</v>
      </c>
      <c r="B9" s="103" t="s">
        <v>155</v>
      </c>
      <c r="C9" s="103" t="s">
        <v>30</v>
      </c>
      <c r="D9" s="104">
        <v>35</v>
      </c>
      <c r="E9" s="104">
        <v>34</v>
      </c>
      <c r="F9" s="104">
        <v>43</v>
      </c>
      <c r="G9" s="104">
        <v>41</v>
      </c>
      <c r="H9" s="104">
        <f>SUM(D9:G9)</f>
        <v>153</v>
      </c>
      <c r="I9" s="99">
        <v>5</v>
      </c>
      <c r="J9" s="104">
        <v>757</v>
      </c>
      <c r="K9" s="105">
        <v>20</v>
      </c>
    </row>
    <row r="10" spans="1:34" ht="15.75" customHeight="1" x14ac:dyDescent="0.3">
      <c r="A10" s="102">
        <v>3</v>
      </c>
      <c r="B10" s="103" t="s">
        <v>152</v>
      </c>
      <c r="C10" s="103" t="s">
        <v>153</v>
      </c>
      <c r="D10" s="104">
        <v>31</v>
      </c>
      <c r="E10" s="104">
        <v>33</v>
      </c>
      <c r="F10" s="104">
        <v>34</v>
      </c>
      <c r="G10" s="104">
        <v>34</v>
      </c>
      <c r="H10" s="104">
        <f>SUM(D10:G10)</f>
        <v>132</v>
      </c>
      <c r="I10" s="99">
        <v>3</v>
      </c>
      <c r="J10" s="104">
        <v>643</v>
      </c>
      <c r="K10" s="105">
        <v>13</v>
      </c>
    </row>
    <row r="11" spans="1:34" ht="15.75" customHeight="1" x14ac:dyDescent="0.3">
      <c r="A11" s="102">
        <v>7</v>
      </c>
      <c r="B11" s="103" t="s">
        <v>157</v>
      </c>
      <c r="C11" s="103" t="s">
        <v>27</v>
      </c>
      <c r="D11" s="104" t="s">
        <v>191</v>
      </c>
      <c r="E11" s="104"/>
      <c r="F11" s="104"/>
      <c r="G11" s="104"/>
      <c r="H11" s="104">
        <f>SUM(D11:G11)</f>
        <v>0</v>
      </c>
      <c r="I11" s="99">
        <v>0</v>
      </c>
      <c r="J11" s="104">
        <v>306</v>
      </c>
      <c r="K11" s="105">
        <v>7</v>
      </c>
    </row>
    <row r="12" spans="1:34" ht="15.75" customHeight="1" x14ac:dyDescent="0.3">
      <c r="A12" s="239">
        <v>6</v>
      </c>
      <c r="B12" s="240" t="s">
        <v>156</v>
      </c>
      <c r="C12" s="240" t="s">
        <v>85</v>
      </c>
      <c r="D12" s="241" t="s">
        <v>191</v>
      </c>
      <c r="E12" s="241"/>
      <c r="F12" s="241"/>
      <c r="G12" s="241"/>
      <c r="H12" s="241">
        <f>SUM(D12:G12)</f>
        <v>0</v>
      </c>
      <c r="I12" s="242">
        <v>0</v>
      </c>
      <c r="J12" s="106">
        <v>0</v>
      </c>
      <c r="K12" s="107">
        <v>0</v>
      </c>
    </row>
    <row r="13" spans="1:34" ht="15.75" customHeight="1" x14ac:dyDescent="0.3">
      <c r="A13" s="86"/>
    </row>
    <row r="14" spans="1:34" ht="15.75" customHeight="1" x14ac:dyDescent="0.3">
      <c r="A14" s="86"/>
      <c r="B14" s="91" t="s">
        <v>158</v>
      </c>
    </row>
    <row r="15" spans="1:34" ht="15.75" customHeight="1" x14ac:dyDescent="0.3">
      <c r="A15" s="86"/>
    </row>
    <row r="16" spans="1:34" ht="15.75" customHeight="1" x14ac:dyDescent="0.3">
      <c r="A16" s="86"/>
      <c r="B16" s="86" t="s">
        <v>159</v>
      </c>
      <c r="F16" s="108" t="s">
        <v>705</v>
      </c>
    </row>
    <row r="17" spans="1:2" ht="15.75" customHeight="1" x14ac:dyDescent="0.3">
      <c r="A17" s="86"/>
      <c r="B17" s="86" t="s">
        <v>129</v>
      </c>
    </row>
    <row r="18" spans="1:2" ht="15.75" customHeight="1" x14ac:dyDescent="0.3">
      <c r="A18" s="86"/>
    </row>
    <row r="19" spans="1:2" ht="15.75" customHeight="1" x14ac:dyDescent="0.3">
      <c r="A19" s="86"/>
    </row>
    <row r="20" spans="1:2" ht="15.75" customHeight="1" x14ac:dyDescent="0.3">
      <c r="A20" s="86"/>
    </row>
    <row r="21" spans="1:2" ht="15.75" customHeight="1" x14ac:dyDescent="0.3">
      <c r="A21" s="86"/>
    </row>
    <row r="22" spans="1:2" ht="15.75" customHeight="1" x14ac:dyDescent="0.3">
      <c r="A22" s="86"/>
    </row>
    <row r="23" spans="1:2" ht="15.75" customHeight="1" x14ac:dyDescent="0.3">
      <c r="A23" s="86"/>
    </row>
    <row r="24" spans="1:2" ht="15.75" customHeight="1" x14ac:dyDescent="0.3">
      <c r="A24" s="86"/>
    </row>
    <row r="25" spans="1:2" ht="15.75" customHeight="1" x14ac:dyDescent="0.3">
      <c r="A25" s="86"/>
    </row>
    <row r="26" spans="1:2" ht="15.75" customHeight="1" x14ac:dyDescent="0.3">
      <c r="A26" s="86"/>
    </row>
    <row r="27" spans="1:2" ht="15.75" customHeight="1" x14ac:dyDescent="0.3">
      <c r="A27" s="86"/>
    </row>
    <row r="28" spans="1:2" ht="15.75" customHeight="1" x14ac:dyDescent="0.3">
      <c r="A28" s="86"/>
    </row>
    <row r="29" spans="1:2" ht="15.75" customHeight="1" x14ac:dyDescent="0.3">
      <c r="A29" s="86"/>
    </row>
    <row r="30" spans="1:2" ht="15.75" customHeight="1" x14ac:dyDescent="0.3">
      <c r="A30" s="86"/>
    </row>
    <row r="31" spans="1:2" ht="15.75" customHeight="1" x14ac:dyDescent="0.3">
      <c r="A31" s="86"/>
    </row>
    <row r="32" spans="1:2" ht="15.75" customHeight="1" x14ac:dyDescent="0.3">
      <c r="A32" s="86"/>
    </row>
    <row r="33" spans="1:1" ht="15.75" customHeight="1" x14ac:dyDescent="0.3">
      <c r="A33" s="86"/>
    </row>
    <row r="34" spans="1:1" ht="15.75" customHeight="1" x14ac:dyDescent="0.3">
      <c r="A34" s="86"/>
    </row>
    <row r="35" spans="1:1" ht="15.75" customHeight="1" x14ac:dyDescent="0.3">
      <c r="A35" s="86"/>
    </row>
    <row r="36" spans="1:1" ht="15.75" customHeight="1" x14ac:dyDescent="0.3">
      <c r="A36" s="86"/>
    </row>
    <row r="37" spans="1:1" ht="15.75" customHeight="1" x14ac:dyDescent="0.3">
      <c r="A37" s="86"/>
    </row>
    <row r="38" spans="1:1" ht="15.75" customHeight="1" x14ac:dyDescent="0.3">
      <c r="A38" s="86"/>
    </row>
    <row r="39" spans="1:1" ht="15.75" customHeight="1" x14ac:dyDescent="0.3">
      <c r="A39" s="86"/>
    </row>
    <row r="40" spans="1:1" ht="15.75" customHeight="1" x14ac:dyDescent="0.3">
      <c r="A40" s="86"/>
    </row>
    <row r="41" spans="1:1" ht="15.75" customHeight="1" x14ac:dyDescent="0.3">
      <c r="A41" s="86"/>
    </row>
    <row r="42" spans="1:1" ht="15.75" customHeight="1" x14ac:dyDescent="0.3">
      <c r="A42" s="86"/>
    </row>
    <row r="43" spans="1:1" ht="15.75" customHeight="1" x14ac:dyDescent="0.3">
      <c r="A43" s="86"/>
    </row>
    <row r="44" spans="1:1" ht="15.75" customHeight="1" x14ac:dyDescent="0.3">
      <c r="A44" s="86"/>
    </row>
    <row r="45" spans="1:1" ht="15.75" customHeight="1" x14ac:dyDescent="0.3">
      <c r="A45" s="86"/>
    </row>
    <row r="46" spans="1:1" ht="15.75" customHeight="1" x14ac:dyDescent="0.3">
      <c r="A46" s="86"/>
    </row>
    <row r="47" spans="1:1" ht="15.75" customHeight="1" x14ac:dyDescent="0.3">
      <c r="A47" s="86"/>
    </row>
    <row r="48" spans="1:1" ht="15.75" customHeight="1" x14ac:dyDescent="0.3">
      <c r="A48" s="86"/>
    </row>
    <row r="49" spans="1:1" ht="15.75" customHeight="1" x14ac:dyDescent="0.3">
      <c r="A49" s="86"/>
    </row>
    <row r="50" spans="1:1" ht="15.75" customHeight="1" x14ac:dyDescent="0.3">
      <c r="A50" s="86"/>
    </row>
    <row r="51" spans="1:1" ht="15.75" customHeight="1" x14ac:dyDescent="0.3">
      <c r="A51" s="86"/>
    </row>
    <row r="52" spans="1:1" ht="15.75" customHeight="1" x14ac:dyDescent="0.3">
      <c r="A52" s="86"/>
    </row>
    <row r="53" spans="1:1" ht="15.75" customHeight="1" x14ac:dyDescent="0.3">
      <c r="A53" s="86"/>
    </row>
    <row r="54" spans="1:1" ht="15.75" customHeight="1" x14ac:dyDescent="0.3">
      <c r="A54" s="86"/>
    </row>
    <row r="55" spans="1:1" ht="15.75" customHeight="1" x14ac:dyDescent="0.3">
      <c r="A55" s="86"/>
    </row>
    <row r="56" spans="1:1" ht="15.75" customHeight="1" x14ac:dyDescent="0.3">
      <c r="A56" s="86"/>
    </row>
    <row r="57" spans="1:1" ht="15.75" customHeight="1" x14ac:dyDescent="0.3">
      <c r="A57" s="86"/>
    </row>
    <row r="58" spans="1:1" ht="15.75" customHeight="1" x14ac:dyDescent="0.3">
      <c r="A58" s="86"/>
    </row>
    <row r="59" spans="1:1" ht="15.75" customHeight="1" x14ac:dyDescent="0.3">
      <c r="A59" s="86"/>
    </row>
    <row r="60" spans="1:1" ht="15.75" customHeight="1" x14ac:dyDescent="0.3">
      <c r="A60" s="86"/>
    </row>
    <row r="61" spans="1:1" ht="15.75" customHeight="1" x14ac:dyDescent="0.3">
      <c r="A61" s="86"/>
    </row>
    <row r="62" spans="1:1" ht="15.75" customHeight="1" x14ac:dyDescent="0.3">
      <c r="A62" s="86"/>
    </row>
    <row r="63" spans="1:1" ht="15.75" customHeight="1" x14ac:dyDescent="0.3">
      <c r="A63" s="86"/>
    </row>
    <row r="64" spans="1:1" ht="15.75" customHeight="1" x14ac:dyDescent="0.3">
      <c r="A64" s="86"/>
    </row>
    <row r="65" spans="1:1" ht="15.75" customHeight="1" x14ac:dyDescent="0.3">
      <c r="A65" s="86"/>
    </row>
    <row r="66" spans="1:1" ht="15.75" customHeight="1" x14ac:dyDescent="0.3">
      <c r="A66" s="86"/>
    </row>
    <row r="67" spans="1:1" ht="15.75" customHeight="1" x14ac:dyDescent="0.3">
      <c r="A67" s="86"/>
    </row>
    <row r="68" spans="1:1" ht="15.75" customHeight="1" x14ac:dyDescent="0.3">
      <c r="A68" s="86"/>
    </row>
    <row r="69" spans="1:1" ht="15.75" customHeight="1" x14ac:dyDescent="0.3">
      <c r="A69" s="86"/>
    </row>
    <row r="70" spans="1:1" ht="15.75" customHeight="1" x14ac:dyDescent="0.3">
      <c r="A70" s="86"/>
    </row>
    <row r="71" spans="1:1" ht="15.75" customHeight="1" x14ac:dyDescent="0.3">
      <c r="A71" s="86"/>
    </row>
    <row r="72" spans="1:1" ht="15.75" customHeight="1" x14ac:dyDescent="0.3">
      <c r="A72" s="86"/>
    </row>
    <row r="73" spans="1:1" ht="15.75" customHeight="1" x14ac:dyDescent="0.3">
      <c r="A73" s="86"/>
    </row>
    <row r="74" spans="1:1" ht="15.75" customHeight="1" x14ac:dyDescent="0.3">
      <c r="A74" s="86"/>
    </row>
    <row r="75" spans="1:1" ht="15.75" customHeight="1" x14ac:dyDescent="0.3">
      <c r="A75" s="86"/>
    </row>
    <row r="76" spans="1:1" ht="15.75" customHeight="1" x14ac:dyDescent="0.3">
      <c r="A76" s="86"/>
    </row>
    <row r="77" spans="1:1" ht="15.75" customHeight="1" x14ac:dyDescent="0.3">
      <c r="A77" s="86"/>
    </row>
    <row r="78" spans="1:1" ht="15.75" customHeight="1" x14ac:dyDescent="0.3">
      <c r="A78" s="86"/>
    </row>
    <row r="79" spans="1:1" ht="15.75" customHeight="1" x14ac:dyDescent="0.3">
      <c r="A79" s="86"/>
    </row>
    <row r="80" spans="1:1" ht="15.75" customHeight="1" x14ac:dyDescent="0.3">
      <c r="A80" s="86"/>
    </row>
    <row r="81" spans="1:1" ht="15.75" customHeight="1" x14ac:dyDescent="0.3">
      <c r="A81" s="86"/>
    </row>
    <row r="82" spans="1:1" ht="15.75" customHeight="1" x14ac:dyDescent="0.3">
      <c r="A82" s="86"/>
    </row>
    <row r="83" spans="1:1" ht="15.75" customHeight="1" x14ac:dyDescent="0.3">
      <c r="A83" s="86"/>
    </row>
    <row r="84" spans="1:1" ht="15.75" customHeight="1" x14ac:dyDescent="0.3">
      <c r="A84" s="86"/>
    </row>
    <row r="85" spans="1:1" ht="15.75" customHeight="1" x14ac:dyDescent="0.3">
      <c r="A85" s="86"/>
    </row>
    <row r="86" spans="1:1" ht="15.75" customHeight="1" x14ac:dyDescent="0.3">
      <c r="A86" s="86"/>
    </row>
    <row r="87" spans="1:1" ht="15.75" customHeight="1" x14ac:dyDescent="0.3">
      <c r="A87" s="86"/>
    </row>
    <row r="88" spans="1:1" ht="15.75" customHeight="1" x14ac:dyDescent="0.3">
      <c r="A88" s="86"/>
    </row>
    <row r="89" spans="1:1" ht="15.75" customHeight="1" x14ac:dyDescent="0.3">
      <c r="A89" s="86"/>
    </row>
    <row r="90" spans="1:1" ht="15.75" customHeight="1" x14ac:dyDescent="0.3">
      <c r="A90" s="86"/>
    </row>
    <row r="91" spans="1:1" ht="15.75" customHeight="1" x14ac:dyDescent="0.3">
      <c r="A91" s="86"/>
    </row>
    <row r="92" spans="1:1" ht="15.75" customHeight="1" x14ac:dyDescent="0.3">
      <c r="A92" s="86"/>
    </row>
    <row r="93" spans="1:1" ht="15.75" customHeight="1" x14ac:dyDescent="0.3">
      <c r="A93" s="86"/>
    </row>
    <row r="94" spans="1:1" ht="15.75" customHeight="1" x14ac:dyDescent="0.3">
      <c r="A94" s="86"/>
    </row>
    <row r="95" spans="1:1" ht="15.75" customHeight="1" x14ac:dyDescent="0.3">
      <c r="A95" s="86"/>
    </row>
    <row r="96" spans="1:1" ht="15.75" customHeight="1" x14ac:dyDescent="0.3">
      <c r="A96" s="86"/>
    </row>
    <row r="97" spans="1:1" ht="15.75" customHeight="1" x14ac:dyDescent="0.3">
      <c r="A97" s="86"/>
    </row>
    <row r="98" spans="1:1" ht="15.75" customHeight="1" x14ac:dyDescent="0.3">
      <c r="A98" s="86"/>
    </row>
    <row r="99" spans="1:1" ht="15.75" customHeight="1" x14ac:dyDescent="0.3">
      <c r="A99" s="86"/>
    </row>
    <row r="100" spans="1:1" ht="15.75" customHeight="1" x14ac:dyDescent="0.3">
      <c r="A100" s="86"/>
    </row>
    <row r="101" spans="1:1" ht="15.75" customHeight="1" x14ac:dyDescent="0.3">
      <c r="A101" s="86"/>
    </row>
    <row r="102" spans="1:1" ht="15.75" customHeight="1" x14ac:dyDescent="0.3">
      <c r="A102" s="86"/>
    </row>
    <row r="103" spans="1:1" ht="15.75" customHeight="1" x14ac:dyDescent="0.3">
      <c r="A103" s="86"/>
    </row>
    <row r="104" spans="1:1" ht="15.75" customHeight="1" x14ac:dyDescent="0.3">
      <c r="A104" s="86"/>
    </row>
    <row r="105" spans="1:1" ht="15.75" customHeight="1" x14ac:dyDescent="0.3">
      <c r="A105" s="86"/>
    </row>
    <row r="106" spans="1:1" ht="15.75" customHeight="1" x14ac:dyDescent="0.3">
      <c r="A106" s="86"/>
    </row>
    <row r="107" spans="1:1" ht="15.75" customHeight="1" x14ac:dyDescent="0.3">
      <c r="A107" s="86"/>
    </row>
    <row r="108" spans="1:1" ht="15.75" customHeight="1" x14ac:dyDescent="0.3">
      <c r="A108" s="86"/>
    </row>
    <row r="109" spans="1:1" ht="15.75" customHeight="1" x14ac:dyDescent="0.3">
      <c r="A109" s="86"/>
    </row>
    <row r="110" spans="1:1" ht="15.75" customHeight="1" x14ac:dyDescent="0.3">
      <c r="A110" s="86"/>
    </row>
    <row r="111" spans="1:1" ht="15.75" customHeight="1" x14ac:dyDescent="0.3">
      <c r="A111" s="86"/>
    </row>
    <row r="112" spans="1:1" ht="15.75" customHeight="1" x14ac:dyDescent="0.3">
      <c r="A112" s="86"/>
    </row>
    <row r="113" spans="1:1" ht="15.75" customHeight="1" x14ac:dyDescent="0.3">
      <c r="A113" s="86"/>
    </row>
    <row r="114" spans="1:1" ht="15.75" customHeight="1" x14ac:dyDescent="0.3">
      <c r="A114" s="86"/>
    </row>
    <row r="115" spans="1:1" ht="15.75" customHeight="1" x14ac:dyDescent="0.3">
      <c r="A115" s="86"/>
    </row>
    <row r="116" spans="1:1" ht="15.75" customHeight="1" x14ac:dyDescent="0.3">
      <c r="A116" s="86"/>
    </row>
    <row r="117" spans="1:1" ht="15.75" customHeight="1" x14ac:dyDescent="0.3">
      <c r="A117" s="86"/>
    </row>
    <row r="118" spans="1:1" ht="15.75" customHeight="1" x14ac:dyDescent="0.3">
      <c r="A118" s="86"/>
    </row>
    <row r="119" spans="1:1" ht="15.75" customHeight="1" x14ac:dyDescent="0.3">
      <c r="A119" s="86"/>
    </row>
    <row r="120" spans="1:1" ht="15.75" customHeight="1" x14ac:dyDescent="0.3">
      <c r="A120" s="86"/>
    </row>
    <row r="121" spans="1:1" ht="15.75" customHeight="1" x14ac:dyDescent="0.3">
      <c r="A121" s="86"/>
    </row>
    <row r="122" spans="1:1" ht="15.75" customHeight="1" x14ac:dyDescent="0.3">
      <c r="A122" s="86"/>
    </row>
    <row r="123" spans="1:1" ht="15.75" customHeight="1" x14ac:dyDescent="0.3">
      <c r="A123" s="86"/>
    </row>
    <row r="124" spans="1:1" ht="15.75" customHeight="1" x14ac:dyDescent="0.3">
      <c r="A124" s="86"/>
    </row>
    <row r="125" spans="1:1" ht="15.75" customHeight="1" x14ac:dyDescent="0.3">
      <c r="A125" s="86"/>
    </row>
    <row r="126" spans="1:1" ht="15.75" customHeight="1" x14ac:dyDescent="0.3">
      <c r="A126" s="86"/>
    </row>
    <row r="127" spans="1:1" ht="15.75" customHeight="1" x14ac:dyDescent="0.3">
      <c r="A127" s="86"/>
    </row>
    <row r="128" spans="1:1" ht="15.75" customHeight="1" x14ac:dyDescent="0.3">
      <c r="A128" s="86"/>
    </row>
    <row r="129" spans="1:1" ht="15.75" customHeight="1" x14ac:dyDescent="0.3">
      <c r="A129" s="86"/>
    </row>
    <row r="130" spans="1:1" ht="15.75" customHeight="1" x14ac:dyDescent="0.3">
      <c r="A130" s="86"/>
    </row>
    <row r="131" spans="1:1" ht="15.75" customHeight="1" x14ac:dyDescent="0.3">
      <c r="A131" s="86"/>
    </row>
    <row r="132" spans="1:1" ht="15.75" customHeight="1" x14ac:dyDescent="0.3">
      <c r="A132" s="86"/>
    </row>
    <row r="133" spans="1:1" ht="15.75" customHeight="1" x14ac:dyDescent="0.3">
      <c r="A133" s="86"/>
    </row>
    <row r="134" spans="1:1" ht="15.75" customHeight="1" x14ac:dyDescent="0.3">
      <c r="A134" s="86"/>
    </row>
    <row r="135" spans="1:1" ht="15.75" customHeight="1" x14ac:dyDescent="0.3">
      <c r="A135" s="86"/>
    </row>
    <row r="136" spans="1:1" ht="15.75" customHeight="1" x14ac:dyDescent="0.3">
      <c r="A136" s="86"/>
    </row>
    <row r="137" spans="1:1" ht="15.75" customHeight="1" x14ac:dyDescent="0.3">
      <c r="A137" s="86"/>
    </row>
    <row r="138" spans="1:1" ht="15.75" customHeight="1" x14ac:dyDescent="0.3">
      <c r="A138" s="86"/>
    </row>
    <row r="139" spans="1:1" ht="15.75" customHeight="1" x14ac:dyDescent="0.3">
      <c r="A139" s="86"/>
    </row>
    <row r="140" spans="1:1" ht="15.75" customHeight="1" x14ac:dyDescent="0.3">
      <c r="A140" s="86"/>
    </row>
    <row r="141" spans="1:1" ht="15.75" customHeight="1" x14ac:dyDescent="0.3">
      <c r="A141" s="86"/>
    </row>
    <row r="142" spans="1:1" ht="15.75" customHeight="1" x14ac:dyDescent="0.3">
      <c r="A142" s="86"/>
    </row>
    <row r="143" spans="1:1" ht="15.75" customHeight="1" x14ac:dyDescent="0.3">
      <c r="A143" s="86"/>
    </row>
    <row r="144" spans="1:1" ht="15.75" customHeight="1" x14ac:dyDescent="0.3">
      <c r="A144" s="86"/>
    </row>
    <row r="145" spans="1:1" ht="15.75" customHeight="1" x14ac:dyDescent="0.3">
      <c r="A145" s="86"/>
    </row>
    <row r="146" spans="1:1" ht="15.75" customHeight="1" x14ac:dyDescent="0.3">
      <c r="A146" s="86"/>
    </row>
    <row r="147" spans="1:1" ht="15.75" customHeight="1" x14ac:dyDescent="0.3">
      <c r="A147" s="86"/>
    </row>
    <row r="148" spans="1:1" ht="15.75" customHeight="1" x14ac:dyDescent="0.3">
      <c r="A148" s="86"/>
    </row>
    <row r="149" spans="1:1" ht="15.75" customHeight="1" x14ac:dyDescent="0.3">
      <c r="A149" s="86"/>
    </row>
    <row r="150" spans="1:1" ht="15.75" customHeight="1" x14ac:dyDescent="0.3">
      <c r="A150" s="86"/>
    </row>
    <row r="151" spans="1:1" ht="15.75" customHeight="1" x14ac:dyDescent="0.3">
      <c r="A151" s="86"/>
    </row>
    <row r="152" spans="1:1" ht="15.75" customHeight="1" x14ac:dyDescent="0.3">
      <c r="A152" s="86"/>
    </row>
    <row r="153" spans="1:1" ht="15.75" customHeight="1" x14ac:dyDescent="0.3">
      <c r="A153" s="86"/>
    </row>
    <row r="154" spans="1:1" ht="15.75" customHeight="1" x14ac:dyDescent="0.3">
      <c r="A154" s="86"/>
    </row>
    <row r="155" spans="1:1" ht="15.75" customHeight="1" x14ac:dyDescent="0.3">
      <c r="A155" s="86"/>
    </row>
    <row r="156" spans="1:1" ht="15.75" customHeight="1" x14ac:dyDescent="0.3">
      <c r="A156" s="86"/>
    </row>
    <row r="157" spans="1:1" ht="15.75" customHeight="1" x14ac:dyDescent="0.3">
      <c r="A157" s="86"/>
    </row>
    <row r="158" spans="1:1" ht="15.75" customHeight="1" x14ac:dyDescent="0.3">
      <c r="A158" s="86"/>
    </row>
    <row r="159" spans="1:1" ht="15.75" customHeight="1" x14ac:dyDescent="0.3">
      <c r="A159" s="86"/>
    </row>
    <row r="160" spans="1:1" ht="15.75" customHeight="1" x14ac:dyDescent="0.3">
      <c r="A160" s="86"/>
    </row>
    <row r="161" spans="1:1" ht="15.75" customHeight="1" x14ac:dyDescent="0.3">
      <c r="A161" s="86"/>
    </row>
    <row r="162" spans="1:1" ht="15.75" customHeight="1" x14ac:dyDescent="0.3">
      <c r="A162" s="86"/>
    </row>
    <row r="163" spans="1:1" ht="15.75" customHeight="1" x14ac:dyDescent="0.3">
      <c r="A163" s="86"/>
    </row>
    <row r="164" spans="1:1" ht="15.75" customHeight="1" x14ac:dyDescent="0.3">
      <c r="A164" s="86"/>
    </row>
    <row r="165" spans="1:1" ht="15.75" customHeight="1" x14ac:dyDescent="0.3">
      <c r="A165" s="86"/>
    </row>
    <row r="166" spans="1:1" ht="15.75" customHeight="1" x14ac:dyDescent="0.3">
      <c r="A166" s="86"/>
    </row>
    <row r="167" spans="1:1" ht="15.75" customHeight="1" x14ac:dyDescent="0.3">
      <c r="A167" s="86"/>
    </row>
    <row r="168" spans="1:1" ht="15.75" customHeight="1" x14ac:dyDescent="0.3">
      <c r="A168" s="86"/>
    </row>
    <row r="169" spans="1:1" ht="15.75" customHeight="1" x14ac:dyDescent="0.3">
      <c r="A169" s="86"/>
    </row>
    <row r="170" spans="1:1" ht="15.75" customHeight="1" x14ac:dyDescent="0.3">
      <c r="A170" s="86"/>
    </row>
    <row r="171" spans="1:1" ht="15.75" customHeight="1" x14ac:dyDescent="0.3">
      <c r="A171" s="86"/>
    </row>
    <row r="172" spans="1:1" ht="15.75" customHeight="1" x14ac:dyDescent="0.3">
      <c r="A172" s="86"/>
    </row>
    <row r="173" spans="1:1" ht="15.75" customHeight="1" x14ac:dyDescent="0.3">
      <c r="A173" s="86"/>
    </row>
    <row r="174" spans="1:1" ht="15.75" customHeight="1" x14ac:dyDescent="0.3">
      <c r="A174" s="86"/>
    </row>
    <row r="175" spans="1:1" ht="15.75" customHeight="1" x14ac:dyDescent="0.3">
      <c r="A175" s="86"/>
    </row>
    <row r="176" spans="1:1" ht="15.75" customHeight="1" x14ac:dyDescent="0.3">
      <c r="A176" s="86"/>
    </row>
    <row r="177" spans="1:1" ht="15.75" customHeight="1" x14ac:dyDescent="0.3">
      <c r="A177" s="86"/>
    </row>
    <row r="178" spans="1:1" ht="15.75" customHeight="1" x14ac:dyDescent="0.3">
      <c r="A178" s="86"/>
    </row>
    <row r="179" spans="1:1" ht="15.75" customHeight="1" x14ac:dyDescent="0.3">
      <c r="A179" s="86"/>
    </row>
    <row r="180" spans="1:1" ht="15.75" customHeight="1" x14ac:dyDescent="0.3">
      <c r="A180" s="86"/>
    </row>
    <row r="181" spans="1:1" ht="15.75" customHeight="1" x14ac:dyDescent="0.3">
      <c r="A181" s="86"/>
    </row>
    <row r="182" spans="1:1" ht="15.75" customHeight="1" x14ac:dyDescent="0.3">
      <c r="A182" s="86"/>
    </row>
    <row r="183" spans="1:1" ht="15.75" customHeight="1" x14ac:dyDescent="0.3">
      <c r="A183" s="86"/>
    </row>
    <row r="184" spans="1:1" ht="15.75" customHeight="1" x14ac:dyDescent="0.3">
      <c r="A184" s="86"/>
    </row>
    <row r="185" spans="1:1" ht="15.75" customHeight="1" x14ac:dyDescent="0.3">
      <c r="A185" s="86"/>
    </row>
    <row r="186" spans="1:1" ht="15.75" customHeight="1" x14ac:dyDescent="0.3">
      <c r="A186" s="86"/>
    </row>
    <row r="187" spans="1:1" ht="15.75" customHeight="1" x14ac:dyDescent="0.3">
      <c r="A187" s="86"/>
    </row>
    <row r="188" spans="1:1" ht="15.75" customHeight="1" x14ac:dyDescent="0.3">
      <c r="A188" s="86"/>
    </row>
    <row r="189" spans="1:1" ht="15.75" customHeight="1" x14ac:dyDescent="0.3">
      <c r="A189" s="86"/>
    </row>
    <row r="190" spans="1:1" ht="15.75" customHeight="1" x14ac:dyDescent="0.3">
      <c r="A190" s="86"/>
    </row>
    <row r="191" spans="1:1" ht="15.75" customHeight="1" x14ac:dyDescent="0.3">
      <c r="A191" s="86"/>
    </row>
    <row r="192" spans="1:1" ht="15.75" customHeight="1" x14ac:dyDescent="0.3">
      <c r="A192" s="86"/>
    </row>
  </sheetData>
  <sortState xmlns:xlrd2="http://schemas.microsoft.com/office/spreadsheetml/2017/richdata2" ref="A5:K12">
    <sortCondition descending="1" ref="K5"/>
    <sortCondition descending="1" ref="J5"/>
  </sortState>
  <hyperlinks>
    <hyperlink ref="B2" location="'Index'!A3" tooltip="Go to the Index sheet" display="`" xr:uid="{A00CD5C3-CC0F-4DE0-A798-065DFFB58A1E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88" orientation="portrait" horizontalDpi="300" verticalDpi="300" r:id="rId1"/>
  <headerFooter alignWithMargins="0">
    <oddHeader>&amp;C&amp;18&amp;"Trebuchet MS"&amp;BCumbria &amp;&amp; Northumbria TSA Leagues
Winter 2020-21&amp;L&amp;G&amp;R&amp;G</oddHeader>
    <oddFooter>&amp;Cwww.cntsa.org.uk</oddFooter>
  </headerFooter>
  <legacyDrawingHF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079224-2AE3-4A40-B089-F61F780768CF}">
  <sheetPr codeName="Sheet35">
    <tabColor theme="1" tint="0.249977111117893"/>
    <pageSetUpPr fitToPage="1"/>
  </sheetPr>
  <dimension ref="A1:AH192"/>
  <sheetViews>
    <sheetView showGridLines="0" zoomScaleNormal="100" zoomScalePageLayoutView="150" workbookViewId="0">
      <selection activeCell="A2" sqref="A2"/>
    </sheetView>
  </sheetViews>
  <sheetFormatPr defaultColWidth="10.28515625" defaultRowHeight="15" x14ac:dyDescent="0.3"/>
  <cols>
    <col min="1" max="1" width="2.7109375" style="87" customWidth="1"/>
    <col min="2" max="3" width="20.7109375" style="86" customWidth="1"/>
    <col min="4" max="10" width="5" style="86" customWidth="1"/>
    <col min="11" max="11" width="1.7109375" style="86" customWidth="1"/>
    <col min="12" max="12" width="2.7109375" style="86" customWidth="1"/>
    <col min="13" max="14" width="20.7109375" style="86" customWidth="1"/>
    <col min="15" max="21" width="5" style="86" customWidth="1"/>
    <col min="22" max="26" width="4.140625" style="86" customWidth="1"/>
    <col min="27" max="16384" width="10.28515625" style="86"/>
  </cols>
  <sheetData>
    <row r="1" spans="1:34" s="84" customFormat="1" ht="18" x14ac:dyDescent="0.35">
      <c r="A1" s="83"/>
      <c r="B1" s="84" t="s">
        <v>613</v>
      </c>
      <c r="D1" s="85"/>
      <c r="E1" s="85"/>
      <c r="F1" s="85"/>
      <c r="G1" s="85"/>
      <c r="H1" s="85"/>
      <c r="I1" s="85" t="s">
        <v>1</v>
      </c>
      <c r="J1" s="85"/>
      <c r="K1" s="85"/>
      <c r="N1" s="85"/>
      <c r="O1" s="85"/>
      <c r="P1" s="85"/>
      <c r="Q1" s="85"/>
      <c r="R1" s="85"/>
      <c r="S1" s="85"/>
      <c r="T1" s="85"/>
      <c r="U1" s="85"/>
      <c r="V1" s="85"/>
      <c r="W1" s="85"/>
      <c r="AG1" s="86"/>
      <c r="AH1" s="87"/>
    </row>
    <row r="2" spans="1:34" ht="15.75" customHeight="1" x14ac:dyDescent="0.3">
      <c r="B2" s="202" t="s">
        <v>2</v>
      </c>
    </row>
    <row r="3" spans="1:34" s="91" customFormat="1" ht="15.75" customHeight="1" x14ac:dyDescent="0.3">
      <c r="A3" s="90"/>
      <c r="B3" s="91" t="s">
        <v>3</v>
      </c>
      <c r="AA3" s="86"/>
      <c r="AB3" s="86"/>
      <c r="AC3" s="86"/>
      <c r="AD3" s="86"/>
      <c r="AE3" s="86"/>
      <c r="AF3" s="86"/>
    </row>
    <row r="4" spans="1:34" ht="15.75" customHeight="1" x14ac:dyDescent="0.3">
      <c r="A4" s="109"/>
      <c r="B4" s="93" t="s">
        <v>5</v>
      </c>
      <c r="C4" s="93" t="s">
        <v>6</v>
      </c>
      <c r="D4" s="97">
        <v>150</v>
      </c>
      <c r="E4" s="97">
        <v>20</v>
      </c>
      <c r="F4" s="97">
        <v>10</v>
      </c>
      <c r="G4" s="97" t="s">
        <v>7</v>
      </c>
      <c r="H4" s="97" t="s">
        <v>8</v>
      </c>
      <c r="I4" s="97" t="s">
        <v>9</v>
      </c>
      <c r="J4" s="98" t="s">
        <v>10</v>
      </c>
    </row>
    <row r="5" spans="1:34" ht="15.75" customHeight="1" x14ac:dyDescent="0.3">
      <c r="A5" s="233">
        <v>7</v>
      </c>
      <c r="B5" s="234" t="s">
        <v>31</v>
      </c>
      <c r="C5" s="234" t="s">
        <v>27</v>
      </c>
      <c r="D5" s="236">
        <v>93</v>
      </c>
      <c r="E5" s="236">
        <v>89</v>
      </c>
      <c r="F5" s="236">
        <v>88</v>
      </c>
      <c r="G5" s="236">
        <f>SUM(D5:F5)</f>
        <v>270</v>
      </c>
      <c r="H5" s="236">
        <v>6</v>
      </c>
      <c r="I5" s="236">
        <v>1353</v>
      </c>
      <c r="J5" s="291">
        <v>32</v>
      </c>
    </row>
    <row r="6" spans="1:34" ht="15.75" customHeight="1" x14ac:dyDescent="0.3">
      <c r="A6" s="102">
        <v>6</v>
      </c>
      <c r="B6" s="103" t="s">
        <v>29</v>
      </c>
      <c r="C6" s="103" t="s">
        <v>30</v>
      </c>
      <c r="D6" s="104">
        <v>90</v>
      </c>
      <c r="E6" s="104">
        <v>94</v>
      </c>
      <c r="F6" s="104">
        <v>93</v>
      </c>
      <c r="G6" s="104">
        <f>SUM(D6:F6)</f>
        <v>277</v>
      </c>
      <c r="H6" s="99">
        <v>7</v>
      </c>
      <c r="I6" s="104">
        <v>1348</v>
      </c>
      <c r="J6" s="105">
        <v>31</v>
      </c>
    </row>
    <row r="7" spans="1:34" ht="15.75" customHeight="1" x14ac:dyDescent="0.3">
      <c r="A7" s="102">
        <v>2</v>
      </c>
      <c r="B7" s="103" t="s">
        <v>51</v>
      </c>
      <c r="C7" s="103" t="s">
        <v>52</v>
      </c>
      <c r="D7" s="99">
        <v>80</v>
      </c>
      <c r="E7" s="104">
        <v>92</v>
      </c>
      <c r="F7" s="104">
        <v>86</v>
      </c>
      <c r="G7" s="104">
        <f>SUM(D7:F7)</f>
        <v>258</v>
      </c>
      <c r="H7" s="99">
        <v>5</v>
      </c>
      <c r="I7" s="104">
        <v>1319</v>
      </c>
      <c r="J7" s="105">
        <v>27</v>
      </c>
    </row>
    <row r="8" spans="1:34" ht="15.75" customHeight="1" x14ac:dyDescent="0.3">
      <c r="A8" s="102">
        <v>1</v>
      </c>
      <c r="B8" s="103" t="s">
        <v>614</v>
      </c>
      <c r="C8" s="103" t="s">
        <v>302</v>
      </c>
      <c r="D8" s="99" t="s">
        <v>191</v>
      </c>
      <c r="E8" s="104"/>
      <c r="F8" s="104"/>
      <c r="G8" s="104">
        <f>SUM(D8:F8)</f>
        <v>0</v>
      </c>
      <c r="H8" s="99">
        <v>0</v>
      </c>
      <c r="I8" s="110">
        <v>0</v>
      </c>
      <c r="J8" s="111">
        <v>0</v>
      </c>
      <c r="K8" s="87"/>
    </row>
    <row r="9" spans="1:34" ht="15.75" customHeight="1" x14ac:dyDescent="0.3">
      <c r="A9" s="102">
        <v>3</v>
      </c>
      <c r="B9" s="103" t="s">
        <v>428</v>
      </c>
      <c r="C9" s="103" t="s">
        <v>302</v>
      </c>
      <c r="D9" s="99" t="s">
        <v>191</v>
      </c>
      <c r="E9" s="104"/>
      <c r="F9" s="104"/>
      <c r="G9" s="104">
        <f>SUM(D9:F9)</f>
        <v>0</v>
      </c>
      <c r="H9" s="99">
        <v>0</v>
      </c>
      <c r="I9" s="104">
        <v>0</v>
      </c>
      <c r="J9" s="105">
        <v>0</v>
      </c>
    </row>
    <row r="10" spans="1:34" ht="15.75" customHeight="1" x14ac:dyDescent="0.3">
      <c r="A10" s="102">
        <v>4</v>
      </c>
      <c r="B10" s="103" t="s">
        <v>332</v>
      </c>
      <c r="C10" s="103" t="s">
        <v>302</v>
      </c>
      <c r="D10" s="104" t="s">
        <v>191</v>
      </c>
      <c r="E10" s="104"/>
      <c r="F10" s="104"/>
      <c r="G10" s="104">
        <f>SUM(D10:F10)</f>
        <v>0</v>
      </c>
      <c r="H10" s="99">
        <v>0</v>
      </c>
      <c r="I10" s="104">
        <v>0</v>
      </c>
      <c r="J10" s="105">
        <v>0</v>
      </c>
    </row>
    <row r="11" spans="1:34" ht="15.75" customHeight="1" x14ac:dyDescent="0.3">
      <c r="A11" s="239">
        <v>5</v>
      </c>
      <c r="B11" s="240" t="s">
        <v>26</v>
      </c>
      <c r="C11" s="240" t="s">
        <v>27</v>
      </c>
      <c r="D11" s="241" t="s">
        <v>191</v>
      </c>
      <c r="E11" s="241"/>
      <c r="F11" s="241"/>
      <c r="G11" s="241">
        <f>SUM(D11:F11)</f>
        <v>0</v>
      </c>
      <c r="H11" s="242">
        <v>0</v>
      </c>
      <c r="I11" s="106">
        <v>0</v>
      </c>
      <c r="J11" s="107">
        <v>0</v>
      </c>
    </row>
    <row r="12" spans="1:34" ht="15.75" customHeight="1" x14ac:dyDescent="0.3">
      <c r="A12" s="86"/>
    </row>
    <row r="13" spans="1:34" ht="15.75" customHeight="1" x14ac:dyDescent="0.3">
      <c r="A13" s="90"/>
      <c r="B13" s="91" t="s">
        <v>4</v>
      </c>
      <c r="C13" s="91"/>
      <c r="D13" s="91"/>
      <c r="E13" s="91"/>
      <c r="F13" s="91"/>
      <c r="G13" s="91"/>
      <c r="H13" s="91"/>
      <c r="I13" s="91"/>
      <c r="J13" s="91"/>
    </row>
    <row r="14" spans="1:34" ht="15.75" customHeight="1" x14ac:dyDescent="0.3">
      <c r="A14" s="109"/>
      <c r="B14" s="93" t="s">
        <v>5</v>
      </c>
      <c r="C14" s="93" t="s">
        <v>6</v>
      </c>
      <c r="D14" s="97">
        <v>150</v>
      </c>
      <c r="E14" s="97">
        <v>20</v>
      </c>
      <c r="F14" s="97">
        <v>10</v>
      </c>
      <c r="G14" s="97" t="s">
        <v>7</v>
      </c>
      <c r="H14" s="97" t="s">
        <v>8</v>
      </c>
      <c r="I14" s="97" t="s">
        <v>9</v>
      </c>
      <c r="J14" s="98" t="s">
        <v>10</v>
      </c>
    </row>
    <row r="15" spans="1:34" ht="15.75" customHeight="1" x14ac:dyDescent="0.3">
      <c r="A15" s="233">
        <v>2</v>
      </c>
      <c r="B15" s="234" t="s">
        <v>53</v>
      </c>
      <c r="C15" s="234" t="s">
        <v>54</v>
      </c>
      <c r="D15" s="236">
        <v>82</v>
      </c>
      <c r="E15" s="236">
        <v>76</v>
      </c>
      <c r="F15" s="236">
        <v>77</v>
      </c>
      <c r="G15" s="236">
        <f>SUM(D15:F15)</f>
        <v>235</v>
      </c>
      <c r="H15" s="236">
        <v>6</v>
      </c>
      <c r="I15" s="236">
        <v>1175</v>
      </c>
      <c r="J15" s="291">
        <v>27</v>
      </c>
    </row>
    <row r="16" spans="1:34" ht="15.75" customHeight="1" x14ac:dyDescent="0.3">
      <c r="A16" s="102">
        <v>4</v>
      </c>
      <c r="B16" s="103" t="s">
        <v>100</v>
      </c>
      <c r="C16" s="103" t="s">
        <v>27</v>
      </c>
      <c r="D16" s="104">
        <v>73</v>
      </c>
      <c r="E16" s="104">
        <v>77</v>
      </c>
      <c r="F16" s="104">
        <v>80</v>
      </c>
      <c r="G16" s="104">
        <f>SUM(D16:F16)</f>
        <v>230</v>
      </c>
      <c r="H16" s="99">
        <v>5</v>
      </c>
      <c r="I16" s="104">
        <v>1163</v>
      </c>
      <c r="J16" s="105">
        <v>25</v>
      </c>
    </row>
    <row r="17" spans="1:10" ht="15.75" customHeight="1" x14ac:dyDescent="0.3">
      <c r="A17" s="102">
        <v>1</v>
      </c>
      <c r="B17" s="103" t="s">
        <v>95</v>
      </c>
      <c r="C17" s="103" t="s">
        <v>27</v>
      </c>
      <c r="D17" s="99" t="s">
        <v>191</v>
      </c>
      <c r="E17" s="104"/>
      <c r="F17" s="104"/>
      <c r="G17" s="104">
        <f>SUM(D17:F17)</f>
        <v>0</v>
      </c>
      <c r="H17" s="99">
        <v>0</v>
      </c>
      <c r="I17" s="110">
        <v>743</v>
      </c>
      <c r="J17" s="111">
        <v>17</v>
      </c>
    </row>
    <row r="18" spans="1:10" ht="15.75" customHeight="1" x14ac:dyDescent="0.3">
      <c r="A18" s="102">
        <v>3</v>
      </c>
      <c r="B18" s="103" t="s">
        <v>97</v>
      </c>
      <c r="C18" s="103" t="s">
        <v>27</v>
      </c>
      <c r="D18" s="104" t="s">
        <v>191</v>
      </c>
      <c r="E18" s="104"/>
      <c r="F18" s="104"/>
      <c r="G18" s="104">
        <f>SUM(D18:F18)</f>
        <v>0</v>
      </c>
      <c r="H18" s="99">
        <v>0</v>
      </c>
      <c r="I18" s="104">
        <v>0</v>
      </c>
      <c r="J18" s="105">
        <v>0</v>
      </c>
    </row>
    <row r="19" spans="1:10" ht="15.75" customHeight="1" x14ac:dyDescent="0.3">
      <c r="A19" s="102">
        <v>5</v>
      </c>
      <c r="B19" s="103" t="s">
        <v>580</v>
      </c>
      <c r="C19" s="103" t="s">
        <v>302</v>
      </c>
      <c r="D19" s="99" t="s">
        <v>191</v>
      </c>
      <c r="E19" s="104"/>
      <c r="F19" s="104"/>
      <c r="G19" s="104">
        <f>SUM(D19:F19)</f>
        <v>0</v>
      </c>
      <c r="H19" s="99">
        <v>0</v>
      </c>
      <c r="I19" s="104">
        <v>0</v>
      </c>
      <c r="J19" s="105">
        <v>0</v>
      </c>
    </row>
    <row r="20" spans="1:10" ht="15.75" customHeight="1" x14ac:dyDescent="0.3">
      <c r="A20" s="239">
        <v>6</v>
      </c>
      <c r="B20" s="240" t="s">
        <v>615</v>
      </c>
      <c r="C20" s="240" t="s">
        <v>302</v>
      </c>
      <c r="D20" s="242" t="s">
        <v>191</v>
      </c>
      <c r="E20" s="241"/>
      <c r="F20" s="241"/>
      <c r="G20" s="241">
        <f>SUM(D20:F20)</f>
        <v>0</v>
      </c>
      <c r="H20" s="242">
        <v>0</v>
      </c>
      <c r="I20" s="106">
        <v>0</v>
      </c>
      <c r="J20" s="107">
        <v>0</v>
      </c>
    </row>
    <row r="21" spans="1:10" ht="15.75" customHeight="1" x14ac:dyDescent="0.3">
      <c r="A21" s="86"/>
    </row>
    <row r="22" spans="1:10" ht="15.75" customHeight="1" x14ac:dyDescent="0.3">
      <c r="A22" s="86"/>
      <c r="B22" s="91" t="s">
        <v>616</v>
      </c>
    </row>
    <row r="23" spans="1:10" ht="15.75" customHeight="1" x14ac:dyDescent="0.3">
      <c r="A23" s="86"/>
    </row>
    <row r="24" spans="1:10" ht="15.75" customHeight="1" x14ac:dyDescent="0.3">
      <c r="A24" s="86"/>
      <c r="B24" s="86" t="s">
        <v>617</v>
      </c>
      <c r="F24" s="108" t="s">
        <v>705</v>
      </c>
    </row>
    <row r="25" spans="1:10" ht="15.75" customHeight="1" x14ac:dyDescent="0.3">
      <c r="A25" s="86"/>
      <c r="B25" s="86" t="s">
        <v>129</v>
      </c>
    </row>
    <row r="26" spans="1:10" ht="15.75" customHeight="1" x14ac:dyDescent="0.3">
      <c r="A26" s="86"/>
    </row>
    <row r="27" spans="1:10" ht="15.75" customHeight="1" x14ac:dyDescent="0.3">
      <c r="A27" s="86"/>
    </row>
    <row r="28" spans="1:10" ht="15.75" customHeight="1" x14ac:dyDescent="0.3">
      <c r="A28" s="86"/>
    </row>
    <row r="29" spans="1:10" ht="15.75" customHeight="1" x14ac:dyDescent="0.3">
      <c r="A29" s="86"/>
    </row>
    <row r="30" spans="1:10" ht="15.75" customHeight="1" x14ac:dyDescent="0.3">
      <c r="A30" s="86"/>
    </row>
    <row r="31" spans="1:10" ht="15.75" customHeight="1" x14ac:dyDescent="0.3">
      <c r="A31" s="86"/>
    </row>
    <row r="32" spans="1:10" ht="15.75" customHeight="1" x14ac:dyDescent="0.3">
      <c r="A32" s="86"/>
    </row>
    <row r="33" spans="1:1" ht="15.75" customHeight="1" x14ac:dyDescent="0.3">
      <c r="A33" s="86"/>
    </row>
    <row r="34" spans="1:1" ht="15.75" customHeight="1" x14ac:dyDescent="0.3">
      <c r="A34" s="86"/>
    </row>
    <row r="35" spans="1:1" ht="15.75" customHeight="1" x14ac:dyDescent="0.3">
      <c r="A35" s="86"/>
    </row>
    <row r="36" spans="1:1" ht="15.75" customHeight="1" x14ac:dyDescent="0.3">
      <c r="A36" s="86"/>
    </row>
    <row r="37" spans="1:1" ht="15.75" customHeight="1" x14ac:dyDescent="0.3">
      <c r="A37" s="86"/>
    </row>
    <row r="38" spans="1:1" ht="15.75" customHeight="1" x14ac:dyDescent="0.3">
      <c r="A38" s="86"/>
    </row>
    <row r="39" spans="1:1" ht="15.75" customHeight="1" x14ac:dyDescent="0.3">
      <c r="A39" s="86"/>
    </row>
    <row r="40" spans="1:1" ht="15.75" customHeight="1" x14ac:dyDescent="0.3">
      <c r="A40" s="86"/>
    </row>
    <row r="41" spans="1:1" ht="15.75" customHeight="1" x14ac:dyDescent="0.3">
      <c r="A41" s="86"/>
    </row>
    <row r="42" spans="1:1" ht="15.75" customHeight="1" x14ac:dyDescent="0.3">
      <c r="A42" s="86"/>
    </row>
    <row r="43" spans="1:1" ht="15.75" customHeight="1" x14ac:dyDescent="0.3">
      <c r="A43" s="86"/>
    </row>
    <row r="44" spans="1:1" ht="15.75" customHeight="1" x14ac:dyDescent="0.3">
      <c r="A44" s="86"/>
    </row>
    <row r="45" spans="1:1" ht="15.75" customHeight="1" x14ac:dyDescent="0.3">
      <c r="A45" s="86"/>
    </row>
    <row r="46" spans="1:1" ht="15.75" customHeight="1" x14ac:dyDescent="0.3">
      <c r="A46" s="86"/>
    </row>
    <row r="47" spans="1:1" ht="15.75" customHeight="1" x14ac:dyDescent="0.3">
      <c r="A47" s="86"/>
    </row>
    <row r="48" spans="1:1" ht="15.75" customHeight="1" x14ac:dyDescent="0.3">
      <c r="A48" s="86"/>
    </row>
    <row r="49" spans="1:1" ht="15.75" customHeight="1" x14ac:dyDescent="0.3">
      <c r="A49" s="86"/>
    </row>
    <row r="50" spans="1:1" ht="15.75" customHeight="1" x14ac:dyDescent="0.3">
      <c r="A50" s="86"/>
    </row>
    <row r="51" spans="1:1" ht="15.75" customHeight="1" x14ac:dyDescent="0.3">
      <c r="A51" s="86"/>
    </row>
    <row r="52" spans="1:1" ht="15.75" customHeight="1" x14ac:dyDescent="0.3">
      <c r="A52" s="86"/>
    </row>
    <row r="53" spans="1:1" ht="15.75" customHeight="1" x14ac:dyDescent="0.3">
      <c r="A53" s="86"/>
    </row>
    <row r="54" spans="1:1" ht="15.75" customHeight="1" x14ac:dyDescent="0.3">
      <c r="A54" s="86"/>
    </row>
    <row r="55" spans="1:1" ht="15.75" customHeight="1" x14ac:dyDescent="0.3">
      <c r="A55" s="86"/>
    </row>
    <row r="56" spans="1:1" ht="15.75" customHeight="1" x14ac:dyDescent="0.3">
      <c r="A56" s="86"/>
    </row>
    <row r="57" spans="1:1" ht="15.75" customHeight="1" x14ac:dyDescent="0.3">
      <c r="A57" s="86"/>
    </row>
    <row r="58" spans="1:1" ht="15.75" customHeight="1" x14ac:dyDescent="0.3">
      <c r="A58" s="86"/>
    </row>
    <row r="59" spans="1:1" ht="15.75" customHeight="1" x14ac:dyDescent="0.3">
      <c r="A59" s="86"/>
    </row>
    <row r="60" spans="1:1" ht="15.75" customHeight="1" x14ac:dyDescent="0.3">
      <c r="A60" s="86"/>
    </row>
    <row r="61" spans="1:1" ht="15.75" customHeight="1" x14ac:dyDescent="0.3">
      <c r="A61" s="86"/>
    </row>
    <row r="62" spans="1:1" ht="15.75" customHeight="1" x14ac:dyDescent="0.3">
      <c r="A62" s="86"/>
    </row>
    <row r="63" spans="1:1" ht="15.75" customHeight="1" x14ac:dyDescent="0.3">
      <c r="A63" s="86"/>
    </row>
    <row r="64" spans="1:1" ht="15.75" customHeight="1" x14ac:dyDescent="0.3">
      <c r="A64" s="86"/>
    </row>
    <row r="65" spans="1:1" ht="15.75" customHeight="1" x14ac:dyDescent="0.3">
      <c r="A65" s="86"/>
    </row>
    <row r="66" spans="1:1" ht="15.75" customHeight="1" x14ac:dyDescent="0.3">
      <c r="A66" s="86"/>
    </row>
    <row r="67" spans="1:1" ht="15.75" customHeight="1" x14ac:dyDescent="0.3">
      <c r="A67" s="86"/>
    </row>
    <row r="68" spans="1:1" ht="15.75" customHeight="1" x14ac:dyDescent="0.3">
      <c r="A68" s="86"/>
    </row>
    <row r="69" spans="1:1" ht="15.75" customHeight="1" x14ac:dyDescent="0.3">
      <c r="A69" s="86"/>
    </row>
    <row r="70" spans="1:1" ht="15.75" customHeight="1" x14ac:dyDescent="0.3">
      <c r="A70" s="86"/>
    </row>
    <row r="71" spans="1:1" ht="15.75" customHeight="1" x14ac:dyDescent="0.3">
      <c r="A71" s="86"/>
    </row>
    <row r="72" spans="1:1" ht="15.75" customHeight="1" x14ac:dyDescent="0.3">
      <c r="A72" s="86"/>
    </row>
    <row r="73" spans="1:1" ht="15.75" customHeight="1" x14ac:dyDescent="0.3">
      <c r="A73" s="86"/>
    </row>
    <row r="74" spans="1:1" ht="15.75" customHeight="1" x14ac:dyDescent="0.3">
      <c r="A74" s="86"/>
    </row>
    <row r="75" spans="1:1" ht="15.75" customHeight="1" x14ac:dyDescent="0.3">
      <c r="A75" s="86"/>
    </row>
    <row r="76" spans="1:1" ht="15.75" customHeight="1" x14ac:dyDescent="0.3">
      <c r="A76" s="86"/>
    </row>
    <row r="77" spans="1:1" ht="15.75" customHeight="1" x14ac:dyDescent="0.3">
      <c r="A77" s="86"/>
    </row>
    <row r="78" spans="1:1" ht="15.75" customHeight="1" x14ac:dyDescent="0.3">
      <c r="A78" s="86"/>
    </row>
    <row r="79" spans="1:1" ht="15.75" customHeight="1" x14ac:dyDescent="0.3">
      <c r="A79" s="86"/>
    </row>
    <row r="80" spans="1:1" ht="15.75" customHeight="1" x14ac:dyDescent="0.3">
      <c r="A80" s="86"/>
    </row>
    <row r="81" spans="1:1" ht="15.75" customHeight="1" x14ac:dyDescent="0.3">
      <c r="A81" s="86"/>
    </row>
    <row r="82" spans="1:1" ht="15.75" customHeight="1" x14ac:dyDescent="0.3">
      <c r="A82" s="86"/>
    </row>
    <row r="83" spans="1:1" ht="15.75" customHeight="1" x14ac:dyDescent="0.3">
      <c r="A83" s="86"/>
    </row>
    <row r="84" spans="1:1" ht="15.75" customHeight="1" x14ac:dyDescent="0.3">
      <c r="A84" s="86"/>
    </row>
    <row r="85" spans="1:1" ht="15.75" customHeight="1" x14ac:dyDescent="0.3">
      <c r="A85" s="86"/>
    </row>
    <row r="86" spans="1:1" ht="15.75" customHeight="1" x14ac:dyDescent="0.3">
      <c r="A86" s="86"/>
    </row>
    <row r="87" spans="1:1" ht="15.75" customHeight="1" x14ac:dyDescent="0.3">
      <c r="A87" s="86"/>
    </row>
    <row r="88" spans="1:1" ht="15.75" customHeight="1" x14ac:dyDescent="0.3">
      <c r="A88" s="86"/>
    </row>
    <row r="89" spans="1:1" ht="15.75" customHeight="1" x14ac:dyDescent="0.3">
      <c r="A89" s="86"/>
    </row>
    <row r="90" spans="1:1" ht="15.75" customHeight="1" x14ac:dyDescent="0.3">
      <c r="A90" s="86"/>
    </row>
    <row r="91" spans="1:1" ht="15.75" customHeight="1" x14ac:dyDescent="0.3">
      <c r="A91" s="86"/>
    </row>
    <row r="92" spans="1:1" ht="15.75" customHeight="1" x14ac:dyDescent="0.3">
      <c r="A92" s="86"/>
    </row>
    <row r="93" spans="1:1" ht="15.75" customHeight="1" x14ac:dyDescent="0.3">
      <c r="A93" s="86"/>
    </row>
    <row r="94" spans="1:1" ht="15.75" customHeight="1" x14ac:dyDescent="0.3">
      <c r="A94" s="86"/>
    </row>
    <row r="95" spans="1:1" ht="15.75" customHeight="1" x14ac:dyDescent="0.3">
      <c r="A95" s="86"/>
    </row>
    <row r="96" spans="1:1" ht="15.75" customHeight="1" x14ac:dyDescent="0.3">
      <c r="A96" s="86"/>
    </row>
    <row r="97" spans="1:1" ht="15.75" customHeight="1" x14ac:dyDescent="0.3">
      <c r="A97" s="86"/>
    </row>
    <row r="98" spans="1:1" ht="15.75" customHeight="1" x14ac:dyDescent="0.3">
      <c r="A98" s="86"/>
    </row>
    <row r="99" spans="1:1" ht="15.75" customHeight="1" x14ac:dyDescent="0.3">
      <c r="A99" s="86"/>
    </row>
    <row r="100" spans="1:1" ht="15.75" customHeight="1" x14ac:dyDescent="0.3">
      <c r="A100" s="86"/>
    </row>
    <row r="101" spans="1:1" ht="15.75" customHeight="1" x14ac:dyDescent="0.3">
      <c r="A101" s="86"/>
    </row>
    <row r="102" spans="1:1" ht="15.75" customHeight="1" x14ac:dyDescent="0.3">
      <c r="A102" s="86"/>
    </row>
    <row r="103" spans="1:1" ht="15.75" customHeight="1" x14ac:dyDescent="0.3">
      <c r="A103" s="86"/>
    </row>
    <row r="104" spans="1:1" ht="15.75" customHeight="1" x14ac:dyDescent="0.3">
      <c r="A104" s="86"/>
    </row>
    <row r="105" spans="1:1" ht="15.75" customHeight="1" x14ac:dyDescent="0.3">
      <c r="A105" s="86"/>
    </row>
    <row r="106" spans="1:1" ht="15.75" customHeight="1" x14ac:dyDescent="0.3">
      <c r="A106" s="86"/>
    </row>
    <row r="107" spans="1:1" ht="15.75" customHeight="1" x14ac:dyDescent="0.3">
      <c r="A107" s="86"/>
    </row>
    <row r="108" spans="1:1" ht="15.75" customHeight="1" x14ac:dyDescent="0.3">
      <c r="A108" s="86"/>
    </row>
    <row r="109" spans="1:1" ht="15.75" customHeight="1" x14ac:dyDescent="0.3">
      <c r="A109" s="86"/>
    </row>
    <row r="110" spans="1:1" ht="15.75" customHeight="1" x14ac:dyDescent="0.3">
      <c r="A110" s="86"/>
    </row>
    <row r="111" spans="1:1" ht="15.75" customHeight="1" x14ac:dyDescent="0.3">
      <c r="A111" s="86"/>
    </row>
    <row r="112" spans="1:1" ht="15.75" customHeight="1" x14ac:dyDescent="0.3">
      <c r="A112" s="86"/>
    </row>
    <row r="113" spans="1:1" ht="15.75" customHeight="1" x14ac:dyDescent="0.3">
      <c r="A113" s="86"/>
    </row>
    <row r="114" spans="1:1" ht="15.75" customHeight="1" x14ac:dyDescent="0.3">
      <c r="A114" s="86"/>
    </row>
    <row r="115" spans="1:1" ht="15.75" customHeight="1" x14ac:dyDescent="0.3">
      <c r="A115" s="86"/>
    </row>
    <row r="116" spans="1:1" ht="15.75" customHeight="1" x14ac:dyDescent="0.3">
      <c r="A116" s="86"/>
    </row>
    <row r="117" spans="1:1" ht="15.75" customHeight="1" x14ac:dyDescent="0.3">
      <c r="A117" s="86"/>
    </row>
    <row r="118" spans="1:1" ht="15.75" customHeight="1" x14ac:dyDescent="0.3">
      <c r="A118" s="86"/>
    </row>
    <row r="119" spans="1:1" ht="15.75" customHeight="1" x14ac:dyDescent="0.3">
      <c r="A119" s="86"/>
    </row>
    <row r="120" spans="1:1" ht="15.75" customHeight="1" x14ac:dyDescent="0.3">
      <c r="A120" s="86"/>
    </row>
    <row r="121" spans="1:1" ht="15.75" customHeight="1" x14ac:dyDescent="0.3">
      <c r="A121" s="86"/>
    </row>
    <row r="122" spans="1:1" ht="15.75" customHeight="1" x14ac:dyDescent="0.3">
      <c r="A122" s="86"/>
    </row>
    <row r="123" spans="1:1" ht="15.75" customHeight="1" x14ac:dyDescent="0.3">
      <c r="A123" s="86"/>
    </row>
    <row r="124" spans="1:1" ht="15.75" customHeight="1" x14ac:dyDescent="0.3">
      <c r="A124" s="86"/>
    </row>
    <row r="125" spans="1:1" ht="15.75" customHeight="1" x14ac:dyDescent="0.3">
      <c r="A125" s="86"/>
    </row>
    <row r="126" spans="1:1" ht="15.75" customHeight="1" x14ac:dyDescent="0.3">
      <c r="A126" s="86"/>
    </row>
    <row r="127" spans="1:1" ht="15.75" customHeight="1" x14ac:dyDescent="0.3">
      <c r="A127" s="86"/>
    </row>
    <row r="128" spans="1:1" ht="15.75" customHeight="1" x14ac:dyDescent="0.3">
      <c r="A128" s="86"/>
    </row>
    <row r="129" spans="1:1" ht="15.75" customHeight="1" x14ac:dyDescent="0.3">
      <c r="A129" s="86"/>
    </row>
    <row r="130" spans="1:1" ht="15.75" customHeight="1" x14ac:dyDescent="0.3">
      <c r="A130" s="86"/>
    </row>
    <row r="131" spans="1:1" ht="15.75" customHeight="1" x14ac:dyDescent="0.3">
      <c r="A131" s="86"/>
    </row>
    <row r="132" spans="1:1" ht="15.75" customHeight="1" x14ac:dyDescent="0.3">
      <c r="A132" s="86"/>
    </row>
    <row r="133" spans="1:1" ht="15.75" customHeight="1" x14ac:dyDescent="0.3">
      <c r="A133" s="86"/>
    </row>
    <row r="134" spans="1:1" ht="15.75" customHeight="1" x14ac:dyDescent="0.3">
      <c r="A134" s="86"/>
    </row>
    <row r="135" spans="1:1" ht="15.75" customHeight="1" x14ac:dyDescent="0.3">
      <c r="A135" s="86"/>
    </row>
    <row r="136" spans="1:1" ht="15.75" customHeight="1" x14ac:dyDescent="0.3">
      <c r="A136" s="86"/>
    </row>
    <row r="137" spans="1:1" ht="15.75" customHeight="1" x14ac:dyDescent="0.3">
      <c r="A137" s="86"/>
    </row>
    <row r="138" spans="1:1" ht="15.75" customHeight="1" x14ac:dyDescent="0.3">
      <c r="A138" s="86"/>
    </row>
    <row r="139" spans="1:1" ht="15.75" customHeight="1" x14ac:dyDescent="0.3">
      <c r="A139" s="86"/>
    </row>
    <row r="140" spans="1:1" ht="15.75" customHeight="1" x14ac:dyDescent="0.3">
      <c r="A140" s="86"/>
    </row>
    <row r="141" spans="1:1" ht="15.75" customHeight="1" x14ac:dyDescent="0.3">
      <c r="A141" s="86"/>
    </row>
    <row r="142" spans="1:1" ht="15.75" customHeight="1" x14ac:dyDescent="0.3">
      <c r="A142" s="86"/>
    </row>
    <row r="143" spans="1:1" ht="15.75" customHeight="1" x14ac:dyDescent="0.3">
      <c r="A143" s="86"/>
    </row>
    <row r="144" spans="1:1" ht="15.75" customHeight="1" x14ac:dyDescent="0.3">
      <c r="A144" s="86"/>
    </row>
    <row r="145" spans="1:1" ht="15.75" customHeight="1" x14ac:dyDescent="0.3">
      <c r="A145" s="86"/>
    </row>
    <row r="146" spans="1:1" ht="15.75" customHeight="1" x14ac:dyDescent="0.3">
      <c r="A146" s="86"/>
    </row>
    <row r="147" spans="1:1" ht="15.75" customHeight="1" x14ac:dyDescent="0.3">
      <c r="A147" s="86"/>
    </row>
    <row r="148" spans="1:1" ht="15.75" customHeight="1" x14ac:dyDescent="0.3">
      <c r="A148" s="86"/>
    </row>
    <row r="149" spans="1:1" ht="15.75" customHeight="1" x14ac:dyDescent="0.3">
      <c r="A149" s="86"/>
    </row>
    <row r="150" spans="1:1" ht="15.75" customHeight="1" x14ac:dyDescent="0.3">
      <c r="A150" s="86"/>
    </row>
    <row r="151" spans="1:1" ht="15.75" customHeight="1" x14ac:dyDescent="0.3">
      <c r="A151" s="86"/>
    </row>
    <row r="152" spans="1:1" ht="15.75" customHeight="1" x14ac:dyDescent="0.3">
      <c r="A152" s="86"/>
    </row>
    <row r="153" spans="1:1" ht="15.75" customHeight="1" x14ac:dyDescent="0.3">
      <c r="A153" s="86"/>
    </row>
    <row r="154" spans="1:1" ht="15.75" customHeight="1" x14ac:dyDescent="0.3">
      <c r="A154" s="86"/>
    </row>
    <row r="155" spans="1:1" ht="15.75" customHeight="1" x14ac:dyDescent="0.3">
      <c r="A155" s="86"/>
    </row>
    <row r="156" spans="1:1" ht="15.75" customHeight="1" x14ac:dyDescent="0.3">
      <c r="A156" s="86"/>
    </row>
    <row r="157" spans="1:1" ht="15.75" customHeight="1" x14ac:dyDescent="0.3">
      <c r="A157" s="86"/>
    </row>
    <row r="158" spans="1:1" ht="15.75" customHeight="1" x14ac:dyDescent="0.3">
      <c r="A158" s="86"/>
    </row>
    <row r="159" spans="1:1" ht="15.75" customHeight="1" x14ac:dyDescent="0.3">
      <c r="A159" s="86"/>
    </row>
    <row r="160" spans="1:1" ht="15.75" customHeight="1" x14ac:dyDescent="0.3">
      <c r="A160" s="86"/>
    </row>
    <row r="161" spans="1:1" ht="15.75" customHeight="1" x14ac:dyDescent="0.3">
      <c r="A161" s="86"/>
    </row>
    <row r="162" spans="1:1" ht="15.75" customHeight="1" x14ac:dyDescent="0.3">
      <c r="A162" s="86"/>
    </row>
    <row r="163" spans="1:1" ht="15.75" customHeight="1" x14ac:dyDescent="0.3">
      <c r="A163" s="86"/>
    </row>
    <row r="164" spans="1:1" ht="15.75" customHeight="1" x14ac:dyDescent="0.3">
      <c r="A164" s="86"/>
    </row>
    <row r="165" spans="1:1" ht="15.75" customHeight="1" x14ac:dyDescent="0.3">
      <c r="A165" s="86"/>
    </row>
    <row r="166" spans="1:1" ht="15.75" customHeight="1" x14ac:dyDescent="0.3">
      <c r="A166" s="86"/>
    </row>
    <row r="167" spans="1:1" ht="15.75" customHeight="1" x14ac:dyDescent="0.3">
      <c r="A167" s="86"/>
    </row>
    <row r="168" spans="1:1" ht="15.75" customHeight="1" x14ac:dyDescent="0.3">
      <c r="A168" s="86"/>
    </row>
    <row r="169" spans="1:1" ht="15.75" customHeight="1" x14ac:dyDescent="0.3">
      <c r="A169" s="86"/>
    </row>
    <row r="170" spans="1:1" ht="15.75" customHeight="1" x14ac:dyDescent="0.3">
      <c r="A170" s="86"/>
    </row>
    <row r="171" spans="1:1" ht="15.75" customHeight="1" x14ac:dyDescent="0.3">
      <c r="A171" s="86"/>
    </row>
    <row r="172" spans="1:1" ht="15.75" customHeight="1" x14ac:dyDescent="0.3">
      <c r="A172" s="86"/>
    </row>
    <row r="173" spans="1:1" ht="15.75" customHeight="1" x14ac:dyDescent="0.3">
      <c r="A173" s="86"/>
    </row>
    <row r="174" spans="1:1" ht="15.75" customHeight="1" x14ac:dyDescent="0.3">
      <c r="A174" s="86"/>
    </row>
    <row r="175" spans="1:1" ht="15.75" customHeight="1" x14ac:dyDescent="0.3">
      <c r="A175" s="86"/>
    </row>
    <row r="176" spans="1:1" ht="15.75" customHeight="1" x14ac:dyDescent="0.3">
      <c r="A176" s="86"/>
    </row>
    <row r="177" spans="1:1" ht="15.75" customHeight="1" x14ac:dyDescent="0.3">
      <c r="A177" s="86"/>
    </row>
    <row r="178" spans="1:1" ht="15.75" customHeight="1" x14ac:dyDescent="0.3">
      <c r="A178" s="86"/>
    </row>
    <row r="179" spans="1:1" ht="15.75" customHeight="1" x14ac:dyDescent="0.3">
      <c r="A179" s="86"/>
    </row>
    <row r="180" spans="1:1" ht="15.75" customHeight="1" x14ac:dyDescent="0.3">
      <c r="A180" s="86"/>
    </row>
    <row r="181" spans="1:1" ht="15.75" customHeight="1" x14ac:dyDescent="0.3">
      <c r="A181" s="86"/>
    </row>
    <row r="182" spans="1:1" ht="15.75" customHeight="1" x14ac:dyDescent="0.3">
      <c r="A182" s="86"/>
    </row>
    <row r="183" spans="1:1" ht="15.75" customHeight="1" x14ac:dyDescent="0.3">
      <c r="A183" s="86"/>
    </row>
    <row r="184" spans="1:1" ht="15.75" customHeight="1" x14ac:dyDescent="0.3">
      <c r="A184" s="86"/>
    </row>
    <row r="185" spans="1:1" ht="15.75" customHeight="1" x14ac:dyDescent="0.3">
      <c r="A185" s="86"/>
    </row>
    <row r="186" spans="1:1" ht="15.75" customHeight="1" x14ac:dyDescent="0.3">
      <c r="A186" s="86"/>
    </row>
    <row r="187" spans="1:1" ht="15.75" customHeight="1" x14ac:dyDescent="0.3">
      <c r="A187" s="86"/>
    </row>
    <row r="188" spans="1:1" ht="15.75" customHeight="1" x14ac:dyDescent="0.3">
      <c r="A188" s="86"/>
    </row>
    <row r="189" spans="1:1" ht="15.75" customHeight="1" x14ac:dyDescent="0.3">
      <c r="A189" s="86"/>
    </row>
    <row r="190" spans="1:1" ht="15.75" customHeight="1" x14ac:dyDescent="0.3">
      <c r="A190" s="86"/>
    </row>
    <row r="191" spans="1:1" ht="15.75" customHeight="1" x14ac:dyDescent="0.3">
      <c r="A191" s="86"/>
    </row>
    <row r="192" spans="1:1" ht="15.75" customHeight="1" x14ac:dyDescent="0.3">
      <c r="A192" s="86"/>
    </row>
  </sheetData>
  <sortState xmlns:xlrd2="http://schemas.microsoft.com/office/spreadsheetml/2017/richdata2" ref="A15:J20">
    <sortCondition descending="1" ref="J15"/>
    <sortCondition descending="1" ref="I15"/>
  </sortState>
  <hyperlinks>
    <hyperlink ref="B2" location="'Index'!A3" tooltip="Go to the Index sheet" display="`" xr:uid="{E09A981F-E286-45A3-A453-BB34CAEA2BE9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92" orientation="portrait" horizontalDpi="300" verticalDpi="300" r:id="rId1"/>
  <headerFooter alignWithMargins="0">
    <oddHeader>&amp;C&amp;18&amp;"Trebuchet MS"&amp;BCumbria &amp;&amp; Northumbria TSA Leagues
Winter 2020-21&amp;L&amp;G&amp;R&amp;G</oddHeader>
    <oddFooter>&amp;Cwww.cntsa.org.uk</oddFooter>
  </headerFooter>
  <legacyDrawingHF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7FA811-3F05-4BCD-B1A6-87690C293F0D}">
  <sheetPr codeName="Sheet36">
    <tabColor theme="1" tint="0.249977111117893"/>
    <pageSetUpPr fitToPage="1"/>
  </sheetPr>
  <dimension ref="A1:AH192"/>
  <sheetViews>
    <sheetView showGridLines="0" zoomScaleNormal="100" zoomScalePageLayoutView="150" workbookViewId="0">
      <selection activeCell="A2" sqref="A2"/>
    </sheetView>
  </sheetViews>
  <sheetFormatPr defaultColWidth="10.28515625" defaultRowHeight="15" x14ac:dyDescent="0.3"/>
  <cols>
    <col min="1" max="1" width="2.7109375" style="87" customWidth="1"/>
    <col min="2" max="3" width="20.7109375" style="86" customWidth="1"/>
    <col min="4" max="10" width="5" style="86" customWidth="1"/>
    <col min="11" max="11" width="1.7109375" style="86" customWidth="1"/>
    <col min="12" max="12" width="2.7109375" style="86" customWidth="1"/>
    <col min="13" max="14" width="20.7109375" style="86" customWidth="1"/>
    <col min="15" max="21" width="5" style="86" customWidth="1"/>
    <col min="22" max="26" width="4.140625" style="86" customWidth="1"/>
    <col min="27" max="16384" width="10.28515625" style="86"/>
  </cols>
  <sheetData>
    <row r="1" spans="1:34" s="84" customFormat="1" ht="18" x14ac:dyDescent="0.35">
      <c r="A1" s="83"/>
      <c r="B1" s="84" t="s">
        <v>613</v>
      </c>
      <c r="D1" s="85"/>
      <c r="E1" s="85"/>
      <c r="F1" s="85" t="s">
        <v>130</v>
      </c>
      <c r="G1" s="85"/>
      <c r="H1" s="85"/>
      <c r="I1" s="85" t="s">
        <v>1</v>
      </c>
      <c r="J1" s="85"/>
      <c r="K1" s="85"/>
      <c r="N1" s="85"/>
      <c r="O1" s="85"/>
      <c r="P1" s="85"/>
      <c r="Q1" s="85"/>
      <c r="R1" s="85"/>
      <c r="S1" s="85"/>
      <c r="T1" s="85"/>
      <c r="U1" s="85"/>
      <c r="V1" s="85"/>
      <c r="W1" s="85"/>
      <c r="AG1" s="86"/>
      <c r="AH1" s="86"/>
    </row>
    <row r="2" spans="1:34" ht="15.75" customHeight="1" x14ac:dyDescent="0.3">
      <c r="B2" s="202" t="s">
        <v>2</v>
      </c>
    </row>
    <row r="3" spans="1:34" s="91" customFormat="1" ht="15.75" customHeight="1" x14ac:dyDescent="0.3">
      <c r="A3" s="90"/>
      <c r="B3" s="91" t="s">
        <v>3</v>
      </c>
      <c r="K3" s="203"/>
      <c r="L3" s="203"/>
      <c r="M3" s="203"/>
      <c r="N3" s="203"/>
      <c r="O3" s="203"/>
      <c r="P3" s="203"/>
      <c r="Q3" s="203"/>
      <c r="R3" s="203"/>
      <c r="S3" s="203"/>
      <c r="T3" s="203"/>
      <c r="U3" s="203"/>
      <c r="V3" s="203"/>
      <c r="W3" s="203"/>
      <c r="X3" s="203"/>
      <c r="Y3" s="203"/>
      <c r="Z3" s="203"/>
      <c r="AA3" s="86"/>
      <c r="AB3" s="86"/>
      <c r="AC3" s="86"/>
      <c r="AD3" s="86"/>
      <c r="AE3" s="86"/>
      <c r="AF3" s="86"/>
    </row>
    <row r="4" spans="1:34" ht="15.75" customHeight="1" x14ac:dyDescent="0.3">
      <c r="A4" s="109"/>
      <c r="B4" s="93" t="s">
        <v>5</v>
      </c>
      <c r="C4" s="93" t="s">
        <v>6</v>
      </c>
      <c r="D4" s="97">
        <v>150</v>
      </c>
      <c r="E4" s="97">
        <v>20</v>
      </c>
      <c r="F4" s="97">
        <v>10</v>
      </c>
      <c r="G4" s="97" t="s">
        <v>7</v>
      </c>
      <c r="H4" s="97" t="s">
        <v>8</v>
      </c>
      <c r="I4" s="97" t="s">
        <v>9</v>
      </c>
      <c r="J4" s="98" t="s">
        <v>10</v>
      </c>
      <c r="K4" s="203"/>
      <c r="L4" s="203"/>
      <c r="M4" s="203"/>
      <c r="N4" s="203"/>
      <c r="O4" s="203"/>
      <c r="P4" s="203"/>
      <c r="Q4" s="203"/>
      <c r="R4" s="203"/>
      <c r="S4" s="203"/>
      <c r="T4" s="203"/>
      <c r="U4" s="203"/>
      <c r="V4" s="203"/>
      <c r="W4" s="203"/>
      <c r="X4" s="203"/>
      <c r="Y4" s="203"/>
      <c r="Z4" s="203"/>
    </row>
    <row r="5" spans="1:34" ht="15.75" customHeight="1" x14ac:dyDescent="0.3">
      <c r="A5" s="244">
        <v>3</v>
      </c>
      <c r="B5" s="245" t="s">
        <v>51</v>
      </c>
      <c r="C5" s="245" t="s">
        <v>52</v>
      </c>
      <c r="D5" s="304">
        <v>80</v>
      </c>
      <c r="E5" s="304">
        <v>92</v>
      </c>
      <c r="F5" s="304">
        <v>86</v>
      </c>
      <c r="G5" s="246">
        <v>258</v>
      </c>
      <c r="H5" s="246">
        <v>4</v>
      </c>
      <c r="I5" s="305">
        <v>1319</v>
      </c>
      <c r="J5" s="306">
        <v>20</v>
      </c>
      <c r="K5" s="203"/>
      <c r="L5" s="203"/>
      <c r="M5" s="203"/>
      <c r="N5" s="203"/>
      <c r="O5" s="203"/>
      <c r="P5" s="203"/>
      <c r="Q5" s="203"/>
      <c r="R5" s="203"/>
      <c r="S5" s="203"/>
      <c r="T5" s="203"/>
      <c r="U5" s="203"/>
      <c r="V5" s="203"/>
      <c r="W5" s="203"/>
      <c r="X5" s="203"/>
      <c r="Y5" s="203"/>
      <c r="Z5" s="203"/>
    </row>
    <row r="6" spans="1:34" ht="15.75" customHeight="1" x14ac:dyDescent="0.3">
      <c r="A6" s="271">
        <v>2</v>
      </c>
      <c r="B6" s="248" t="s">
        <v>53</v>
      </c>
      <c r="C6" s="248" t="s">
        <v>54</v>
      </c>
      <c r="D6" s="272">
        <v>82</v>
      </c>
      <c r="E6" s="272">
        <v>76</v>
      </c>
      <c r="F6" s="272">
        <v>77</v>
      </c>
      <c r="G6" s="250">
        <v>235</v>
      </c>
      <c r="H6" s="250">
        <v>3</v>
      </c>
      <c r="I6" s="204">
        <v>1175</v>
      </c>
      <c r="J6" s="205">
        <v>12</v>
      </c>
      <c r="K6" s="203"/>
      <c r="L6" s="203"/>
      <c r="M6" s="203"/>
      <c r="N6" s="203"/>
      <c r="O6" s="203"/>
      <c r="P6" s="203"/>
      <c r="Q6" s="203"/>
      <c r="R6" s="203"/>
      <c r="S6" s="203"/>
      <c r="T6" s="203"/>
      <c r="U6" s="203"/>
      <c r="V6" s="203"/>
      <c r="W6" s="203"/>
      <c r="X6" s="203"/>
      <c r="Y6" s="203"/>
      <c r="Z6" s="203"/>
    </row>
    <row r="7" spans="1:34" ht="15.75" customHeight="1" x14ac:dyDescent="0.3">
      <c r="A7" s="271">
        <v>4</v>
      </c>
      <c r="B7" s="248" t="s">
        <v>100</v>
      </c>
      <c r="C7" s="248" t="s">
        <v>27</v>
      </c>
      <c r="D7" s="272">
        <v>73</v>
      </c>
      <c r="E7" s="272">
        <v>77</v>
      </c>
      <c r="F7" s="272">
        <v>80</v>
      </c>
      <c r="G7" s="250">
        <v>230</v>
      </c>
      <c r="H7" s="250">
        <v>2</v>
      </c>
      <c r="I7" s="204">
        <v>1163</v>
      </c>
      <c r="J7" s="205">
        <v>10</v>
      </c>
      <c r="K7" s="203"/>
      <c r="L7" s="203"/>
      <c r="M7" s="203"/>
      <c r="N7" s="203"/>
      <c r="O7" s="203"/>
      <c r="P7" s="203"/>
      <c r="Q7" s="203"/>
      <c r="R7" s="203"/>
      <c r="S7" s="203"/>
      <c r="T7" s="203"/>
      <c r="U7" s="203"/>
      <c r="V7" s="203"/>
      <c r="W7" s="203"/>
      <c r="X7" s="203"/>
      <c r="Y7" s="203"/>
      <c r="Z7" s="203"/>
    </row>
    <row r="8" spans="1:34" ht="15.75" customHeight="1" x14ac:dyDescent="0.3">
      <c r="A8" s="256">
        <v>1</v>
      </c>
      <c r="B8" s="253" t="s">
        <v>95</v>
      </c>
      <c r="C8" s="253" t="s">
        <v>27</v>
      </c>
      <c r="D8" s="255" t="s">
        <v>191</v>
      </c>
      <c r="E8" s="255" t="s">
        <v>131</v>
      </c>
      <c r="F8" s="255" t="s">
        <v>131</v>
      </c>
      <c r="G8" s="255">
        <v>0</v>
      </c>
      <c r="H8" s="255">
        <v>0</v>
      </c>
      <c r="I8" s="292">
        <v>743</v>
      </c>
      <c r="J8" s="293">
        <v>8</v>
      </c>
      <c r="K8" s="203"/>
      <c r="L8" s="203"/>
      <c r="M8" s="203"/>
      <c r="N8" s="203"/>
      <c r="O8" s="203"/>
      <c r="P8" s="203"/>
      <c r="Q8" s="203"/>
      <c r="R8" s="203"/>
      <c r="S8" s="203"/>
      <c r="T8" s="203"/>
      <c r="U8" s="203"/>
      <c r="V8" s="203"/>
      <c r="W8" s="203"/>
      <c r="X8" s="203"/>
      <c r="Y8" s="203"/>
      <c r="Z8" s="203"/>
    </row>
    <row r="9" spans="1:34" ht="15.75" customHeight="1" x14ac:dyDescent="0.3">
      <c r="A9" s="203"/>
      <c r="B9" s="203"/>
      <c r="C9" s="203"/>
      <c r="D9" s="203"/>
      <c r="E9" s="203"/>
      <c r="F9" s="203"/>
      <c r="G9" s="203"/>
      <c r="H9" s="203"/>
      <c r="I9" s="203"/>
      <c r="J9" s="203"/>
      <c r="K9" s="203"/>
      <c r="L9" s="203"/>
      <c r="M9" s="203"/>
      <c r="N9" s="203"/>
      <c r="O9" s="203"/>
      <c r="P9" s="203"/>
      <c r="Q9" s="203"/>
      <c r="R9" s="203"/>
      <c r="S9" s="203"/>
      <c r="T9" s="203"/>
      <c r="U9" s="203"/>
      <c r="V9" s="203"/>
      <c r="W9" s="203"/>
      <c r="X9" s="203"/>
      <c r="Y9" s="203"/>
      <c r="Z9" s="203"/>
    </row>
    <row r="10" spans="1:34" ht="15.75" customHeight="1" x14ac:dyDescent="0.3">
      <c r="A10" s="203"/>
      <c r="B10" s="206" t="s">
        <v>616</v>
      </c>
      <c r="C10" s="203"/>
      <c r="D10" s="203"/>
      <c r="E10" s="203"/>
      <c r="F10" s="203"/>
      <c r="G10" s="203"/>
      <c r="H10" s="203"/>
      <c r="I10" s="203"/>
      <c r="J10" s="203"/>
      <c r="K10" s="203"/>
      <c r="L10" s="203"/>
      <c r="M10" s="203"/>
      <c r="N10" s="203"/>
      <c r="O10" s="203"/>
      <c r="P10" s="203"/>
      <c r="Q10" s="203"/>
      <c r="R10" s="203"/>
      <c r="S10" s="203"/>
      <c r="T10" s="203"/>
      <c r="U10" s="203"/>
      <c r="V10" s="203"/>
      <c r="W10" s="203"/>
      <c r="X10" s="203"/>
      <c r="Y10" s="203"/>
      <c r="Z10" s="203"/>
    </row>
    <row r="11" spans="1:34" ht="15.75" customHeight="1" x14ac:dyDescent="0.3">
      <c r="A11" s="203"/>
      <c r="B11" s="203"/>
      <c r="C11" s="203"/>
      <c r="D11" s="203"/>
      <c r="E11" s="203"/>
      <c r="F11" s="203"/>
      <c r="G11" s="203"/>
      <c r="H11" s="203"/>
      <c r="I11" s="203"/>
      <c r="J11" s="203"/>
      <c r="K11" s="203"/>
      <c r="L11" s="203"/>
      <c r="M11" s="203"/>
      <c r="N11" s="203"/>
      <c r="O11" s="203"/>
      <c r="P11" s="203"/>
      <c r="Q11" s="203"/>
      <c r="R11" s="203"/>
      <c r="S11" s="203"/>
      <c r="T11" s="203"/>
      <c r="U11" s="203"/>
      <c r="V11" s="203"/>
      <c r="W11" s="203"/>
      <c r="X11" s="203"/>
      <c r="Y11" s="203"/>
      <c r="Z11" s="203"/>
    </row>
    <row r="12" spans="1:34" ht="15.75" customHeight="1" x14ac:dyDescent="0.3">
      <c r="A12" s="203"/>
      <c r="B12" s="86" t="s">
        <v>132</v>
      </c>
      <c r="F12" s="108" t="s">
        <v>705</v>
      </c>
      <c r="H12" s="203"/>
      <c r="I12" s="203"/>
      <c r="J12" s="203"/>
      <c r="K12" s="203"/>
      <c r="L12" s="203"/>
      <c r="M12" s="203"/>
      <c r="N12" s="203"/>
      <c r="O12" s="203"/>
      <c r="P12" s="203"/>
      <c r="Q12" s="203"/>
      <c r="R12" s="203"/>
      <c r="S12" s="203"/>
      <c r="T12" s="203"/>
      <c r="U12" s="203"/>
      <c r="V12" s="203"/>
      <c r="W12" s="203"/>
      <c r="X12" s="203"/>
      <c r="Y12" s="203"/>
      <c r="Z12" s="203"/>
    </row>
    <row r="13" spans="1:34" ht="15.75" customHeight="1" x14ac:dyDescent="0.3">
      <c r="A13" s="203"/>
      <c r="B13" s="86" t="s">
        <v>129</v>
      </c>
      <c r="H13" s="203"/>
      <c r="I13" s="203"/>
      <c r="J13" s="203"/>
      <c r="K13" s="203"/>
      <c r="L13" s="203"/>
      <c r="M13" s="203"/>
      <c r="N13" s="203"/>
      <c r="O13" s="203"/>
      <c r="P13" s="203"/>
      <c r="Q13" s="203"/>
      <c r="R13" s="203"/>
      <c r="S13" s="203"/>
      <c r="T13" s="203"/>
      <c r="U13" s="203"/>
      <c r="V13" s="203"/>
      <c r="W13" s="203"/>
      <c r="X13" s="203"/>
      <c r="Y13" s="203"/>
      <c r="Z13" s="203"/>
    </row>
    <row r="14" spans="1:34" ht="15.75" customHeight="1" x14ac:dyDescent="0.3">
      <c r="A14" s="203"/>
      <c r="B14" s="203"/>
      <c r="C14" s="203"/>
      <c r="D14" s="203"/>
      <c r="E14" s="203"/>
      <c r="F14" s="203"/>
      <c r="G14" s="203"/>
      <c r="H14" s="203"/>
      <c r="I14" s="203"/>
      <c r="J14" s="203"/>
      <c r="K14" s="203"/>
      <c r="L14" s="203"/>
      <c r="M14" s="203"/>
      <c r="N14" s="203"/>
      <c r="O14" s="203"/>
      <c r="P14" s="203"/>
      <c r="Q14" s="203"/>
      <c r="R14" s="203"/>
      <c r="S14" s="203"/>
      <c r="T14" s="203"/>
      <c r="U14" s="203"/>
      <c r="V14" s="203"/>
      <c r="W14" s="203"/>
      <c r="X14" s="203"/>
      <c r="Y14" s="203"/>
      <c r="Z14" s="203"/>
    </row>
    <row r="15" spans="1:34" ht="15.75" customHeight="1" x14ac:dyDescent="0.3">
      <c r="A15" s="203"/>
      <c r="B15" s="203"/>
      <c r="C15" s="203"/>
      <c r="D15" s="203"/>
      <c r="E15" s="203"/>
      <c r="F15" s="203"/>
      <c r="G15" s="203"/>
      <c r="H15" s="203"/>
      <c r="I15" s="203"/>
      <c r="J15" s="203"/>
      <c r="K15" s="203"/>
      <c r="L15" s="203"/>
      <c r="M15" s="203"/>
      <c r="N15" s="203"/>
      <c r="O15" s="203"/>
      <c r="P15" s="203"/>
      <c r="Q15" s="203"/>
      <c r="R15" s="203"/>
      <c r="S15" s="203"/>
      <c r="T15" s="203"/>
      <c r="U15" s="203"/>
      <c r="V15" s="203"/>
      <c r="W15" s="203"/>
      <c r="X15" s="203"/>
      <c r="Y15" s="203"/>
      <c r="Z15" s="203"/>
    </row>
    <row r="16" spans="1:34" ht="15.75" customHeight="1" x14ac:dyDescent="0.3">
      <c r="A16" s="203"/>
      <c r="B16" s="203"/>
      <c r="C16" s="203"/>
      <c r="D16" s="203"/>
      <c r="E16" s="203"/>
      <c r="F16" s="203"/>
      <c r="G16" s="203"/>
      <c r="H16" s="203"/>
      <c r="I16" s="203"/>
      <c r="J16" s="203"/>
      <c r="K16" s="203"/>
      <c r="L16" s="203"/>
      <c r="M16" s="203"/>
      <c r="N16" s="203"/>
      <c r="O16" s="203"/>
      <c r="P16" s="203"/>
      <c r="Q16" s="203"/>
      <c r="R16" s="203"/>
      <c r="S16" s="203"/>
      <c r="T16" s="203"/>
      <c r="U16" s="203"/>
      <c r="V16" s="203"/>
      <c r="W16" s="203"/>
      <c r="X16" s="203"/>
      <c r="Y16" s="203"/>
      <c r="Z16" s="203"/>
    </row>
    <row r="17" spans="1:26" ht="15.75" customHeight="1" x14ac:dyDescent="0.3">
      <c r="A17" s="203"/>
      <c r="B17" s="203"/>
      <c r="C17" s="203"/>
      <c r="D17" s="203"/>
      <c r="E17" s="203"/>
      <c r="F17" s="203"/>
      <c r="G17" s="203"/>
      <c r="H17" s="203"/>
      <c r="I17" s="203"/>
      <c r="J17" s="203"/>
      <c r="K17" s="203"/>
      <c r="L17" s="203"/>
      <c r="M17" s="203"/>
      <c r="N17" s="203"/>
      <c r="O17" s="203"/>
      <c r="P17" s="203"/>
      <c r="Q17" s="203"/>
      <c r="R17" s="203"/>
      <c r="S17" s="203"/>
      <c r="T17" s="203"/>
      <c r="U17" s="203"/>
      <c r="V17" s="203"/>
      <c r="W17" s="203"/>
      <c r="X17" s="203"/>
      <c r="Y17" s="203"/>
      <c r="Z17" s="203"/>
    </row>
    <row r="18" spans="1:26" ht="15.75" customHeight="1" x14ac:dyDescent="0.3">
      <c r="A18" s="203"/>
      <c r="B18" s="203"/>
      <c r="C18" s="203"/>
      <c r="D18" s="203"/>
      <c r="E18" s="203"/>
      <c r="F18" s="203"/>
      <c r="G18" s="203"/>
      <c r="H18" s="203"/>
      <c r="I18" s="203"/>
      <c r="J18" s="203"/>
      <c r="K18" s="203"/>
      <c r="L18" s="203"/>
      <c r="M18" s="203"/>
      <c r="N18" s="203"/>
      <c r="O18" s="203"/>
      <c r="P18" s="203"/>
      <c r="Q18" s="203"/>
      <c r="R18" s="203"/>
      <c r="S18" s="203"/>
      <c r="T18" s="203"/>
      <c r="U18" s="203"/>
      <c r="V18" s="203"/>
      <c r="W18" s="203"/>
      <c r="X18" s="203"/>
      <c r="Y18" s="203"/>
      <c r="Z18" s="203"/>
    </row>
    <row r="19" spans="1:26" ht="15.75" customHeight="1" x14ac:dyDescent="0.3">
      <c r="A19" s="203"/>
      <c r="B19" s="203"/>
      <c r="C19" s="203"/>
      <c r="D19" s="203"/>
      <c r="E19" s="203"/>
      <c r="F19" s="203"/>
      <c r="G19" s="203"/>
      <c r="H19" s="203"/>
      <c r="I19" s="203"/>
      <c r="J19" s="203"/>
      <c r="K19" s="203"/>
      <c r="L19" s="203"/>
      <c r="M19" s="203"/>
      <c r="N19" s="203"/>
      <c r="O19" s="203"/>
      <c r="P19" s="203"/>
      <c r="Q19" s="203"/>
      <c r="R19" s="203"/>
      <c r="S19" s="203"/>
      <c r="T19" s="203"/>
      <c r="U19" s="203"/>
      <c r="V19" s="203"/>
      <c r="W19" s="203"/>
      <c r="X19" s="203"/>
      <c r="Y19" s="203"/>
      <c r="Z19" s="203"/>
    </row>
    <row r="20" spans="1:26" ht="15.75" customHeight="1" x14ac:dyDescent="0.3">
      <c r="A20" s="203"/>
      <c r="B20" s="203"/>
      <c r="C20" s="203"/>
      <c r="D20" s="203"/>
      <c r="E20" s="203"/>
      <c r="F20" s="203"/>
      <c r="G20" s="203"/>
      <c r="H20" s="203"/>
      <c r="I20" s="203"/>
      <c r="J20" s="203"/>
      <c r="K20" s="203"/>
      <c r="L20" s="203"/>
      <c r="M20" s="203"/>
      <c r="N20" s="203"/>
      <c r="O20" s="203"/>
      <c r="P20" s="203"/>
      <c r="Q20" s="203"/>
      <c r="R20" s="203"/>
      <c r="S20" s="203"/>
      <c r="T20" s="203"/>
      <c r="U20" s="203"/>
      <c r="V20" s="203"/>
      <c r="W20" s="203"/>
      <c r="X20" s="203"/>
      <c r="Y20" s="203"/>
      <c r="Z20" s="203"/>
    </row>
    <row r="21" spans="1:26" ht="15.75" customHeight="1" x14ac:dyDescent="0.3">
      <c r="A21" s="203"/>
      <c r="B21" s="203"/>
      <c r="C21" s="203"/>
      <c r="D21" s="203"/>
      <c r="E21" s="203"/>
      <c r="F21" s="203"/>
      <c r="G21" s="203"/>
      <c r="H21" s="203"/>
      <c r="I21" s="203"/>
      <c r="J21" s="203"/>
      <c r="K21" s="203"/>
      <c r="L21" s="203"/>
      <c r="M21" s="203"/>
      <c r="N21" s="203"/>
      <c r="O21" s="203"/>
      <c r="P21" s="203"/>
      <c r="Q21" s="203"/>
      <c r="R21" s="203"/>
      <c r="S21" s="203"/>
      <c r="T21" s="203"/>
      <c r="U21" s="203"/>
      <c r="V21" s="203"/>
      <c r="W21" s="203"/>
      <c r="X21" s="203"/>
      <c r="Y21" s="203"/>
      <c r="Z21" s="203"/>
    </row>
    <row r="22" spans="1:26" ht="15.75" customHeight="1" x14ac:dyDescent="0.3">
      <c r="A22" s="203"/>
      <c r="B22" s="203"/>
      <c r="C22" s="203"/>
      <c r="D22" s="203"/>
      <c r="E22" s="203"/>
      <c r="F22" s="203"/>
      <c r="G22" s="203"/>
      <c r="H22" s="203"/>
      <c r="I22" s="203"/>
      <c r="J22" s="203"/>
      <c r="K22" s="203"/>
      <c r="L22" s="203"/>
      <c r="M22" s="203"/>
      <c r="N22" s="203"/>
      <c r="O22" s="203"/>
      <c r="P22" s="203"/>
      <c r="Q22" s="203"/>
      <c r="R22" s="203"/>
      <c r="S22" s="203"/>
      <c r="T22" s="203"/>
      <c r="U22" s="203"/>
      <c r="V22" s="203"/>
      <c r="W22" s="203"/>
      <c r="X22" s="203"/>
      <c r="Y22" s="203"/>
      <c r="Z22" s="203"/>
    </row>
    <row r="23" spans="1:26" ht="15.75" customHeight="1" x14ac:dyDescent="0.3">
      <c r="A23" s="203"/>
      <c r="B23" s="203"/>
      <c r="C23" s="203"/>
      <c r="D23" s="203"/>
      <c r="E23" s="203"/>
      <c r="F23" s="203"/>
      <c r="G23" s="203"/>
      <c r="H23" s="203"/>
      <c r="I23" s="203"/>
      <c r="J23" s="203"/>
      <c r="K23" s="203"/>
      <c r="L23" s="203"/>
      <c r="M23" s="203"/>
      <c r="N23" s="203"/>
      <c r="O23" s="203"/>
      <c r="P23" s="203"/>
      <c r="Q23" s="203"/>
      <c r="R23" s="203"/>
      <c r="S23" s="203"/>
      <c r="T23" s="203"/>
      <c r="U23" s="203"/>
      <c r="V23" s="203"/>
      <c r="W23" s="203"/>
      <c r="X23" s="203"/>
      <c r="Y23" s="203"/>
      <c r="Z23" s="203"/>
    </row>
    <row r="24" spans="1:26" ht="15.75" customHeight="1" x14ac:dyDescent="0.3">
      <c r="A24" s="203"/>
      <c r="B24" s="203"/>
      <c r="C24" s="203"/>
      <c r="D24" s="203"/>
      <c r="E24" s="203"/>
      <c r="F24" s="203"/>
      <c r="G24" s="203"/>
      <c r="H24" s="203"/>
      <c r="I24" s="203"/>
      <c r="J24" s="203"/>
      <c r="K24" s="203"/>
      <c r="L24" s="203"/>
      <c r="M24" s="203"/>
      <c r="N24" s="203"/>
      <c r="O24" s="203"/>
      <c r="P24" s="203"/>
      <c r="Q24" s="203"/>
      <c r="R24" s="203"/>
      <c r="S24" s="203"/>
      <c r="T24" s="203"/>
      <c r="U24" s="203"/>
      <c r="V24" s="203"/>
      <c r="W24" s="203"/>
      <c r="X24" s="203"/>
      <c r="Y24" s="203"/>
      <c r="Z24" s="203"/>
    </row>
    <row r="25" spans="1:26" ht="15.75" customHeight="1" x14ac:dyDescent="0.3">
      <c r="A25" s="203"/>
      <c r="B25" s="203"/>
      <c r="C25" s="203"/>
      <c r="D25" s="203"/>
      <c r="E25" s="203"/>
      <c r="F25" s="203"/>
      <c r="G25" s="203"/>
      <c r="H25" s="203"/>
      <c r="I25" s="203"/>
      <c r="J25" s="203"/>
      <c r="K25" s="203"/>
      <c r="L25" s="203"/>
      <c r="M25" s="203"/>
      <c r="N25" s="203"/>
      <c r="O25" s="203"/>
      <c r="P25" s="203"/>
      <c r="Q25" s="203"/>
      <c r="R25" s="203"/>
      <c r="S25" s="203"/>
      <c r="T25" s="203"/>
      <c r="U25" s="203"/>
      <c r="V25" s="203"/>
      <c r="W25" s="203"/>
      <c r="X25" s="203"/>
      <c r="Y25" s="203"/>
      <c r="Z25" s="203"/>
    </row>
    <row r="26" spans="1:26" ht="15.75" customHeight="1" x14ac:dyDescent="0.3">
      <c r="A26" s="203"/>
      <c r="B26" s="203"/>
      <c r="C26" s="203"/>
      <c r="D26" s="203"/>
      <c r="E26" s="203"/>
      <c r="F26" s="203"/>
      <c r="G26" s="203"/>
      <c r="H26" s="203"/>
      <c r="I26" s="203"/>
      <c r="J26" s="203"/>
      <c r="K26" s="203"/>
      <c r="L26" s="203"/>
      <c r="M26" s="203"/>
      <c r="N26" s="203"/>
      <c r="O26" s="203"/>
      <c r="P26" s="203"/>
      <c r="Q26" s="203"/>
      <c r="R26" s="203"/>
      <c r="S26" s="203"/>
      <c r="T26" s="203"/>
      <c r="U26" s="203"/>
      <c r="V26" s="203"/>
      <c r="W26" s="203"/>
      <c r="X26" s="203"/>
      <c r="Y26" s="203"/>
      <c r="Z26" s="203"/>
    </row>
    <row r="27" spans="1:26" ht="15.75" customHeight="1" x14ac:dyDescent="0.3">
      <c r="A27" s="203"/>
      <c r="B27" s="203"/>
      <c r="C27" s="203"/>
      <c r="D27" s="203"/>
      <c r="E27" s="203"/>
      <c r="F27" s="203"/>
      <c r="G27" s="203"/>
      <c r="H27" s="203"/>
      <c r="I27" s="203"/>
      <c r="J27" s="203"/>
      <c r="K27" s="203"/>
      <c r="L27" s="203"/>
      <c r="M27" s="203"/>
      <c r="N27" s="203"/>
      <c r="O27" s="203"/>
      <c r="P27" s="203"/>
      <c r="Q27" s="203"/>
      <c r="R27" s="203"/>
      <c r="S27" s="203"/>
      <c r="T27" s="203"/>
      <c r="U27" s="203"/>
      <c r="V27" s="203"/>
      <c r="W27" s="203"/>
      <c r="X27" s="203"/>
      <c r="Y27" s="203"/>
      <c r="Z27" s="203"/>
    </row>
    <row r="28" spans="1:26" ht="15.75" customHeight="1" x14ac:dyDescent="0.3">
      <c r="A28" s="203"/>
      <c r="B28" s="203"/>
      <c r="C28" s="203"/>
      <c r="D28" s="203"/>
      <c r="E28" s="203"/>
      <c r="F28" s="203"/>
      <c r="G28" s="203"/>
      <c r="H28" s="203"/>
      <c r="I28" s="203"/>
      <c r="J28" s="203"/>
      <c r="K28" s="203"/>
      <c r="L28" s="203"/>
      <c r="M28" s="203"/>
      <c r="N28" s="203"/>
      <c r="O28" s="203"/>
      <c r="P28" s="203"/>
      <c r="Q28" s="203"/>
      <c r="R28" s="203"/>
      <c r="S28" s="203"/>
      <c r="T28" s="203"/>
      <c r="U28" s="203"/>
      <c r="V28" s="203"/>
      <c r="W28" s="203"/>
      <c r="X28" s="203"/>
      <c r="Y28" s="203"/>
      <c r="Z28" s="203"/>
    </row>
    <row r="29" spans="1:26" ht="15.75" customHeight="1" x14ac:dyDescent="0.3">
      <c r="A29" s="203"/>
      <c r="B29" s="203"/>
      <c r="C29" s="203"/>
      <c r="D29" s="203"/>
      <c r="E29" s="203"/>
      <c r="F29" s="203"/>
      <c r="G29" s="203"/>
      <c r="H29" s="203"/>
      <c r="I29" s="203"/>
      <c r="J29" s="203"/>
      <c r="K29" s="203"/>
      <c r="L29" s="203"/>
      <c r="M29" s="203"/>
      <c r="N29" s="203"/>
      <c r="O29" s="203"/>
      <c r="P29" s="203"/>
      <c r="Q29" s="203"/>
      <c r="R29" s="203"/>
      <c r="S29" s="203"/>
      <c r="T29" s="203"/>
      <c r="U29" s="203"/>
      <c r="V29" s="203"/>
      <c r="W29" s="203"/>
      <c r="X29" s="203"/>
      <c r="Y29" s="203"/>
      <c r="Z29" s="203"/>
    </row>
    <row r="30" spans="1:26" ht="15.75" customHeight="1" x14ac:dyDescent="0.3">
      <c r="A30" s="203"/>
      <c r="B30" s="203"/>
      <c r="C30" s="203"/>
      <c r="D30" s="203"/>
      <c r="E30" s="203"/>
      <c r="F30" s="203"/>
      <c r="G30" s="203"/>
      <c r="H30" s="203"/>
      <c r="I30" s="203"/>
      <c r="J30" s="203"/>
      <c r="K30" s="203"/>
      <c r="L30" s="203"/>
      <c r="M30" s="203"/>
      <c r="N30" s="203"/>
      <c r="O30" s="203"/>
      <c r="P30" s="203"/>
      <c r="Q30" s="203"/>
      <c r="R30" s="203"/>
      <c r="S30" s="203"/>
      <c r="T30" s="203"/>
      <c r="U30" s="203"/>
      <c r="V30" s="203"/>
      <c r="W30" s="203"/>
      <c r="X30" s="203"/>
      <c r="Y30" s="203"/>
      <c r="Z30" s="203"/>
    </row>
    <row r="31" spans="1:26" ht="15.75" customHeight="1" x14ac:dyDescent="0.3">
      <c r="A31" s="86"/>
    </row>
    <row r="32" spans="1:26" ht="15.75" customHeight="1" x14ac:dyDescent="0.3">
      <c r="A32" s="86"/>
    </row>
    <row r="33" spans="1:1" ht="15.75" customHeight="1" x14ac:dyDescent="0.3">
      <c r="A33" s="86"/>
    </row>
    <row r="34" spans="1:1" ht="15.75" customHeight="1" x14ac:dyDescent="0.3">
      <c r="A34" s="86"/>
    </row>
    <row r="35" spans="1:1" ht="15.75" customHeight="1" x14ac:dyDescent="0.3">
      <c r="A35" s="86"/>
    </row>
    <row r="36" spans="1:1" ht="15.75" customHeight="1" x14ac:dyDescent="0.3">
      <c r="A36" s="86"/>
    </row>
    <row r="37" spans="1:1" ht="15.75" customHeight="1" x14ac:dyDescent="0.3">
      <c r="A37" s="86"/>
    </row>
    <row r="38" spans="1:1" ht="15.75" customHeight="1" x14ac:dyDescent="0.3">
      <c r="A38" s="86"/>
    </row>
    <row r="39" spans="1:1" ht="15.75" customHeight="1" x14ac:dyDescent="0.3">
      <c r="A39" s="86"/>
    </row>
    <row r="40" spans="1:1" ht="15.75" customHeight="1" x14ac:dyDescent="0.3">
      <c r="A40" s="86"/>
    </row>
    <row r="41" spans="1:1" ht="15.75" customHeight="1" x14ac:dyDescent="0.3">
      <c r="A41" s="86"/>
    </row>
    <row r="42" spans="1:1" ht="15.75" customHeight="1" x14ac:dyDescent="0.3">
      <c r="A42" s="86"/>
    </row>
    <row r="43" spans="1:1" ht="15.75" customHeight="1" x14ac:dyDescent="0.3">
      <c r="A43" s="86"/>
    </row>
    <row r="44" spans="1:1" ht="15.75" customHeight="1" x14ac:dyDescent="0.3">
      <c r="A44" s="86"/>
    </row>
    <row r="45" spans="1:1" ht="15.75" customHeight="1" x14ac:dyDescent="0.3">
      <c r="A45" s="86"/>
    </row>
    <row r="46" spans="1:1" ht="15.75" customHeight="1" x14ac:dyDescent="0.3">
      <c r="A46" s="86"/>
    </row>
    <row r="47" spans="1:1" ht="15.75" customHeight="1" x14ac:dyDescent="0.3">
      <c r="A47" s="86"/>
    </row>
    <row r="48" spans="1:1" ht="15.75" customHeight="1" x14ac:dyDescent="0.3">
      <c r="A48" s="86"/>
    </row>
    <row r="49" spans="1:1" ht="15.75" customHeight="1" x14ac:dyDescent="0.3">
      <c r="A49" s="86"/>
    </row>
    <row r="50" spans="1:1" ht="15.75" customHeight="1" x14ac:dyDescent="0.3">
      <c r="A50" s="86"/>
    </row>
    <row r="51" spans="1:1" ht="15.75" customHeight="1" x14ac:dyDescent="0.3">
      <c r="A51" s="86"/>
    </row>
    <row r="52" spans="1:1" ht="15.75" customHeight="1" x14ac:dyDescent="0.3">
      <c r="A52" s="86"/>
    </row>
    <row r="53" spans="1:1" ht="15.75" customHeight="1" x14ac:dyDescent="0.3">
      <c r="A53" s="86"/>
    </row>
    <row r="54" spans="1:1" ht="15.75" customHeight="1" x14ac:dyDescent="0.3">
      <c r="A54" s="86"/>
    </row>
    <row r="55" spans="1:1" ht="15.75" customHeight="1" x14ac:dyDescent="0.3">
      <c r="A55" s="86"/>
    </row>
    <row r="56" spans="1:1" ht="15.75" customHeight="1" x14ac:dyDescent="0.3">
      <c r="A56" s="86"/>
    </row>
    <row r="57" spans="1:1" ht="15.75" customHeight="1" x14ac:dyDescent="0.3">
      <c r="A57" s="86"/>
    </row>
    <row r="58" spans="1:1" ht="15.75" customHeight="1" x14ac:dyDescent="0.3">
      <c r="A58" s="86"/>
    </row>
    <row r="59" spans="1:1" ht="15.75" customHeight="1" x14ac:dyDescent="0.3">
      <c r="A59" s="86"/>
    </row>
    <row r="60" spans="1:1" ht="15.75" customHeight="1" x14ac:dyDescent="0.3">
      <c r="A60" s="86"/>
    </row>
    <row r="61" spans="1:1" ht="15.75" customHeight="1" x14ac:dyDescent="0.3">
      <c r="A61" s="86"/>
    </row>
    <row r="62" spans="1:1" ht="15.75" customHeight="1" x14ac:dyDescent="0.3">
      <c r="A62" s="86"/>
    </row>
    <row r="63" spans="1:1" ht="15.75" customHeight="1" x14ac:dyDescent="0.3">
      <c r="A63" s="86"/>
    </row>
    <row r="64" spans="1:1" ht="15.75" customHeight="1" x14ac:dyDescent="0.3">
      <c r="A64" s="86"/>
    </row>
    <row r="65" spans="1:1" ht="15.75" customHeight="1" x14ac:dyDescent="0.3">
      <c r="A65" s="86"/>
    </row>
    <row r="66" spans="1:1" ht="15.75" customHeight="1" x14ac:dyDescent="0.3">
      <c r="A66" s="86"/>
    </row>
    <row r="67" spans="1:1" ht="15.75" customHeight="1" x14ac:dyDescent="0.3">
      <c r="A67" s="86"/>
    </row>
    <row r="68" spans="1:1" ht="15.75" customHeight="1" x14ac:dyDescent="0.3">
      <c r="A68" s="86"/>
    </row>
    <row r="69" spans="1:1" ht="15.75" customHeight="1" x14ac:dyDescent="0.3">
      <c r="A69" s="86"/>
    </row>
    <row r="70" spans="1:1" ht="15.75" customHeight="1" x14ac:dyDescent="0.3">
      <c r="A70" s="86"/>
    </row>
    <row r="71" spans="1:1" ht="15.75" customHeight="1" x14ac:dyDescent="0.3">
      <c r="A71" s="86"/>
    </row>
    <row r="72" spans="1:1" ht="15.75" customHeight="1" x14ac:dyDescent="0.3">
      <c r="A72" s="86"/>
    </row>
    <row r="73" spans="1:1" ht="15.75" customHeight="1" x14ac:dyDescent="0.3">
      <c r="A73" s="86"/>
    </row>
    <row r="74" spans="1:1" ht="15.75" customHeight="1" x14ac:dyDescent="0.3">
      <c r="A74" s="86"/>
    </row>
    <row r="75" spans="1:1" ht="15.75" customHeight="1" x14ac:dyDescent="0.3">
      <c r="A75" s="86"/>
    </row>
    <row r="76" spans="1:1" ht="15.75" customHeight="1" x14ac:dyDescent="0.3">
      <c r="A76" s="86"/>
    </row>
    <row r="77" spans="1:1" ht="15.75" customHeight="1" x14ac:dyDescent="0.3">
      <c r="A77" s="86"/>
    </row>
    <row r="78" spans="1:1" ht="15.75" customHeight="1" x14ac:dyDescent="0.3">
      <c r="A78" s="86"/>
    </row>
    <row r="79" spans="1:1" ht="15.75" customHeight="1" x14ac:dyDescent="0.3">
      <c r="A79" s="86"/>
    </row>
    <row r="80" spans="1:1" ht="15.75" customHeight="1" x14ac:dyDescent="0.3">
      <c r="A80" s="86"/>
    </row>
    <row r="81" spans="1:1" ht="15.75" customHeight="1" x14ac:dyDescent="0.3">
      <c r="A81" s="86"/>
    </row>
    <row r="82" spans="1:1" ht="15.75" customHeight="1" x14ac:dyDescent="0.3">
      <c r="A82" s="86"/>
    </row>
    <row r="83" spans="1:1" ht="15.75" customHeight="1" x14ac:dyDescent="0.3">
      <c r="A83" s="86"/>
    </row>
    <row r="84" spans="1:1" ht="15.75" customHeight="1" x14ac:dyDescent="0.3">
      <c r="A84" s="86"/>
    </row>
    <row r="85" spans="1:1" ht="15.75" customHeight="1" x14ac:dyDescent="0.3">
      <c r="A85" s="86"/>
    </row>
    <row r="86" spans="1:1" ht="15.75" customHeight="1" x14ac:dyDescent="0.3">
      <c r="A86" s="86"/>
    </row>
    <row r="87" spans="1:1" ht="15.75" customHeight="1" x14ac:dyDescent="0.3">
      <c r="A87" s="86"/>
    </row>
    <row r="88" spans="1:1" ht="15.75" customHeight="1" x14ac:dyDescent="0.3">
      <c r="A88" s="86"/>
    </row>
    <row r="89" spans="1:1" ht="15.75" customHeight="1" x14ac:dyDescent="0.3">
      <c r="A89" s="86"/>
    </row>
    <row r="90" spans="1:1" ht="15.75" customHeight="1" x14ac:dyDescent="0.3">
      <c r="A90" s="86"/>
    </row>
    <row r="91" spans="1:1" ht="15.75" customHeight="1" x14ac:dyDescent="0.3">
      <c r="A91" s="86"/>
    </row>
    <row r="92" spans="1:1" ht="15.75" customHeight="1" x14ac:dyDescent="0.3">
      <c r="A92" s="86"/>
    </row>
    <row r="93" spans="1:1" ht="15.75" customHeight="1" x14ac:dyDescent="0.3">
      <c r="A93" s="86"/>
    </row>
    <row r="94" spans="1:1" ht="15.75" customHeight="1" x14ac:dyDescent="0.3">
      <c r="A94" s="86"/>
    </row>
    <row r="95" spans="1:1" ht="15.75" customHeight="1" x14ac:dyDescent="0.3">
      <c r="A95" s="86"/>
    </row>
    <row r="96" spans="1:1" ht="15.75" customHeight="1" x14ac:dyDescent="0.3">
      <c r="A96" s="86"/>
    </row>
    <row r="97" spans="1:1" ht="15.75" customHeight="1" x14ac:dyDescent="0.3">
      <c r="A97" s="86"/>
    </row>
    <row r="98" spans="1:1" ht="15.75" customHeight="1" x14ac:dyDescent="0.3">
      <c r="A98" s="86"/>
    </row>
    <row r="99" spans="1:1" ht="15.75" customHeight="1" x14ac:dyDescent="0.3">
      <c r="A99" s="86"/>
    </row>
    <row r="100" spans="1:1" ht="15.75" customHeight="1" x14ac:dyDescent="0.3">
      <c r="A100" s="86"/>
    </row>
    <row r="101" spans="1:1" ht="15.75" customHeight="1" x14ac:dyDescent="0.3">
      <c r="A101" s="86"/>
    </row>
    <row r="102" spans="1:1" ht="15.75" customHeight="1" x14ac:dyDescent="0.3">
      <c r="A102" s="86"/>
    </row>
    <row r="103" spans="1:1" ht="15.75" customHeight="1" x14ac:dyDescent="0.3">
      <c r="A103" s="86"/>
    </row>
    <row r="104" spans="1:1" ht="15.75" customHeight="1" x14ac:dyDescent="0.3">
      <c r="A104" s="86"/>
    </row>
    <row r="105" spans="1:1" ht="15.75" customHeight="1" x14ac:dyDescent="0.3">
      <c r="A105" s="86"/>
    </row>
    <row r="106" spans="1:1" ht="15.75" customHeight="1" x14ac:dyDescent="0.3">
      <c r="A106" s="86"/>
    </row>
    <row r="107" spans="1:1" ht="15.75" customHeight="1" x14ac:dyDescent="0.3">
      <c r="A107" s="86"/>
    </row>
    <row r="108" spans="1:1" ht="15.75" customHeight="1" x14ac:dyDescent="0.3">
      <c r="A108" s="86"/>
    </row>
    <row r="109" spans="1:1" ht="15.75" customHeight="1" x14ac:dyDescent="0.3">
      <c r="A109" s="86"/>
    </row>
    <row r="110" spans="1:1" ht="15.75" customHeight="1" x14ac:dyDescent="0.3">
      <c r="A110" s="86"/>
    </row>
    <row r="111" spans="1:1" ht="15.75" customHeight="1" x14ac:dyDescent="0.3">
      <c r="A111" s="86"/>
    </row>
    <row r="112" spans="1:1" ht="15.75" customHeight="1" x14ac:dyDescent="0.3">
      <c r="A112" s="86"/>
    </row>
    <row r="113" spans="1:1" ht="15.75" customHeight="1" x14ac:dyDescent="0.3">
      <c r="A113" s="86"/>
    </row>
    <row r="114" spans="1:1" ht="15.75" customHeight="1" x14ac:dyDescent="0.3">
      <c r="A114" s="86"/>
    </row>
    <row r="115" spans="1:1" ht="15.75" customHeight="1" x14ac:dyDescent="0.3">
      <c r="A115" s="86"/>
    </row>
    <row r="116" spans="1:1" ht="15.75" customHeight="1" x14ac:dyDescent="0.3">
      <c r="A116" s="86"/>
    </row>
    <row r="117" spans="1:1" ht="15.75" customHeight="1" x14ac:dyDescent="0.3">
      <c r="A117" s="86"/>
    </row>
    <row r="118" spans="1:1" ht="15.75" customHeight="1" x14ac:dyDescent="0.3">
      <c r="A118" s="86"/>
    </row>
    <row r="119" spans="1:1" ht="15.75" customHeight="1" x14ac:dyDescent="0.3">
      <c r="A119" s="86"/>
    </row>
    <row r="120" spans="1:1" ht="15.75" customHeight="1" x14ac:dyDescent="0.3">
      <c r="A120" s="86"/>
    </row>
    <row r="121" spans="1:1" ht="15.75" customHeight="1" x14ac:dyDescent="0.3">
      <c r="A121" s="86"/>
    </row>
    <row r="122" spans="1:1" ht="15.75" customHeight="1" x14ac:dyDescent="0.3">
      <c r="A122" s="86"/>
    </row>
    <row r="123" spans="1:1" ht="15.75" customHeight="1" x14ac:dyDescent="0.3">
      <c r="A123" s="86"/>
    </row>
    <row r="124" spans="1:1" ht="15.75" customHeight="1" x14ac:dyDescent="0.3">
      <c r="A124" s="86"/>
    </row>
    <row r="125" spans="1:1" ht="15.75" customHeight="1" x14ac:dyDescent="0.3">
      <c r="A125" s="86"/>
    </row>
    <row r="126" spans="1:1" ht="15.75" customHeight="1" x14ac:dyDescent="0.3">
      <c r="A126" s="86"/>
    </row>
    <row r="127" spans="1:1" ht="15.75" customHeight="1" x14ac:dyDescent="0.3">
      <c r="A127" s="86"/>
    </row>
    <row r="128" spans="1:1" ht="15.75" customHeight="1" x14ac:dyDescent="0.3">
      <c r="A128" s="86"/>
    </row>
    <row r="129" spans="1:1" ht="15.75" customHeight="1" x14ac:dyDescent="0.3">
      <c r="A129" s="86"/>
    </row>
    <row r="130" spans="1:1" ht="15.75" customHeight="1" x14ac:dyDescent="0.3">
      <c r="A130" s="86"/>
    </row>
    <row r="131" spans="1:1" ht="15.75" customHeight="1" x14ac:dyDescent="0.3">
      <c r="A131" s="86"/>
    </row>
    <row r="132" spans="1:1" ht="15.75" customHeight="1" x14ac:dyDescent="0.3">
      <c r="A132" s="86"/>
    </row>
    <row r="133" spans="1:1" ht="15.75" customHeight="1" x14ac:dyDescent="0.3">
      <c r="A133" s="86"/>
    </row>
    <row r="134" spans="1:1" ht="15.75" customHeight="1" x14ac:dyDescent="0.3">
      <c r="A134" s="86"/>
    </row>
    <row r="135" spans="1:1" ht="15.75" customHeight="1" x14ac:dyDescent="0.3">
      <c r="A135" s="86"/>
    </row>
    <row r="136" spans="1:1" ht="15.75" customHeight="1" x14ac:dyDescent="0.3">
      <c r="A136" s="86"/>
    </row>
    <row r="137" spans="1:1" ht="15.75" customHeight="1" x14ac:dyDescent="0.3">
      <c r="A137" s="86"/>
    </row>
    <row r="138" spans="1:1" ht="15.75" customHeight="1" x14ac:dyDescent="0.3">
      <c r="A138" s="86"/>
    </row>
    <row r="139" spans="1:1" ht="15.75" customHeight="1" x14ac:dyDescent="0.3">
      <c r="A139" s="86"/>
    </row>
    <row r="140" spans="1:1" ht="15.75" customHeight="1" x14ac:dyDescent="0.3">
      <c r="A140" s="86"/>
    </row>
    <row r="141" spans="1:1" ht="15.75" customHeight="1" x14ac:dyDescent="0.3">
      <c r="A141" s="86"/>
    </row>
    <row r="142" spans="1:1" ht="15.75" customHeight="1" x14ac:dyDescent="0.3">
      <c r="A142" s="86"/>
    </row>
    <row r="143" spans="1:1" ht="15.75" customHeight="1" x14ac:dyDescent="0.3">
      <c r="A143" s="86"/>
    </row>
    <row r="144" spans="1:1" ht="15.75" customHeight="1" x14ac:dyDescent="0.3">
      <c r="A144" s="86"/>
    </row>
    <row r="145" spans="1:1" ht="15.75" customHeight="1" x14ac:dyDescent="0.3">
      <c r="A145" s="86"/>
    </row>
    <row r="146" spans="1:1" ht="15.75" customHeight="1" x14ac:dyDescent="0.3">
      <c r="A146" s="86"/>
    </row>
    <row r="147" spans="1:1" ht="15.75" customHeight="1" x14ac:dyDescent="0.3">
      <c r="A147" s="86"/>
    </row>
    <row r="148" spans="1:1" ht="15.75" customHeight="1" x14ac:dyDescent="0.3">
      <c r="A148" s="86"/>
    </row>
    <row r="149" spans="1:1" ht="15.75" customHeight="1" x14ac:dyDescent="0.3">
      <c r="A149" s="86"/>
    </row>
    <row r="150" spans="1:1" ht="15.75" customHeight="1" x14ac:dyDescent="0.3">
      <c r="A150" s="86"/>
    </row>
    <row r="151" spans="1:1" ht="15.75" customHeight="1" x14ac:dyDescent="0.3">
      <c r="A151" s="86"/>
    </row>
    <row r="152" spans="1:1" ht="15.75" customHeight="1" x14ac:dyDescent="0.3">
      <c r="A152" s="86"/>
    </row>
    <row r="153" spans="1:1" ht="15.75" customHeight="1" x14ac:dyDescent="0.3">
      <c r="A153" s="86"/>
    </row>
    <row r="154" spans="1:1" ht="15.75" customHeight="1" x14ac:dyDescent="0.3">
      <c r="A154" s="86"/>
    </row>
    <row r="155" spans="1:1" ht="15.75" customHeight="1" x14ac:dyDescent="0.3">
      <c r="A155" s="86"/>
    </row>
    <row r="156" spans="1:1" ht="15.75" customHeight="1" x14ac:dyDescent="0.3">
      <c r="A156" s="86"/>
    </row>
    <row r="157" spans="1:1" ht="15.75" customHeight="1" x14ac:dyDescent="0.3">
      <c r="A157" s="86"/>
    </row>
    <row r="158" spans="1:1" ht="15.75" customHeight="1" x14ac:dyDescent="0.3">
      <c r="A158" s="86"/>
    </row>
    <row r="159" spans="1:1" ht="15.75" customHeight="1" x14ac:dyDescent="0.3">
      <c r="A159" s="86"/>
    </row>
    <row r="160" spans="1:1" ht="15.75" customHeight="1" x14ac:dyDescent="0.3">
      <c r="A160" s="86"/>
    </row>
    <row r="161" spans="1:1" ht="15.75" customHeight="1" x14ac:dyDescent="0.3">
      <c r="A161" s="86"/>
    </row>
    <row r="162" spans="1:1" ht="15.75" customHeight="1" x14ac:dyDescent="0.3">
      <c r="A162" s="86"/>
    </row>
    <row r="163" spans="1:1" ht="15.75" customHeight="1" x14ac:dyDescent="0.3">
      <c r="A163" s="86"/>
    </row>
    <row r="164" spans="1:1" ht="15.75" customHeight="1" x14ac:dyDescent="0.3">
      <c r="A164" s="86"/>
    </row>
    <row r="165" spans="1:1" ht="15.75" customHeight="1" x14ac:dyDescent="0.3">
      <c r="A165" s="86"/>
    </row>
    <row r="166" spans="1:1" ht="15.75" customHeight="1" x14ac:dyDescent="0.3">
      <c r="A166" s="86"/>
    </row>
    <row r="167" spans="1:1" ht="15.75" customHeight="1" x14ac:dyDescent="0.3">
      <c r="A167" s="86"/>
    </row>
    <row r="168" spans="1:1" ht="15.75" customHeight="1" x14ac:dyDescent="0.3">
      <c r="A168" s="86"/>
    </row>
    <row r="169" spans="1:1" ht="15.75" customHeight="1" x14ac:dyDescent="0.3">
      <c r="A169" s="86"/>
    </row>
    <row r="170" spans="1:1" ht="15.75" customHeight="1" x14ac:dyDescent="0.3">
      <c r="A170" s="86"/>
    </row>
    <row r="171" spans="1:1" ht="15.75" customHeight="1" x14ac:dyDescent="0.3">
      <c r="A171" s="86"/>
    </row>
    <row r="172" spans="1:1" ht="15.75" customHeight="1" x14ac:dyDescent="0.3">
      <c r="A172" s="86"/>
    </row>
    <row r="173" spans="1:1" ht="15.75" customHeight="1" x14ac:dyDescent="0.3">
      <c r="A173" s="86"/>
    </row>
    <row r="174" spans="1:1" ht="15.75" customHeight="1" x14ac:dyDescent="0.3">
      <c r="A174" s="86"/>
    </row>
    <row r="175" spans="1:1" ht="15.75" customHeight="1" x14ac:dyDescent="0.3">
      <c r="A175" s="86"/>
    </row>
    <row r="176" spans="1:1" ht="15.75" customHeight="1" x14ac:dyDescent="0.3">
      <c r="A176" s="86"/>
    </row>
    <row r="177" spans="1:1" ht="15.75" customHeight="1" x14ac:dyDescent="0.3">
      <c r="A177" s="86"/>
    </row>
    <row r="178" spans="1:1" ht="15.75" customHeight="1" x14ac:dyDescent="0.3">
      <c r="A178" s="86"/>
    </row>
    <row r="179" spans="1:1" ht="15.75" customHeight="1" x14ac:dyDescent="0.3">
      <c r="A179" s="86"/>
    </row>
    <row r="180" spans="1:1" ht="15.75" customHeight="1" x14ac:dyDescent="0.3">
      <c r="A180" s="86"/>
    </row>
    <row r="181" spans="1:1" ht="15.75" customHeight="1" x14ac:dyDescent="0.3">
      <c r="A181" s="86"/>
    </row>
    <row r="182" spans="1:1" ht="15.75" customHeight="1" x14ac:dyDescent="0.3">
      <c r="A182" s="86"/>
    </row>
    <row r="183" spans="1:1" ht="15.75" customHeight="1" x14ac:dyDescent="0.3">
      <c r="A183" s="86"/>
    </row>
    <row r="184" spans="1:1" ht="15.75" customHeight="1" x14ac:dyDescent="0.3">
      <c r="A184" s="86"/>
    </row>
    <row r="185" spans="1:1" ht="15.75" customHeight="1" x14ac:dyDescent="0.3">
      <c r="A185" s="86"/>
    </row>
    <row r="186" spans="1:1" ht="15.75" customHeight="1" x14ac:dyDescent="0.3">
      <c r="A186" s="86"/>
    </row>
    <row r="187" spans="1:1" ht="15.75" customHeight="1" x14ac:dyDescent="0.3">
      <c r="A187" s="86"/>
    </row>
    <row r="188" spans="1:1" ht="15.75" customHeight="1" x14ac:dyDescent="0.3">
      <c r="A188" s="86"/>
    </row>
    <row r="189" spans="1:1" ht="15.75" customHeight="1" x14ac:dyDescent="0.3">
      <c r="A189" s="86"/>
    </row>
    <row r="190" spans="1:1" ht="15.75" customHeight="1" x14ac:dyDescent="0.3">
      <c r="A190" s="86"/>
    </row>
    <row r="191" spans="1:1" ht="15.75" customHeight="1" x14ac:dyDescent="0.3">
      <c r="A191" s="86"/>
    </row>
    <row r="192" spans="1:1" ht="15.75" customHeight="1" x14ac:dyDescent="0.3">
      <c r="A192" s="86"/>
    </row>
  </sheetData>
  <sheetProtection selectLockedCells="1" selectUnlockedCells="1"/>
  <sortState xmlns:xlrd2="http://schemas.microsoft.com/office/spreadsheetml/2017/richdata2" ref="A5:J8">
    <sortCondition descending="1" ref="J5"/>
    <sortCondition descending="1" ref="I5"/>
  </sortState>
  <hyperlinks>
    <hyperlink ref="B2" location="'Index'!A3" tooltip="Go to the Index sheet" display="`" xr:uid="{EF41C431-A535-48C3-8786-1ED6ADE2E6D2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92" orientation="portrait" horizontalDpi="300" verticalDpi="300" r:id="rId1"/>
  <headerFooter alignWithMargins="0">
    <oddHeader>&amp;C&amp;18&amp;"Trebuchet MS"&amp;BCumbria &amp;&amp; Northumbria TSA Leagues
Winter 2020-21&amp;L&amp;G&amp;R&amp;G</oddHeader>
    <oddFooter>&amp;Cwww.cntsa.org.uk</oddFooter>
  </headerFooter>
  <legacyDrawingHF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7A0575-1151-439D-8AE1-498E32519E3B}">
  <sheetPr codeName="Sheet7">
    <tabColor rgb="FFFFC000"/>
    <pageSetUpPr fitToPage="1"/>
  </sheetPr>
  <dimension ref="A1:AH119"/>
  <sheetViews>
    <sheetView showGridLines="0" zoomScaleNormal="100" zoomScalePageLayoutView="150" workbookViewId="0">
      <selection activeCell="A2" sqref="A2"/>
    </sheetView>
  </sheetViews>
  <sheetFormatPr defaultColWidth="10.28515625" defaultRowHeight="15" x14ac:dyDescent="0.3"/>
  <cols>
    <col min="1" max="1" width="2.7109375" style="87" customWidth="1"/>
    <col min="2" max="3" width="20.7109375" style="86" customWidth="1"/>
    <col min="4" max="7" width="5" style="86" customWidth="1"/>
    <col min="8" max="8" width="1.7109375" style="86" customWidth="1"/>
    <col min="9" max="9" width="2.7109375" style="87" customWidth="1"/>
    <col min="10" max="11" width="20.7109375" style="86" customWidth="1"/>
    <col min="12" max="15" width="5" style="86" customWidth="1"/>
    <col min="16" max="17" width="4.140625" style="86" customWidth="1"/>
    <col min="18" max="18" width="9.140625" style="86" bestFit="1" customWidth="1"/>
    <col min="19" max="24" width="4.140625" style="86" customWidth="1"/>
    <col min="25" max="16384" width="10.28515625" style="86"/>
  </cols>
  <sheetData>
    <row r="1" spans="1:34" s="84" customFormat="1" ht="18" x14ac:dyDescent="0.35">
      <c r="A1" s="83"/>
      <c r="B1" s="84" t="s">
        <v>187</v>
      </c>
      <c r="D1" s="85"/>
      <c r="E1" s="85"/>
      <c r="F1" s="85"/>
      <c r="G1" s="85"/>
      <c r="H1" s="85"/>
      <c r="I1" s="85"/>
      <c r="J1" s="85" t="s">
        <v>1</v>
      </c>
      <c r="K1" s="85"/>
      <c r="L1" s="85"/>
      <c r="N1" s="85"/>
      <c r="O1" s="85"/>
      <c r="P1" s="85"/>
      <c r="Q1" s="85"/>
      <c r="R1" s="85"/>
      <c r="S1" s="85"/>
      <c r="T1" s="85"/>
      <c r="U1" s="85"/>
      <c r="V1" s="85"/>
      <c r="W1" s="85"/>
      <c r="AG1" s="86"/>
      <c r="AH1" s="87"/>
    </row>
    <row r="2" spans="1:34" ht="15.75" customHeight="1" x14ac:dyDescent="0.3">
      <c r="B2" s="88" t="s">
        <v>2</v>
      </c>
    </row>
    <row r="3" spans="1:34" s="91" customFormat="1" ht="15.75" customHeight="1" x14ac:dyDescent="0.3">
      <c r="A3" s="90"/>
      <c r="B3" s="91" t="s">
        <v>3</v>
      </c>
      <c r="I3" s="90"/>
      <c r="J3" s="91" t="s">
        <v>4</v>
      </c>
      <c r="P3" s="86"/>
      <c r="AA3" s="86"/>
      <c r="AB3" s="86"/>
      <c r="AC3" s="86"/>
      <c r="AD3" s="86"/>
      <c r="AE3" s="86"/>
      <c r="AF3" s="86"/>
    </row>
    <row r="4" spans="1:34" ht="15.75" customHeight="1" x14ac:dyDescent="0.3">
      <c r="A4" s="109"/>
      <c r="B4" s="93" t="s">
        <v>5</v>
      </c>
      <c r="C4" s="93" t="s">
        <v>6</v>
      </c>
      <c r="D4" s="97" t="s">
        <v>7</v>
      </c>
      <c r="E4" s="97" t="s">
        <v>8</v>
      </c>
      <c r="F4" s="97" t="s">
        <v>9</v>
      </c>
      <c r="G4" s="98" t="s">
        <v>10</v>
      </c>
      <c r="I4" s="109"/>
      <c r="J4" s="93" t="s">
        <v>5</v>
      </c>
      <c r="K4" s="93" t="s">
        <v>6</v>
      </c>
      <c r="L4" s="97" t="s">
        <v>7</v>
      </c>
      <c r="M4" s="97" t="s">
        <v>8</v>
      </c>
      <c r="N4" s="97" t="s">
        <v>9</v>
      </c>
      <c r="O4" s="98" t="s">
        <v>10</v>
      </c>
    </row>
    <row r="5" spans="1:34" ht="15.75" customHeight="1" x14ac:dyDescent="0.3">
      <c r="A5" s="233">
        <v>1</v>
      </c>
      <c r="B5" s="234" t="s">
        <v>73</v>
      </c>
      <c r="C5" s="234" t="s">
        <v>67</v>
      </c>
      <c r="D5" s="236">
        <v>95</v>
      </c>
      <c r="E5" s="236">
        <v>3</v>
      </c>
      <c r="F5" s="237">
        <v>489</v>
      </c>
      <c r="G5" s="238">
        <v>38</v>
      </c>
      <c r="I5" s="233">
        <v>2</v>
      </c>
      <c r="J5" s="234" t="s">
        <v>189</v>
      </c>
      <c r="K5" s="234" t="s">
        <v>85</v>
      </c>
      <c r="L5" s="236">
        <v>97</v>
      </c>
      <c r="M5" s="236">
        <v>9</v>
      </c>
      <c r="N5" s="236">
        <v>488</v>
      </c>
      <c r="O5" s="291">
        <v>42</v>
      </c>
    </row>
    <row r="6" spans="1:34" ht="15.75" customHeight="1" x14ac:dyDescent="0.3">
      <c r="A6" s="102">
        <v>9</v>
      </c>
      <c r="B6" s="103" t="s">
        <v>66</v>
      </c>
      <c r="C6" s="103" t="s">
        <v>67</v>
      </c>
      <c r="D6" s="104">
        <v>98</v>
      </c>
      <c r="E6" s="99">
        <v>9</v>
      </c>
      <c r="F6" s="104">
        <v>484</v>
      </c>
      <c r="G6" s="105">
        <v>34</v>
      </c>
      <c r="I6" s="102">
        <v>1</v>
      </c>
      <c r="J6" s="103" t="s">
        <v>11</v>
      </c>
      <c r="K6" s="103" t="s">
        <v>12</v>
      </c>
      <c r="L6" s="104">
        <v>97</v>
      </c>
      <c r="M6" s="99">
        <v>9</v>
      </c>
      <c r="N6" s="110">
        <v>486</v>
      </c>
      <c r="O6" s="111">
        <v>38</v>
      </c>
    </row>
    <row r="7" spans="1:34" ht="15.75" customHeight="1" x14ac:dyDescent="0.3">
      <c r="A7" s="102">
        <v>8</v>
      </c>
      <c r="B7" s="103" t="s">
        <v>203</v>
      </c>
      <c r="C7" s="103" t="s">
        <v>20</v>
      </c>
      <c r="D7" s="104">
        <v>98</v>
      </c>
      <c r="E7" s="99">
        <v>9</v>
      </c>
      <c r="F7" s="104">
        <v>484</v>
      </c>
      <c r="G7" s="105">
        <v>32</v>
      </c>
      <c r="I7" s="102">
        <v>6</v>
      </c>
      <c r="J7" s="103" t="s">
        <v>200</v>
      </c>
      <c r="K7" s="103" t="s">
        <v>12</v>
      </c>
      <c r="L7" s="104">
        <v>95</v>
      </c>
      <c r="M7" s="99">
        <v>7</v>
      </c>
      <c r="N7" s="104">
        <v>483</v>
      </c>
      <c r="O7" s="105">
        <v>34</v>
      </c>
    </row>
    <row r="8" spans="1:34" ht="15.75" customHeight="1" x14ac:dyDescent="0.3">
      <c r="A8" s="102">
        <v>7</v>
      </c>
      <c r="B8" s="103" t="s">
        <v>201</v>
      </c>
      <c r="C8" s="103" t="s">
        <v>20</v>
      </c>
      <c r="D8" s="104">
        <v>96</v>
      </c>
      <c r="E8" s="99">
        <v>5</v>
      </c>
      <c r="F8" s="104">
        <v>482</v>
      </c>
      <c r="G8" s="105">
        <v>29</v>
      </c>
      <c r="I8" s="102">
        <v>5</v>
      </c>
      <c r="J8" s="103" t="s">
        <v>198</v>
      </c>
      <c r="K8" s="103" t="s">
        <v>27</v>
      </c>
      <c r="L8" s="104">
        <v>95</v>
      </c>
      <c r="M8" s="99">
        <v>7</v>
      </c>
      <c r="N8" s="104">
        <v>477</v>
      </c>
      <c r="O8" s="105">
        <v>26</v>
      </c>
    </row>
    <row r="9" spans="1:34" ht="15.75" customHeight="1" x14ac:dyDescent="0.3">
      <c r="A9" s="102">
        <v>4</v>
      </c>
      <c r="B9" s="103" t="s">
        <v>193</v>
      </c>
      <c r="C9" s="103" t="s">
        <v>20</v>
      </c>
      <c r="D9" s="104">
        <v>97</v>
      </c>
      <c r="E9" s="99">
        <v>7</v>
      </c>
      <c r="F9" s="104">
        <v>480</v>
      </c>
      <c r="G9" s="105">
        <v>28</v>
      </c>
      <c r="I9" s="102">
        <v>8</v>
      </c>
      <c r="J9" s="103" t="s">
        <v>204</v>
      </c>
      <c r="K9" s="103" t="s">
        <v>205</v>
      </c>
      <c r="L9" s="104">
        <v>93</v>
      </c>
      <c r="M9" s="99">
        <v>2</v>
      </c>
      <c r="N9" s="104">
        <v>478</v>
      </c>
      <c r="O9" s="105">
        <v>25</v>
      </c>
    </row>
    <row r="10" spans="1:34" ht="15.75" customHeight="1" x14ac:dyDescent="0.3">
      <c r="A10" s="102">
        <v>2</v>
      </c>
      <c r="B10" s="103" t="s">
        <v>188</v>
      </c>
      <c r="C10" s="103" t="s">
        <v>16</v>
      </c>
      <c r="D10" s="104">
        <v>97</v>
      </c>
      <c r="E10" s="99">
        <v>7</v>
      </c>
      <c r="F10" s="104">
        <v>479</v>
      </c>
      <c r="G10" s="105">
        <v>28</v>
      </c>
      <c r="I10" s="102">
        <v>3</v>
      </c>
      <c r="J10" s="103" t="s">
        <v>192</v>
      </c>
      <c r="K10" s="103" t="s">
        <v>30</v>
      </c>
      <c r="L10" s="104">
        <v>93</v>
      </c>
      <c r="M10" s="99">
        <v>2</v>
      </c>
      <c r="N10" s="104">
        <v>479</v>
      </c>
      <c r="O10" s="105">
        <v>24</v>
      </c>
    </row>
    <row r="11" spans="1:34" ht="15.75" customHeight="1" x14ac:dyDescent="0.3">
      <c r="A11" s="102">
        <v>6</v>
      </c>
      <c r="B11" s="103" t="s">
        <v>199</v>
      </c>
      <c r="C11" s="103" t="s">
        <v>30</v>
      </c>
      <c r="D11" s="104">
        <v>94</v>
      </c>
      <c r="E11" s="99">
        <v>2</v>
      </c>
      <c r="F11" s="104">
        <v>476</v>
      </c>
      <c r="G11" s="105">
        <v>26</v>
      </c>
      <c r="I11" s="102">
        <v>9</v>
      </c>
      <c r="J11" s="103" t="s">
        <v>206</v>
      </c>
      <c r="K11" s="103" t="s">
        <v>12</v>
      </c>
      <c r="L11" s="104">
        <v>95</v>
      </c>
      <c r="M11" s="99">
        <v>7</v>
      </c>
      <c r="N11" s="104">
        <v>477</v>
      </c>
      <c r="O11" s="105">
        <v>24</v>
      </c>
    </row>
    <row r="12" spans="1:34" ht="15.75" customHeight="1" x14ac:dyDescent="0.3">
      <c r="A12" s="102">
        <v>5</v>
      </c>
      <c r="B12" s="103" t="s">
        <v>196</v>
      </c>
      <c r="C12" s="103" t="s">
        <v>197</v>
      </c>
      <c r="D12" s="104">
        <v>96</v>
      </c>
      <c r="E12" s="99">
        <v>5</v>
      </c>
      <c r="F12" s="104">
        <v>471</v>
      </c>
      <c r="G12" s="105">
        <v>18</v>
      </c>
      <c r="I12" s="102">
        <v>4</v>
      </c>
      <c r="J12" s="103" t="s">
        <v>194</v>
      </c>
      <c r="K12" s="103" t="s">
        <v>195</v>
      </c>
      <c r="L12" s="104">
        <v>95</v>
      </c>
      <c r="M12" s="99">
        <v>7</v>
      </c>
      <c r="N12" s="104">
        <v>473</v>
      </c>
      <c r="O12" s="105">
        <v>21</v>
      </c>
    </row>
    <row r="13" spans="1:34" ht="15.75" customHeight="1" x14ac:dyDescent="0.3">
      <c r="A13" s="239">
        <v>3</v>
      </c>
      <c r="B13" s="240" t="s">
        <v>190</v>
      </c>
      <c r="C13" s="240" t="s">
        <v>20</v>
      </c>
      <c r="D13" s="241" t="s">
        <v>191</v>
      </c>
      <c r="E13" s="242">
        <v>0</v>
      </c>
      <c r="F13" s="106">
        <v>288</v>
      </c>
      <c r="G13" s="107">
        <v>13</v>
      </c>
      <c r="I13" s="239">
        <v>7</v>
      </c>
      <c r="J13" s="240" t="s">
        <v>202</v>
      </c>
      <c r="K13" s="240" t="s">
        <v>14</v>
      </c>
      <c r="L13" s="241">
        <v>94</v>
      </c>
      <c r="M13" s="242">
        <v>3</v>
      </c>
      <c r="N13" s="106">
        <v>475</v>
      </c>
      <c r="O13" s="107">
        <v>19</v>
      </c>
    </row>
    <row r="14" spans="1:34" ht="15.75" customHeight="1" x14ac:dyDescent="0.3">
      <c r="A14" s="86"/>
      <c r="I14" s="86"/>
    </row>
    <row r="15" spans="1:34" ht="15.75" customHeight="1" x14ac:dyDescent="0.3">
      <c r="A15" s="90"/>
      <c r="B15" s="91" t="s">
        <v>39</v>
      </c>
      <c r="C15" s="91"/>
      <c r="D15" s="91"/>
      <c r="E15" s="91"/>
      <c r="F15" s="91"/>
      <c r="G15" s="91"/>
      <c r="I15" s="90"/>
      <c r="J15" s="91" t="s">
        <v>40</v>
      </c>
      <c r="K15" s="91"/>
      <c r="L15" s="91"/>
      <c r="M15" s="91"/>
      <c r="N15" s="91"/>
      <c r="O15" s="91"/>
    </row>
    <row r="16" spans="1:34" ht="15.75" customHeight="1" x14ac:dyDescent="0.3">
      <c r="A16" s="109"/>
      <c r="B16" s="93" t="s">
        <v>5</v>
      </c>
      <c r="C16" s="93" t="s">
        <v>6</v>
      </c>
      <c r="D16" s="97" t="s">
        <v>7</v>
      </c>
      <c r="E16" s="97" t="s">
        <v>8</v>
      </c>
      <c r="F16" s="97" t="s">
        <v>9</v>
      </c>
      <c r="G16" s="98" t="s">
        <v>10</v>
      </c>
      <c r="I16" s="109"/>
      <c r="J16" s="93" t="s">
        <v>5</v>
      </c>
      <c r="K16" s="93" t="s">
        <v>6</v>
      </c>
      <c r="L16" s="97" t="s">
        <v>7</v>
      </c>
      <c r="M16" s="97" t="s">
        <v>8</v>
      </c>
      <c r="N16" s="97" t="s">
        <v>9</v>
      </c>
      <c r="O16" s="98" t="s">
        <v>10</v>
      </c>
    </row>
    <row r="17" spans="1:15" ht="15.75" customHeight="1" x14ac:dyDescent="0.3">
      <c r="A17" s="233">
        <v>8</v>
      </c>
      <c r="B17" s="234" t="s">
        <v>218</v>
      </c>
      <c r="C17" s="234" t="s">
        <v>67</v>
      </c>
      <c r="D17" s="236">
        <v>98</v>
      </c>
      <c r="E17" s="236">
        <v>9</v>
      </c>
      <c r="F17" s="236">
        <v>488</v>
      </c>
      <c r="G17" s="291">
        <v>43</v>
      </c>
      <c r="I17" s="233">
        <v>8</v>
      </c>
      <c r="J17" s="234" t="s">
        <v>219</v>
      </c>
      <c r="K17" s="234" t="s">
        <v>20</v>
      </c>
      <c r="L17" s="236">
        <v>95</v>
      </c>
      <c r="M17" s="236">
        <v>6</v>
      </c>
      <c r="N17" s="236">
        <v>483</v>
      </c>
      <c r="O17" s="291">
        <v>39</v>
      </c>
    </row>
    <row r="18" spans="1:15" ht="15.75" customHeight="1" x14ac:dyDescent="0.3">
      <c r="A18" s="102">
        <v>9</v>
      </c>
      <c r="B18" s="103" t="s">
        <v>220</v>
      </c>
      <c r="C18" s="103" t="s">
        <v>12</v>
      </c>
      <c r="D18" s="104">
        <v>98</v>
      </c>
      <c r="E18" s="99">
        <v>9</v>
      </c>
      <c r="F18" s="104">
        <v>484</v>
      </c>
      <c r="G18" s="105">
        <v>38</v>
      </c>
      <c r="I18" s="102">
        <v>2</v>
      </c>
      <c r="J18" s="103" t="s">
        <v>210</v>
      </c>
      <c r="K18" s="103" t="s">
        <v>85</v>
      </c>
      <c r="L18" s="104">
        <v>96</v>
      </c>
      <c r="M18" s="99">
        <v>7</v>
      </c>
      <c r="N18" s="104">
        <v>478</v>
      </c>
      <c r="O18" s="105">
        <v>36</v>
      </c>
    </row>
    <row r="19" spans="1:15" ht="15.75" customHeight="1" x14ac:dyDescent="0.3">
      <c r="A19" s="102">
        <v>3</v>
      </c>
      <c r="B19" s="103" t="s">
        <v>211</v>
      </c>
      <c r="C19" s="103" t="s">
        <v>212</v>
      </c>
      <c r="D19" s="104">
        <v>96</v>
      </c>
      <c r="E19" s="99">
        <v>6</v>
      </c>
      <c r="F19" s="104">
        <v>479</v>
      </c>
      <c r="G19" s="105">
        <v>32</v>
      </c>
      <c r="I19" s="102">
        <v>5</v>
      </c>
      <c r="J19" s="103" t="s">
        <v>215</v>
      </c>
      <c r="K19" s="103" t="s">
        <v>20</v>
      </c>
      <c r="L19" s="104">
        <v>97</v>
      </c>
      <c r="M19" s="99">
        <v>8</v>
      </c>
      <c r="N19" s="104">
        <v>479</v>
      </c>
      <c r="O19" s="105">
        <v>35</v>
      </c>
    </row>
    <row r="20" spans="1:15" ht="15.75" customHeight="1" x14ac:dyDescent="0.3">
      <c r="A20" s="102">
        <v>1</v>
      </c>
      <c r="B20" s="103" t="s">
        <v>207</v>
      </c>
      <c r="C20" s="103" t="s">
        <v>12</v>
      </c>
      <c r="D20" s="104">
        <v>98</v>
      </c>
      <c r="E20" s="99">
        <v>9</v>
      </c>
      <c r="F20" s="110">
        <v>475</v>
      </c>
      <c r="G20" s="111">
        <v>27</v>
      </c>
      <c r="I20" s="102">
        <v>4</v>
      </c>
      <c r="J20" s="103" t="s">
        <v>117</v>
      </c>
      <c r="K20" s="103" t="s">
        <v>67</v>
      </c>
      <c r="L20" s="104">
        <v>94</v>
      </c>
      <c r="M20" s="99">
        <v>4</v>
      </c>
      <c r="N20" s="104">
        <v>475</v>
      </c>
      <c r="O20" s="105">
        <v>32</v>
      </c>
    </row>
    <row r="21" spans="1:15" ht="15.75" customHeight="1" x14ac:dyDescent="0.3">
      <c r="A21" s="102">
        <v>2</v>
      </c>
      <c r="B21" s="103" t="s">
        <v>209</v>
      </c>
      <c r="C21" s="103" t="s">
        <v>12</v>
      </c>
      <c r="D21" s="104">
        <v>95</v>
      </c>
      <c r="E21" s="99">
        <v>5</v>
      </c>
      <c r="F21" s="104">
        <v>474</v>
      </c>
      <c r="G21" s="105">
        <v>23</v>
      </c>
      <c r="I21" s="102">
        <v>7</v>
      </c>
      <c r="J21" s="103" t="s">
        <v>152</v>
      </c>
      <c r="K21" s="103" t="s">
        <v>205</v>
      </c>
      <c r="L21" s="104">
        <v>98</v>
      </c>
      <c r="M21" s="99">
        <v>9</v>
      </c>
      <c r="N21" s="104">
        <v>476</v>
      </c>
      <c r="O21" s="105">
        <v>31</v>
      </c>
    </row>
    <row r="22" spans="1:15" ht="15.75" customHeight="1" x14ac:dyDescent="0.3">
      <c r="A22" s="102">
        <v>4</v>
      </c>
      <c r="B22" s="103" t="s">
        <v>213</v>
      </c>
      <c r="C22" s="103" t="s">
        <v>12</v>
      </c>
      <c r="D22" s="104">
        <v>93</v>
      </c>
      <c r="E22" s="99">
        <v>3</v>
      </c>
      <c r="F22" s="104">
        <v>468</v>
      </c>
      <c r="G22" s="105">
        <v>21</v>
      </c>
      <c r="I22" s="102">
        <v>3</v>
      </c>
      <c r="J22" s="103" t="s">
        <v>115</v>
      </c>
      <c r="K22" s="103" t="s">
        <v>67</v>
      </c>
      <c r="L22" s="104">
        <v>95</v>
      </c>
      <c r="M22" s="99">
        <v>6</v>
      </c>
      <c r="N22" s="104">
        <v>471</v>
      </c>
      <c r="O22" s="105">
        <v>28</v>
      </c>
    </row>
    <row r="23" spans="1:15" ht="15.75" customHeight="1" x14ac:dyDescent="0.3">
      <c r="A23" s="102">
        <v>5</v>
      </c>
      <c r="B23" s="103" t="s">
        <v>214</v>
      </c>
      <c r="C23" s="103" t="s">
        <v>12</v>
      </c>
      <c r="D23" s="104">
        <v>88</v>
      </c>
      <c r="E23" s="99">
        <v>1</v>
      </c>
      <c r="F23" s="104">
        <v>464</v>
      </c>
      <c r="G23" s="105">
        <v>21</v>
      </c>
      <c r="I23" s="102">
        <v>1</v>
      </c>
      <c r="J23" s="103" t="s">
        <v>208</v>
      </c>
      <c r="K23" s="103" t="s">
        <v>195</v>
      </c>
      <c r="L23" s="104">
        <v>93</v>
      </c>
      <c r="M23" s="99">
        <v>3</v>
      </c>
      <c r="N23" s="110">
        <v>463</v>
      </c>
      <c r="O23" s="111">
        <v>20</v>
      </c>
    </row>
    <row r="24" spans="1:15" ht="15.75" customHeight="1" x14ac:dyDescent="0.3">
      <c r="A24" s="102">
        <v>6</v>
      </c>
      <c r="B24" s="103" t="s">
        <v>216</v>
      </c>
      <c r="C24" s="103" t="s">
        <v>85</v>
      </c>
      <c r="D24" s="113">
        <v>93</v>
      </c>
      <c r="E24" s="99">
        <v>3</v>
      </c>
      <c r="F24" s="104">
        <v>468</v>
      </c>
      <c r="G24" s="105">
        <v>19</v>
      </c>
      <c r="I24" s="102">
        <v>9</v>
      </c>
      <c r="J24" s="103" t="s">
        <v>221</v>
      </c>
      <c r="K24" s="103" t="s">
        <v>222</v>
      </c>
      <c r="L24" s="104" t="s">
        <v>191</v>
      </c>
      <c r="M24" s="99">
        <v>0</v>
      </c>
      <c r="N24" s="104">
        <v>88</v>
      </c>
      <c r="O24" s="105">
        <v>2</v>
      </c>
    </row>
    <row r="25" spans="1:15" ht="15.75" customHeight="1" x14ac:dyDescent="0.3">
      <c r="A25" s="239">
        <v>7</v>
      </c>
      <c r="B25" s="240" t="s">
        <v>80</v>
      </c>
      <c r="C25" s="240" t="s">
        <v>20</v>
      </c>
      <c r="D25" s="241">
        <v>94</v>
      </c>
      <c r="E25" s="242">
        <v>4</v>
      </c>
      <c r="F25" s="106">
        <v>466</v>
      </c>
      <c r="G25" s="107">
        <v>18</v>
      </c>
      <c r="I25" s="239">
        <v>6</v>
      </c>
      <c r="J25" s="240" t="s">
        <v>217</v>
      </c>
      <c r="K25" s="240" t="s">
        <v>195</v>
      </c>
      <c r="L25" s="241" t="s">
        <v>191</v>
      </c>
      <c r="M25" s="242">
        <v>0</v>
      </c>
      <c r="N25" s="106">
        <v>0</v>
      </c>
      <c r="O25" s="107">
        <v>0</v>
      </c>
    </row>
    <row r="26" spans="1:15" ht="15.75" customHeight="1" x14ac:dyDescent="0.3">
      <c r="A26" s="86"/>
      <c r="I26" s="86"/>
    </row>
    <row r="27" spans="1:15" ht="15.75" customHeight="1" x14ac:dyDescent="0.3">
      <c r="A27" s="90"/>
      <c r="B27" s="91" t="s">
        <v>69</v>
      </c>
      <c r="C27" s="91"/>
      <c r="D27" s="91"/>
      <c r="E27" s="91"/>
      <c r="F27" s="91"/>
      <c r="G27" s="91"/>
      <c r="I27" s="90"/>
      <c r="J27" s="91" t="s">
        <v>70</v>
      </c>
      <c r="K27" s="91"/>
      <c r="L27" s="91"/>
      <c r="M27" s="91"/>
      <c r="N27" s="91"/>
      <c r="O27" s="91"/>
    </row>
    <row r="28" spans="1:15" ht="15.75" customHeight="1" x14ac:dyDescent="0.3">
      <c r="A28" s="109"/>
      <c r="B28" s="93" t="s">
        <v>5</v>
      </c>
      <c r="C28" s="93" t="s">
        <v>6</v>
      </c>
      <c r="D28" s="97" t="s">
        <v>7</v>
      </c>
      <c r="E28" s="97" t="s">
        <v>8</v>
      </c>
      <c r="F28" s="97" t="s">
        <v>9</v>
      </c>
      <c r="G28" s="98" t="s">
        <v>10</v>
      </c>
      <c r="I28" s="109"/>
      <c r="J28" s="93" t="s">
        <v>5</v>
      </c>
      <c r="K28" s="93" t="s">
        <v>6</v>
      </c>
      <c r="L28" s="97" t="s">
        <v>7</v>
      </c>
      <c r="M28" s="97" t="s">
        <v>8</v>
      </c>
      <c r="N28" s="97" t="s">
        <v>9</v>
      </c>
      <c r="O28" s="98" t="s">
        <v>10</v>
      </c>
    </row>
    <row r="29" spans="1:15" ht="15.75" customHeight="1" x14ac:dyDescent="0.3">
      <c r="A29" s="233">
        <v>2</v>
      </c>
      <c r="B29" s="234" t="s">
        <v>226</v>
      </c>
      <c r="C29" s="234" t="s">
        <v>12</v>
      </c>
      <c r="D29" s="236">
        <v>98</v>
      </c>
      <c r="E29" s="236">
        <v>9</v>
      </c>
      <c r="F29" s="236">
        <v>485</v>
      </c>
      <c r="G29" s="291">
        <v>43</v>
      </c>
      <c r="I29" s="233">
        <v>4</v>
      </c>
      <c r="J29" s="234" t="s">
        <v>231</v>
      </c>
      <c r="K29" s="234" t="s">
        <v>18</v>
      </c>
      <c r="L29" s="236">
        <v>90</v>
      </c>
      <c r="M29" s="236">
        <v>7</v>
      </c>
      <c r="N29" s="236">
        <v>464</v>
      </c>
      <c r="O29" s="291">
        <v>38</v>
      </c>
    </row>
    <row r="30" spans="1:15" ht="15.75" customHeight="1" x14ac:dyDescent="0.3">
      <c r="A30" s="102">
        <v>3</v>
      </c>
      <c r="B30" s="103" t="s">
        <v>228</v>
      </c>
      <c r="C30" s="103" t="s">
        <v>20</v>
      </c>
      <c r="D30" s="104">
        <v>93</v>
      </c>
      <c r="E30" s="99">
        <v>7</v>
      </c>
      <c r="F30" s="104">
        <v>474</v>
      </c>
      <c r="G30" s="105">
        <v>38</v>
      </c>
      <c r="I30" s="102">
        <v>6</v>
      </c>
      <c r="J30" s="103" t="s">
        <v>234</v>
      </c>
      <c r="K30" s="103" t="s">
        <v>27</v>
      </c>
      <c r="L30" s="104">
        <v>95</v>
      </c>
      <c r="M30" s="99">
        <v>9</v>
      </c>
      <c r="N30" s="104">
        <v>461</v>
      </c>
      <c r="O30" s="105">
        <v>35</v>
      </c>
    </row>
    <row r="31" spans="1:15" ht="15.75" customHeight="1" x14ac:dyDescent="0.3">
      <c r="A31" s="102">
        <v>4</v>
      </c>
      <c r="B31" s="103" t="s">
        <v>230</v>
      </c>
      <c r="C31" s="103" t="s">
        <v>12</v>
      </c>
      <c r="D31" s="104">
        <v>94</v>
      </c>
      <c r="E31" s="99">
        <v>8</v>
      </c>
      <c r="F31" s="104">
        <v>470</v>
      </c>
      <c r="G31" s="105">
        <v>35</v>
      </c>
      <c r="I31" s="102">
        <v>7</v>
      </c>
      <c r="J31" s="103" t="s">
        <v>236</v>
      </c>
      <c r="K31" s="103" t="s">
        <v>75</v>
      </c>
      <c r="L31" s="104">
        <v>90</v>
      </c>
      <c r="M31" s="99">
        <v>7</v>
      </c>
      <c r="N31" s="104">
        <v>460</v>
      </c>
      <c r="O31" s="105">
        <v>35</v>
      </c>
    </row>
    <row r="32" spans="1:15" ht="15.75" customHeight="1" x14ac:dyDescent="0.3">
      <c r="A32" s="102">
        <v>7</v>
      </c>
      <c r="B32" s="103" t="s">
        <v>235</v>
      </c>
      <c r="C32" s="103" t="s">
        <v>20</v>
      </c>
      <c r="D32" s="104">
        <v>92</v>
      </c>
      <c r="E32" s="99">
        <v>5</v>
      </c>
      <c r="F32" s="104">
        <v>465</v>
      </c>
      <c r="G32" s="105">
        <v>30</v>
      </c>
      <c r="I32" s="102">
        <v>9</v>
      </c>
      <c r="J32" s="103" t="s">
        <v>240</v>
      </c>
      <c r="K32" s="103" t="s">
        <v>225</v>
      </c>
      <c r="L32" s="104">
        <v>90</v>
      </c>
      <c r="M32" s="99">
        <v>7</v>
      </c>
      <c r="N32" s="104">
        <v>457</v>
      </c>
      <c r="O32" s="105">
        <v>32</v>
      </c>
    </row>
    <row r="33" spans="1:15" ht="15.75" customHeight="1" x14ac:dyDescent="0.3">
      <c r="A33" s="102">
        <v>8</v>
      </c>
      <c r="B33" s="103" t="s">
        <v>237</v>
      </c>
      <c r="C33" s="103" t="s">
        <v>12</v>
      </c>
      <c r="D33" s="104">
        <v>93</v>
      </c>
      <c r="E33" s="99">
        <v>7</v>
      </c>
      <c r="F33" s="104">
        <v>461</v>
      </c>
      <c r="G33" s="105">
        <v>27</v>
      </c>
      <c r="I33" s="102">
        <v>1</v>
      </c>
      <c r="J33" s="103" t="s">
        <v>224</v>
      </c>
      <c r="K33" s="103" t="s">
        <v>225</v>
      </c>
      <c r="L33" s="104">
        <v>88</v>
      </c>
      <c r="M33" s="99">
        <v>3</v>
      </c>
      <c r="N33" s="110">
        <v>462</v>
      </c>
      <c r="O33" s="111">
        <v>29</v>
      </c>
    </row>
    <row r="34" spans="1:15" ht="15.75" customHeight="1" x14ac:dyDescent="0.3">
      <c r="A34" s="102">
        <v>1</v>
      </c>
      <c r="B34" s="103" t="s">
        <v>223</v>
      </c>
      <c r="C34" s="103" t="s">
        <v>195</v>
      </c>
      <c r="D34" s="104">
        <v>91</v>
      </c>
      <c r="E34" s="99">
        <v>4</v>
      </c>
      <c r="F34" s="110">
        <v>458</v>
      </c>
      <c r="G34" s="111">
        <v>24</v>
      </c>
      <c r="I34" s="102">
        <v>5</v>
      </c>
      <c r="J34" s="103" t="s">
        <v>233</v>
      </c>
      <c r="K34" s="103" t="s">
        <v>12</v>
      </c>
      <c r="L34" s="104">
        <v>92</v>
      </c>
      <c r="M34" s="99">
        <v>8</v>
      </c>
      <c r="N34" s="104">
        <v>434</v>
      </c>
      <c r="O34" s="105">
        <v>25</v>
      </c>
    </row>
    <row r="35" spans="1:15" ht="15.75" customHeight="1" x14ac:dyDescent="0.3">
      <c r="A35" s="102">
        <v>9</v>
      </c>
      <c r="B35" s="103" t="s">
        <v>239</v>
      </c>
      <c r="C35" s="103" t="s">
        <v>222</v>
      </c>
      <c r="D35" s="104" t="s">
        <v>191</v>
      </c>
      <c r="E35" s="99">
        <v>0</v>
      </c>
      <c r="F35" s="104">
        <v>188</v>
      </c>
      <c r="G35" s="105">
        <v>12</v>
      </c>
      <c r="I35" s="102">
        <v>2</v>
      </c>
      <c r="J35" s="103" t="s">
        <v>227</v>
      </c>
      <c r="K35" s="103" t="s">
        <v>12</v>
      </c>
      <c r="L35" s="104">
        <v>89</v>
      </c>
      <c r="M35" s="99">
        <v>4</v>
      </c>
      <c r="N35" s="104">
        <v>445</v>
      </c>
      <c r="O35" s="105">
        <v>21</v>
      </c>
    </row>
    <row r="36" spans="1:15" ht="15.75" customHeight="1" x14ac:dyDescent="0.3">
      <c r="A36" s="102">
        <v>5</v>
      </c>
      <c r="B36" s="103" t="s">
        <v>232</v>
      </c>
      <c r="C36" s="103" t="s">
        <v>14</v>
      </c>
      <c r="D36" s="104" t="s">
        <v>45</v>
      </c>
      <c r="E36" s="99">
        <v>0</v>
      </c>
      <c r="F36" s="104">
        <v>0</v>
      </c>
      <c r="G36" s="105">
        <v>0</v>
      </c>
      <c r="I36" s="102">
        <v>8</v>
      </c>
      <c r="J36" s="103" t="s">
        <v>238</v>
      </c>
      <c r="K36" s="103" t="s">
        <v>20</v>
      </c>
      <c r="L36" s="104" t="s">
        <v>191</v>
      </c>
      <c r="M36" s="99">
        <v>0</v>
      </c>
      <c r="N36" s="104">
        <v>188</v>
      </c>
      <c r="O36" s="105">
        <v>15</v>
      </c>
    </row>
    <row r="37" spans="1:15" ht="15.75" customHeight="1" x14ac:dyDescent="0.3">
      <c r="A37" s="239">
        <v>6</v>
      </c>
      <c r="B37" s="240" t="s">
        <v>101</v>
      </c>
      <c r="C37" s="240" t="s">
        <v>75</v>
      </c>
      <c r="D37" s="241" t="s">
        <v>191</v>
      </c>
      <c r="E37" s="242">
        <v>0</v>
      </c>
      <c r="F37" s="106">
        <v>0</v>
      </c>
      <c r="G37" s="107">
        <v>0</v>
      </c>
      <c r="I37" s="239">
        <v>3</v>
      </c>
      <c r="J37" s="240" t="s">
        <v>229</v>
      </c>
      <c r="K37" s="240" t="s">
        <v>195</v>
      </c>
      <c r="L37" s="241" t="s">
        <v>191</v>
      </c>
      <c r="M37" s="242">
        <v>0</v>
      </c>
      <c r="N37" s="106">
        <v>0</v>
      </c>
      <c r="O37" s="107">
        <v>0</v>
      </c>
    </row>
    <row r="38" spans="1:15" ht="15.75" customHeight="1" x14ac:dyDescent="0.3">
      <c r="A38" s="86"/>
      <c r="I38" s="86"/>
    </row>
    <row r="39" spans="1:15" ht="15.75" customHeight="1" x14ac:dyDescent="0.3">
      <c r="A39" s="90"/>
      <c r="B39" s="91" t="s">
        <v>92</v>
      </c>
      <c r="C39" s="91"/>
      <c r="D39" s="91"/>
      <c r="E39" s="91"/>
      <c r="F39" s="91"/>
      <c r="G39" s="91"/>
      <c r="I39" s="90"/>
      <c r="J39" s="91" t="s">
        <v>93</v>
      </c>
      <c r="K39" s="91"/>
      <c r="L39" s="91"/>
      <c r="M39" s="91"/>
      <c r="N39" s="91"/>
      <c r="O39" s="91"/>
    </row>
    <row r="40" spans="1:15" ht="15.75" customHeight="1" x14ac:dyDescent="0.3">
      <c r="A40" s="109"/>
      <c r="B40" s="93" t="s">
        <v>5</v>
      </c>
      <c r="C40" s="93" t="s">
        <v>6</v>
      </c>
      <c r="D40" s="97" t="s">
        <v>7</v>
      </c>
      <c r="E40" s="97" t="s">
        <v>8</v>
      </c>
      <c r="F40" s="97" t="s">
        <v>9</v>
      </c>
      <c r="G40" s="98" t="s">
        <v>10</v>
      </c>
      <c r="I40" s="109"/>
      <c r="J40" s="93" t="s">
        <v>5</v>
      </c>
      <c r="K40" s="93" t="s">
        <v>6</v>
      </c>
      <c r="L40" s="97" t="s">
        <v>7</v>
      </c>
      <c r="M40" s="97" t="s">
        <v>8</v>
      </c>
      <c r="N40" s="97" t="s">
        <v>9</v>
      </c>
      <c r="O40" s="98" t="s">
        <v>10</v>
      </c>
    </row>
    <row r="41" spans="1:15" ht="15.75" customHeight="1" x14ac:dyDescent="0.3">
      <c r="A41" s="233">
        <v>9</v>
      </c>
      <c r="B41" s="234" t="s">
        <v>257</v>
      </c>
      <c r="C41" s="234" t="s">
        <v>20</v>
      </c>
      <c r="D41" s="236">
        <v>95</v>
      </c>
      <c r="E41" s="236">
        <v>9</v>
      </c>
      <c r="F41" s="236">
        <v>479</v>
      </c>
      <c r="G41" s="291">
        <v>43</v>
      </c>
      <c r="I41" s="233">
        <v>3</v>
      </c>
      <c r="J41" s="234" t="s">
        <v>246</v>
      </c>
      <c r="K41" s="234" t="s">
        <v>18</v>
      </c>
      <c r="L41" s="235">
        <v>90</v>
      </c>
      <c r="M41" s="236">
        <v>7</v>
      </c>
      <c r="N41" s="236">
        <v>452</v>
      </c>
      <c r="O41" s="291">
        <v>37</v>
      </c>
    </row>
    <row r="42" spans="1:15" ht="15.75" customHeight="1" x14ac:dyDescent="0.3">
      <c r="A42" s="102">
        <v>3</v>
      </c>
      <c r="B42" s="103" t="s">
        <v>245</v>
      </c>
      <c r="C42" s="103" t="s">
        <v>12</v>
      </c>
      <c r="D42" s="104">
        <v>92</v>
      </c>
      <c r="E42" s="99">
        <v>7</v>
      </c>
      <c r="F42" s="104">
        <v>469</v>
      </c>
      <c r="G42" s="105">
        <v>41</v>
      </c>
      <c r="I42" s="102">
        <v>1</v>
      </c>
      <c r="J42" s="103" t="s">
        <v>242</v>
      </c>
      <c r="K42" s="103" t="s">
        <v>12</v>
      </c>
      <c r="L42" s="104">
        <v>92</v>
      </c>
      <c r="M42" s="99">
        <v>8</v>
      </c>
      <c r="N42" s="110">
        <v>446</v>
      </c>
      <c r="O42" s="111">
        <v>36</v>
      </c>
    </row>
    <row r="43" spans="1:15" ht="15.75" customHeight="1" x14ac:dyDescent="0.3">
      <c r="A43" s="102">
        <v>2</v>
      </c>
      <c r="B43" s="103" t="s">
        <v>243</v>
      </c>
      <c r="C43" s="103" t="s">
        <v>12</v>
      </c>
      <c r="D43" s="104">
        <v>93</v>
      </c>
      <c r="E43" s="99">
        <v>8</v>
      </c>
      <c r="F43" s="104">
        <v>449</v>
      </c>
      <c r="G43" s="105">
        <v>34</v>
      </c>
      <c r="I43" s="102">
        <v>2</v>
      </c>
      <c r="J43" s="103" t="s">
        <v>244</v>
      </c>
      <c r="K43" s="103" t="s">
        <v>18</v>
      </c>
      <c r="L43" s="104">
        <v>83</v>
      </c>
      <c r="M43" s="99">
        <v>6</v>
      </c>
      <c r="N43" s="104">
        <v>414</v>
      </c>
      <c r="O43" s="105">
        <v>32</v>
      </c>
    </row>
    <row r="44" spans="1:15" ht="15.75" customHeight="1" x14ac:dyDescent="0.3">
      <c r="A44" s="102">
        <v>7</v>
      </c>
      <c r="B44" s="103" t="s">
        <v>253</v>
      </c>
      <c r="C44" s="103" t="s">
        <v>30</v>
      </c>
      <c r="D44" s="104">
        <v>91</v>
      </c>
      <c r="E44" s="99">
        <v>6</v>
      </c>
      <c r="F44" s="104">
        <v>441</v>
      </c>
      <c r="G44" s="105">
        <v>30</v>
      </c>
      <c r="I44" s="102">
        <v>4</v>
      </c>
      <c r="J44" s="103" t="s">
        <v>248</v>
      </c>
      <c r="K44" s="103" t="s">
        <v>195</v>
      </c>
      <c r="L44" s="104" t="s">
        <v>191</v>
      </c>
      <c r="M44" s="99">
        <v>0</v>
      </c>
      <c r="N44" s="104">
        <v>0</v>
      </c>
      <c r="O44" s="105">
        <v>0</v>
      </c>
    </row>
    <row r="45" spans="1:15" ht="15.75" customHeight="1" x14ac:dyDescent="0.3">
      <c r="A45" s="102">
        <v>4</v>
      </c>
      <c r="B45" s="103" t="s">
        <v>247</v>
      </c>
      <c r="C45" s="103" t="s">
        <v>12</v>
      </c>
      <c r="D45" s="104">
        <v>86</v>
      </c>
      <c r="E45" s="99">
        <v>5</v>
      </c>
      <c r="F45" s="104">
        <v>430</v>
      </c>
      <c r="G45" s="105">
        <v>28</v>
      </c>
      <c r="I45" s="102">
        <v>5</v>
      </c>
      <c r="J45" s="103" t="s">
        <v>250</v>
      </c>
      <c r="K45" s="103" t="s">
        <v>195</v>
      </c>
      <c r="L45" s="104" t="s">
        <v>191</v>
      </c>
      <c r="M45" s="99">
        <v>0</v>
      </c>
      <c r="N45" s="104">
        <v>0</v>
      </c>
      <c r="O45" s="105">
        <v>0</v>
      </c>
    </row>
    <row r="46" spans="1:15" ht="15.75" customHeight="1" x14ac:dyDescent="0.3">
      <c r="A46" s="102">
        <v>1</v>
      </c>
      <c r="B46" s="103" t="s">
        <v>241</v>
      </c>
      <c r="C46" s="103" t="s">
        <v>14</v>
      </c>
      <c r="D46" s="104" t="s">
        <v>45</v>
      </c>
      <c r="E46" s="99">
        <v>0</v>
      </c>
      <c r="F46" s="110">
        <v>0</v>
      </c>
      <c r="G46" s="111">
        <v>0</v>
      </c>
      <c r="I46" s="102">
        <v>6</v>
      </c>
      <c r="J46" s="103" t="s">
        <v>252</v>
      </c>
      <c r="K46" s="103" t="s">
        <v>195</v>
      </c>
      <c r="L46" s="104" t="s">
        <v>191</v>
      </c>
      <c r="M46" s="99">
        <v>0</v>
      </c>
      <c r="N46" s="104">
        <v>0</v>
      </c>
      <c r="O46" s="105">
        <v>0</v>
      </c>
    </row>
    <row r="47" spans="1:15" ht="15.75" customHeight="1" x14ac:dyDescent="0.3">
      <c r="A47" s="102">
        <v>5</v>
      </c>
      <c r="B47" s="103" t="s">
        <v>249</v>
      </c>
      <c r="C47" s="103" t="s">
        <v>27</v>
      </c>
      <c r="D47" s="104" t="s">
        <v>191</v>
      </c>
      <c r="E47" s="99">
        <v>0</v>
      </c>
      <c r="F47" s="104">
        <v>0</v>
      </c>
      <c r="G47" s="105">
        <v>0</v>
      </c>
      <c r="I47" s="102">
        <v>7</v>
      </c>
      <c r="J47" s="103" t="s">
        <v>254</v>
      </c>
      <c r="K47" s="103" t="s">
        <v>18</v>
      </c>
      <c r="L47" s="104" t="s">
        <v>191</v>
      </c>
      <c r="M47" s="99">
        <v>0</v>
      </c>
      <c r="N47" s="104">
        <v>0</v>
      </c>
      <c r="O47" s="105">
        <v>0</v>
      </c>
    </row>
    <row r="48" spans="1:15" ht="15.75" customHeight="1" x14ac:dyDescent="0.3">
      <c r="A48" s="102">
        <v>6</v>
      </c>
      <c r="B48" s="103" t="s">
        <v>251</v>
      </c>
      <c r="C48" s="103" t="s">
        <v>75</v>
      </c>
      <c r="D48" s="104" t="s">
        <v>191</v>
      </c>
      <c r="E48" s="99">
        <v>0</v>
      </c>
      <c r="F48" s="104">
        <v>0</v>
      </c>
      <c r="G48" s="105">
        <v>0</v>
      </c>
      <c r="I48" s="239">
        <v>8</v>
      </c>
      <c r="J48" s="240" t="s">
        <v>256</v>
      </c>
      <c r="K48" s="240" t="s">
        <v>85</v>
      </c>
      <c r="L48" s="241" t="s">
        <v>191</v>
      </c>
      <c r="M48" s="242">
        <v>0</v>
      </c>
      <c r="N48" s="106">
        <v>0</v>
      </c>
      <c r="O48" s="107">
        <v>0</v>
      </c>
    </row>
    <row r="49" spans="1:9" ht="15.75" customHeight="1" x14ac:dyDescent="0.3">
      <c r="A49" s="239">
        <v>8</v>
      </c>
      <c r="B49" s="240" t="s">
        <v>255</v>
      </c>
      <c r="C49" s="240" t="s">
        <v>75</v>
      </c>
      <c r="D49" s="241" t="s">
        <v>191</v>
      </c>
      <c r="E49" s="242">
        <v>0</v>
      </c>
      <c r="F49" s="106">
        <v>0</v>
      </c>
      <c r="G49" s="107">
        <v>0</v>
      </c>
      <c r="I49" s="86"/>
    </row>
    <row r="50" spans="1:9" ht="15.75" customHeight="1" x14ac:dyDescent="0.3">
      <c r="A50" s="86"/>
      <c r="I50" s="86"/>
    </row>
    <row r="51" spans="1:9" ht="15.75" customHeight="1" x14ac:dyDescent="0.3">
      <c r="A51" s="90"/>
      <c r="B51" s="91" t="s">
        <v>110</v>
      </c>
      <c r="C51" s="91"/>
      <c r="D51" s="91"/>
      <c r="E51" s="91"/>
      <c r="F51" s="91"/>
      <c r="G51" s="91"/>
      <c r="I51" s="86"/>
    </row>
    <row r="52" spans="1:9" ht="15.75" customHeight="1" x14ac:dyDescent="0.3">
      <c r="A52" s="109"/>
      <c r="B52" s="93" t="s">
        <v>5</v>
      </c>
      <c r="C52" s="93" t="s">
        <v>6</v>
      </c>
      <c r="D52" s="97" t="s">
        <v>7</v>
      </c>
      <c r="E52" s="97" t="s">
        <v>8</v>
      </c>
      <c r="F52" s="97" t="s">
        <v>9</v>
      </c>
      <c r="G52" s="98" t="s">
        <v>10</v>
      </c>
      <c r="I52" s="86"/>
    </row>
    <row r="53" spans="1:9" ht="15.75" customHeight="1" x14ac:dyDescent="0.3">
      <c r="A53" s="233">
        <v>5</v>
      </c>
      <c r="B53" s="234" t="s">
        <v>264</v>
      </c>
      <c r="C53" s="234" t="s">
        <v>12</v>
      </c>
      <c r="D53" s="236">
        <v>92</v>
      </c>
      <c r="E53" s="236">
        <v>7</v>
      </c>
      <c r="F53" s="236">
        <v>452</v>
      </c>
      <c r="G53" s="291">
        <v>38</v>
      </c>
      <c r="I53" s="86"/>
    </row>
    <row r="54" spans="1:9" ht="15.75" customHeight="1" x14ac:dyDescent="0.3">
      <c r="A54" s="102">
        <v>1</v>
      </c>
      <c r="B54" s="103" t="s">
        <v>258</v>
      </c>
      <c r="C54" s="103" t="s">
        <v>259</v>
      </c>
      <c r="D54" s="104">
        <v>91</v>
      </c>
      <c r="E54" s="99">
        <v>6</v>
      </c>
      <c r="F54" s="110">
        <v>441</v>
      </c>
      <c r="G54" s="111">
        <v>32</v>
      </c>
      <c r="I54" s="86"/>
    </row>
    <row r="55" spans="1:9" ht="15.75" customHeight="1" x14ac:dyDescent="0.3">
      <c r="A55" s="102">
        <v>2</v>
      </c>
      <c r="B55" s="103" t="s">
        <v>260</v>
      </c>
      <c r="C55" s="103" t="s">
        <v>67</v>
      </c>
      <c r="D55" s="104" t="s">
        <v>191</v>
      </c>
      <c r="E55" s="99">
        <v>0</v>
      </c>
      <c r="F55" s="104">
        <v>346</v>
      </c>
      <c r="G55" s="105">
        <v>25</v>
      </c>
      <c r="I55" s="86"/>
    </row>
    <row r="56" spans="1:9" ht="15.75" customHeight="1" x14ac:dyDescent="0.3">
      <c r="A56" s="102">
        <v>8</v>
      </c>
      <c r="B56" s="103" t="s">
        <v>267</v>
      </c>
      <c r="C56" s="103" t="s">
        <v>18</v>
      </c>
      <c r="D56" s="114">
        <v>75</v>
      </c>
      <c r="E56" s="99">
        <v>3</v>
      </c>
      <c r="F56" s="104">
        <v>407</v>
      </c>
      <c r="G56" s="105">
        <v>22</v>
      </c>
      <c r="I56" s="86"/>
    </row>
    <row r="57" spans="1:9" ht="15.75" customHeight="1" x14ac:dyDescent="0.3">
      <c r="A57" s="102">
        <v>7</v>
      </c>
      <c r="B57" s="103" t="s">
        <v>266</v>
      </c>
      <c r="C57" s="103" t="s">
        <v>14</v>
      </c>
      <c r="D57" s="104">
        <v>81</v>
      </c>
      <c r="E57" s="99">
        <v>4</v>
      </c>
      <c r="F57" s="104">
        <v>409</v>
      </c>
      <c r="G57" s="105">
        <v>20</v>
      </c>
      <c r="I57" s="86"/>
    </row>
    <row r="58" spans="1:9" ht="15.75" customHeight="1" x14ac:dyDescent="0.3">
      <c r="A58" s="102">
        <v>3</v>
      </c>
      <c r="B58" s="103" t="s">
        <v>261</v>
      </c>
      <c r="C58" s="103" t="s">
        <v>16</v>
      </c>
      <c r="D58" s="104">
        <v>82</v>
      </c>
      <c r="E58" s="99">
        <v>5</v>
      </c>
      <c r="F58" s="104">
        <v>400</v>
      </c>
      <c r="G58" s="105">
        <v>19</v>
      </c>
      <c r="I58" s="86"/>
    </row>
    <row r="59" spans="1:9" ht="15.75" customHeight="1" x14ac:dyDescent="0.3">
      <c r="A59" s="102">
        <v>4</v>
      </c>
      <c r="B59" s="103" t="s">
        <v>262</v>
      </c>
      <c r="C59" s="103" t="s">
        <v>263</v>
      </c>
      <c r="D59" s="104">
        <v>93</v>
      </c>
      <c r="E59" s="99">
        <v>8</v>
      </c>
      <c r="F59" s="104">
        <v>260</v>
      </c>
      <c r="G59" s="105">
        <v>18</v>
      </c>
      <c r="I59" s="86"/>
    </row>
    <row r="60" spans="1:9" ht="15.75" customHeight="1" x14ac:dyDescent="0.3">
      <c r="A60" s="239">
        <v>6</v>
      </c>
      <c r="B60" s="240" t="s">
        <v>265</v>
      </c>
      <c r="C60" s="240" t="s">
        <v>27</v>
      </c>
      <c r="D60" s="241" t="s">
        <v>191</v>
      </c>
      <c r="E60" s="242">
        <v>0</v>
      </c>
      <c r="F60" s="106">
        <v>0</v>
      </c>
      <c r="G60" s="107">
        <v>0</v>
      </c>
      <c r="I60" s="86"/>
    </row>
    <row r="61" spans="1:9" ht="15.75" customHeight="1" x14ac:dyDescent="0.3">
      <c r="A61" s="86"/>
      <c r="I61" s="86"/>
    </row>
    <row r="62" spans="1:9" ht="15.75" customHeight="1" x14ac:dyDescent="0.3">
      <c r="A62" s="86"/>
      <c r="B62" s="86" t="s">
        <v>159</v>
      </c>
      <c r="F62" s="108" t="s">
        <v>705</v>
      </c>
      <c r="I62" s="86"/>
    </row>
    <row r="63" spans="1:9" ht="15.75" customHeight="1" x14ac:dyDescent="0.3">
      <c r="A63" s="86"/>
      <c r="B63" s="86" t="s">
        <v>129</v>
      </c>
      <c r="I63" s="86"/>
    </row>
    <row r="64" spans="1:9" ht="15.75" customHeight="1" x14ac:dyDescent="0.3">
      <c r="A64" s="86"/>
      <c r="I64" s="86"/>
    </row>
    <row r="65" s="86" customFormat="1" ht="15.75" customHeight="1" x14ac:dyDescent="0.3"/>
    <row r="66" s="86" customFormat="1" ht="15.75" customHeight="1" x14ac:dyDescent="0.3"/>
    <row r="67" s="86" customFormat="1" ht="15.75" customHeight="1" x14ac:dyDescent="0.3"/>
    <row r="68" s="86" customFormat="1" ht="15.75" customHeight="1" x14ac:dyDescent="0.3"/>
    <row r="69" s="86" customFormat="1" ht="15.75" customHeight="1" x14ac:dyDescent="0.3"/>
    <row r="70" s="86" customFormat="1" ht="15.75" customHeight="1" x14ac:dyDescent="0.3"/>
    <row r="71" s="86" customFormat="1" ht="15.75" customHeight="1" x14ac:dyDescent="0.3"/>
    <row r="72" s="86" customFormat="1" ht="15.75" customHeight="1" x14ac:dyDescent="0.3"/>
    <row r="73" s="86" customFormat="1" ht="15.75" customHeight="1" x14ac:dyDescent="0.3"/>
    <row r="74" s="86" customFormat="1" ht="15.75" customHeight="1" x14ac:dyDescent="0.3"/>
    <row r="75" s="86" customFormat="1" ht="15.75" customHeight="1" x14ac:dyDescent="0.3"/>
    <row r="76" s="86" customFormat="1" ht="15.75" customHeight="1" x14ac:dyDescent="0.3"/>
    <row r="77" s="86" customFormat="1" ht="15.75" customHeight="1" x14ac:dyDescent="0.3"/>
    <row r="78" s="86" customFormat="1" ht="15.75" customHeight="1" x14ac:dyDescent="0.3"/>
    <row r="79" s="86" customFormat="1" ht="15.75" customHeight="1" x14ac:dyDescent="0.3"/>
    <row r="80" s="86" customFormat="1" ht="15.75" customHeight="1" x14ac:dyDescent="0.3"/>
    <row r="81" s="86" customFormat="1" ht="15.75" customHeight="1" x14ac:dyDescent="0.3"/>
    <row r="82" s="86" customFormat="1" ht="15.75" customHeight="1" x14ac:dyDescent="0.3"/>
    <row r="83" s="86" customFormat="1" ht="15.75" customHeight="1" x14ac:dyDescent="0.3"/>
    <row r="84" s="86" customFormat="1" ht="15.75" customHeight="1" x14ac:dyDescent="0.3"/>
    <row r="85" s="86" customFormat="1" ht="15.75" customHeight="1" x14ac:dyDescent="0.3"/>
    <row r="86" s="86" customFormat="1" ht="15.75" customHeight="1" x14ac:dyDescent="0.3"/>
    <row r="87" s="86" customFormat="1" ht="15.75" customHeight="1" x14ac:dyDescent="0.3"/>
    <row r="88" s="86" customFormat="1" ht="15.75" customHeight="1" x14ac:dyDescent="0.3"/>
    <row r="89" s="86" customFormat="1" ht="15.75" customHeight="1" x14ac:dyDescent="0.3"/>
    <row r="90" s="86" customFormat="1" ht="15.75" customHeight="1" x14ac:dyDescent="0.3"/>
    <row r="91" s="86" customFormat="1" ht="15.75" customHeight="1" x14ac:dyDescent="0.3"/>
    <row r="92" s="86" customFormat="1" ht="15.75" customHeight="1" x14ac:dyDescent="0.3"/>
    <row r="93" s="86" customFormat="1" ht="15.75" customHeight="1" x14ac:dyDescent="0.3"/>
    <row r="94" s="86" customFormat="1" ht="15.75" customHeight="1" x14ac:dyDescent="0.3"/>
    <row r="95" s="86" customFormat="1" ht="15.75" customHeight="1" x14ac:dyDescent="0.3"/>
    <row r="96" s="86" customFormat="1" ht="15.75" customHeight="1" x14ac:dyDescent="0.3"/>
    <row r="97" s="86" customFormat="1" ht="15.75" customHeight="1" x14ac:dyDescent="0.3"/>
    <row r="98" s="86" customFormat="1" ht="15.75" customHeight="1" x14ac:dyDescent="0.3"/>
    <row r="99" s="86" customFormat="1" ht="15.75" customHeight="1" x14ac:dyDescent="0.3"/>
    <row r="100" s="86" customFormat="1" ht="15.75" customHeight="1" x14ac:dyDescent="0.3"/>
    <row r="101" s="86" customFormat="1" ht="15.75" customHeight="1" x14ac:dyDescent="0.3"/>
    <row r="102" s="86" customFormat="1" ht="15.75" customHeight="1" x14ac:dyDescent="0.3"/>
    <row r="103" s="86" customFormat="1" ht="15.75" customHeight="1" x14ac:dyDescent="0.3"/>
    <row r="104" s="86" customFormat="1" ht="15.75" customHeight="1" x14ac:dyDescent="0.3"/>
    <row r="105" s="86" customFormat="1" ht="15.75" customHeight="1" x14ac:dyDescent="0.3"/>
    <row r="106" s="86" customFormat="1" ht="15.75" customHeight="1" x14ac:dyDescent="0.3"/>
    <row r="107" s="86" customFormat="1" ht="15.75" customHeight="1" x14ac:dyDescent="0.3"/>
    <row r="108" s="86" customFormat="1" ht="15.75" customHeight="1" x14ac:dyDescent="0.3"/>
    <row r="109" s="86" customFormat="1" ht="15.75" customHeight="1" x14ac:dyDescent="0.3"/>
    <row r="110" s="86" customFormat="1" ht="15.75" customHeight="1" x14ac:dyDescent="0.3"/>
    <row r="111" s="86" customFormat="1" ht="15.75" customHeight="1" x14ac:dyDescent="0.3"/>
    <row r="112" s="86" customFormat="1" ht="15.75" customHeight="1" x14ac:dyDescent="0.3"/>
    <row r="113" s="86" customFormat="1" ht="15.75" customHeight="1" x14ac:dyDescent="0.3"/>
    <row r="114" s="86" customFormat="1" ht="15.75" customHeight="1" x14ac:dyDescent="0.3"/>
    <row r="115" s="86" customFormat="1" ht="15.75" customHeight="1" x14ac:dyDescent="0.3"/>
    <row r="116" s="86" customFormat="1" ht="15.75" customHeight="1" x14ac:dyDescent="0.3"/>
    <row r="117" s="86" customFormat="1" ht="15.75" customHeight="1" x14ac:dyDescent="0.3"/>
    <row r="118" s="86" customFormat="1" ht="15.75" customHeight="1" x14ac:dyDescent="0.3"/>
    <row r="119" s="86" customFormat="1" ht="15.75" customHeight="1" x14ac:dyDescent="0.3"/>
  </sheetData>
  <sortState xmlns:xlrd2="http://schemas.microsoft.com/office/spreadsheetml/2017/richdata2" ref="A53:G60">
    <sortCondition descending="1" ref="G53"/>
    <sortCondition descending="1" ref="F53"/>
  </sortState>
  <hyperlinks>
    <hyperlink ref="B2" location="'Index'!A3" tooltip="Go to the Index sheet" display="`" xr:uid="{7FF1EF0C-0B61-49F0-AD3C-598CB3040227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74" orientation="portrait" horizontalDpi="300" verticalDpi="300" r:id="rId1"/>
  <headerFooter alignWithMargins="0">
    <oddHeader>&amp;C&amp;18&amp;"Trebuchet MS"&amp;BCumbria &amp;&amp; Northumbria TSA Leagues
Winter 2020-21&amp;L&amp;G&amp;R&amp;G</oddHeader>
    <oddFooter>&amp;Cwww.cntsa.org.uk</oddFooter>
  </headerFooter>
  <legacyDrawingHF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5D88CE-2D79-4C2D-836B-467E542182E2}">
  <sheetPr codeName="Sheet8">
    <tabColor rgb="FFFFC000"/>
    <pageSetUpPr fitToPage="1"/>
  </sheetPr>
  <dimension ref="A1:AH119"/>
  <sheetViews>
    <sheetView showGridLines="0" zoomScaleNormal="100" zoomScalePageLayoutView="150" workbookViewId="0">
      <selection activeCell="A2" sqref="A2"/>
    </sheetView>
  </sheetViews>
  <sheetFormatPr defaultColWidth="10.28515625" defaultRowHeight="15" x14ac:dyDescent="0.3"/>
  <cols>
    <col min="1" max="1" width="2.7109375" style="87" customWidth="1"/>
    <col min="2" max="3" width="20.7109375" style="86" customWidth="1"/>
    <col min="4" max="7" width="5" style="86" customWidth="1"/>
    <col min="8" max="8" width="1.7109375" style="86" customWidth="1"/>
    <col min="9" max="9" width="2.7109375" style="87" customWidth="1"/>
    <col min="10" max="11" width="20.7109375" style="86" customWidth="1"/>
    <col min="12" max="15" width="5" style="86" customWidth="1"/>
    <col min="16" max="17" width="4.140625" style="86" customWidth="1"/>
    <col min="18" max="18" width="9.140625" style="86" bestFit="1" customWidth="1"/>
    <col min="19" max="24" width="4.140625" style="86" customWidth="1"/>
    <col min="25" max="16384" width="10.28515625" style="86"/>
  </cols>
  <sheetData>
    <row r="1" spans="1:34" s="84" customFormat="1" ht="18" x14ac:dyDescent="0.35">
      <c r="A1" s="83"/>
      <c r="B1" s="84" t="s">
        <v>187</v>
      </c>
      <c r="D1" s="85"/>
      <c r="E1" s="85"/>
      <c r="F1" s="85" t="s">
        <v>130</v>
      </c>
      <c r="G1" s="85"/>
      <c r="H1" s="85"/>
      <c r="I1" s="85" t="s">
        <v>1</v>
      </c>
      <c r="J1" s="85"/>
      <c r="K1" s="85"/>
      <c r="L1" s="85"/>
      <c r="N1" s="85"/>
      <c r="O1" s="85"/>
      <c r="P1" s="85"/>
      <c r="Q1" s="85"/>
      <c r="R1" s="85"/>
      <c r="S1" s="85"/>
      <c r="T1" s="85"/>
      <c r="U1" s="85"/>
      <c r="V1" s="85"/>
      <c r="W1" s="85"/>
      <c r="AG1" s="86"/>
      <c r="AH1" s="86"/>
    </row>
    <row r="2" spans="1:34" ht="15.75" customHeight="1" x14ac:dyDescent="0.3">
      <c r="B2" s="88" t="s">
        <v>2</v>
      </c>
    </row>
    <row r="3" spans="1:34" s="91" customFormat="1" ht="15.75" customHeight="1" x14ac:dyDescent="0.3">
      <c r="A3" s="90"/>
      <c r="B3" s="91" t="s">
        <v>3</v>
      </c>
      <c r="H3" s="115"/>
      <c r="I3" s="115"/>
      <c r="J3" s="115"/>
      <c r="K3" s="115"/>
      <c r="L3" s="115"/>
      <c r="M3" s="115"/>
      <c r="N3" s="115"/>
      <c r="O3" s="115"/>
      <c r="P3" s="115"/>
      <c r="Q3" s="115"/>
      <c r="R3" s="115"/>
      <c r="S3" s="115"/>
      <c r="T3" s="115"/>
      <c r="U3" s="115"/>
      <c r="V3" s="115"/>
      <c r="W3" s="115"/>
      <c r="X3" s="115"/>
      <c r="Y3" s="115"/>
      <c r="Z3" s="115"/>
      <c r="AA3" s="86"/>
      <c r="AB3" s="86"/>
      <c r="AC3" s="86"/>
      <c r="AD3" s="86"/>
      <c r="AE3" s="86"/>
      <c r="AF3" s="86"/>
    </row>
    <row r="4" spans="1:34" ht="15.75" customHeight="1" x14ac:dyDescent="0.3">
      <c r="A4" s="109"/>
      <c r="B4" s="93" t="s">
        <v>5</v>
      </c>
      <c r="C4" s="93" t="s">
        <v>6</v>
      </c>
      <c r="D4" s="97" t="s">
        <v>7</v>
      </c>
      <c r="E4" s="97" t="s">
        <v>8</v>
      </c>
      <c r="F4" s="97" t="s">
        <v>9</v>
      </c>
      <c r="G4" s="98" t="s">
        <v>10</v>
      </c>
      <c r="H4" s="115"/>
      <c r="I4" s="115"/>
      <c r="J4" s="115"/>
      <c r="K4" s="115"/>
      <c r="L4" s="115"/>
      <c r="M4" s="115"/>
      <c r="N4" s="115"/>
      <c r="O4" s="115"/>
      <c r="P4" s="115"/>
      <c r="Q4" s="115"/>
      <c r="R4" s="115"/>
      <c r="S4" s="115"/>
      <c r="T4" s="115"/>
      <c r="U4" s="115"/>
      <c r="V4" s="115"/>
      <c r="W4" s="115"/>
      <c r="X4" s="115"/>
      <c r="Y4" s="115"/>
      <c r="Z4" s="115"/>
    </row>
    <row r="5" spans="1:34" ht="15.75" customHeight="1" x14ac:dyDescent="0.3">
      <c r="A5" s="244">
        <v>1</v>
      </c>
      <c r="B5" s="245" t="s">
        <v>73</v>
      </c>
      <c r="C5" s="245" t="s">
        <v>67</v>
      </c>
      <c r="D5" s="246">
        <v>95</v>
      </c>
      <c r="E5" s="246">
        <v>7</v>
      </c>
      <c r="F5" s="237">
        <v>489</v>
      </c>
      <c r="G5" s="238">
        <v>43</v>
      </c>
      <c r="H5" s="115"/>
      <c r="I5" s="115"/>
      <c r="J5" s="115"/>
      <c r="K5" s="115"/>
      <c r="L5" s="115"/>
      <c r="M5" s="115"/>
      <c r="N5" s="115"/>
      <c r="O5" s="115"/>
      <c r="P5" s="115"/>
      <c r="Q5" s="115"/>
      <c r="R5" s="115"/>
      <c r="S5" s="115"/>
      <c r="T5" s="115"/>
      <c r="U5" s="115"/>
      <c r="V5" s="115"/>
      <c r="W5" s="115"/>
      <c r="X5" s="115"/>
      <c r="Y5" s="115"/>
      <c r="Z5" s="115"/>
    </row>
    <row r="6" spans="1:34" ht="15.75" customHeight="1" x14ac:dyDescent="0.3">
      <c r="A6" s="251">
        <v>9</v>
      </c>
      <c r="B6" s="248" t="s">
        <v>66</v>
      </c>
      <c r="C6" s="248" t="s">
        <v>67</v>
      </c>
      <c r="D6" s="249">
        <v>98</v>
      </c>
      <c r="E6" s="250">
        <v>9</v>
      </c>
      <c r="F6" s="117">
        <v>484</v>
      </c>
      <c r="G6" s="118">
        <v>40</v>
      </c>
      <c r="H6" s="115"/>
      <c r="I6" s="115"/>
      <c r="J6" s="115"/>
      <c r="K6" s="115"/>
      <c r="L6" s="115"/>
      <c r="M6" s="115"/>
      <c r="N6" s="115"/>
      <c r="O6" s="115"/>
      <c r="P6" s="115"/>
      <c r="Q6" s="115"/>
      <c r="R6" s="115"/>
      <c r="S6" s="115"/>
      <c r="T6" s="115"/>
      <c r="U6" s="115"/>
      <c r="V6" s="115"/>
      <c r="W6" s="115"/>
      <c r="X6" s="115"/>
      <c r="Y6" s="115"/>
      <c r="Z6" s="115"/>
    </row>
    <row r="7" spans="1:34" ht="15.75" customHeight="1" x14ac:dyDescent="0.3">
      <c r="A7" s="247">
        <v>2</v>
      </c>
      <c r="B7" s="248" t="s">
        <v>210</v>
      </c>
      <c r="C7" s="248" t="s">
        <v>85</v>
      </c>
      <c r="D7" s="249">
        <v>96</v>
      </c>
      <c r="E7" s="250">
        <v>8</v>
      </c>
      <c r="F7" s="117">
        <v>478</v>
      </c>
      <c r="G7" s="118">
        <v>36</v>
      </c>
      <c r="H7" s="115"/>
      <c r="I7" s="115"/>
      <c r="J7" s="115"/>
      <c r="K7" s="115"/>
      <c r="L7" s="115"/>
      <c r="M7" s="115"/>
      <c r="N7" s="115"/>
      <c r="O7" s="115"/>
      <c r="P7" s="115"/>
      <c r="Q7" s="115"/>
      <c r="R7" s="115"/>
      <c r="S7" s="115"/>
      <c r="T7" s="115"/>
      <c r="U7" s="115"/>
      <c r="V7" s="115"/>
      <c r="W7" s="115"/>
      <c r="X7" s="115"/>
      <c r="Y7" s="115"/>
      <c r="Z7" s="115"/>
    </row>
    <row r="8" spans="1:34" ht="15.75" customHeight="1" x14ac:dyDescent="0.3">
      <c r="A8" s="247">
        <v>6</v>
      </c>
      <c r="B8" s="248" t="s">
        <v>228</v>
      </c>
      <c r="C8" s="248" t="s">
        <v>20</v>
      </c>
      <c r="D8" s="249">
        <v>93</v>
      </c>
      <c r="E8" s="250">
        <v>5</v>
      </c>
      <c r="F8" s="117">
        <v>474</v>
      </c>
      <c r="G8" s="118">
        <v>32</v>
      </c>
      <c r="H8" s="115"/>
      <c r="I8" s="115"/>
      <c r="J8" s="115"/>
      <c r="K8" s="115"/>
      <c r="L8" s="115"/>
      <c r="M8" s="115"/>
      <c r="N8" s="115"/>
      <c r="O8" s="115"/>
      <c r="P8" s="115"/>
      <c r="Q8" s="115"/>
      <c r="R8" s="115"/>
      <c r="S8" s="115"/>
      <c r="T8" s="115"/>
      <c r="U8" s="115"/>
      <c r="V8" s="115"/>
      <c r="W8" s="115"/>
      <c r="X8" s="115"/>
      <c r="Y8" s="115"/>
      <c r="Z8" s="115"/>
    </row>
    <row r="9" spans="1:34" ht="15.75" customHeight="1" x14ac:dyDescent="0.3">
      <c r="A9" s="247">
        <v>4</v>
      </c>
      <c r="B9" s="248" t="s">
        <v>117</v>
      </c>
      <c r="C9" s="248" t="s">
        <v>67</v>
      </c>
      <c r="D9" s="249">
        <v>94</v>
      </c>
      <c r="E9" s="250">
        <v>6</v>
      </c>
      <c r="F9" s="117">
        <v>475</v>
      </c>
      <c r="G9" s="118">
        <v>28</v>
      </c>
      <c r="H9" s="115"/>
      <c r="I9" s="115"/>
      <c r="J9" s="115"/>
      <c r="K9" s="115"/>
      <c r="L9" s="115"/>
      <c r="M9" s="115"/>
      <c r="N9" s="115"/>
      <c r="O9" s="115"/>
      <c r="P9" s="115"/>
      <c r="Q9" s="115"/>
      <c r="R9" s="115"/>
      <c r="S9" s="115"/>
      <c r="T9" s="115"/>
      <c r="U9" s="115"/>
      <c r="V9" s="115"/>
      <c r="W9" s="115"/>
      <c r="X9" s="115"/>
      <c r="Y9" s="115"/>
      <c r="Z9" s="115"/>
    </row>
    <row r="10" spans="1:34" ht="15.75" customHeight="1" x14ac:dyDescent="0.3">
      <c r="A10" s="251">
        <v>5</v>
      </c>
      <c r="B10" s="248" t="s">
        <v>216</v>
      </c>
      <c r="C10" s="248" t="s">
        <v>85</v>
      </c>
      <c r="D10" s="273">
        <v>93</v>
      </c>
      <c r="E10" s="250">
        <v>5</v>
      </c>
      <c r="F10" s="117">
        <v>468</v>
      </c>
      <c r="G10" s="118">
        <v>25</v>
      </c>
      <c r="H10" s="115"/>
      <c r="I10" s="115"/>
      <c r="J10" s="115"/>
      <c r="K10" s="115"/>
      <c r="L10" s="115"/>
      <c r="M10" s="115"/>
      <c r="N10" s="115"/>
      <c r="O10" s="115"/>
      <c r="P10" s="115"/>
      <c r="Q10" s="115"/>
      <c r="R10" s="115"/>
      <c r="S10" s="115"/>
      <c r="T10" s="115"/>
      <c r="U10" s="115"/>
      <c r="V10" s="115"/>
      <c r="W10" s="115"/>
      <c r="X10" s="115"/>
      <c r="Y10" s="115"/>
      <c r="Z10" s="115"/>
    </row>
    <row r="11" spans="1:34" ht="15.75" customHeight="1" x14ac:dyDescent="0.3">
      <c r="A11" s="251">
        <v>3</v>
      </c>
      <c r="B11" s="248" t="s">
        <v>258</v>
      </c>
      <c r="C11" s="248" t="s">
        <v>259</v>
      </c>
      <c r="D11" s="249">
        <v>91</v>
      </c>
      <c r="E11" s="250">
        <v>3</v>
      </c>
      <c r="F11" s="117">
        <v>441</v>
      </c>
      <c r="G11" s="118">
        <v>15</v>
      </c>
      <c r="H11" s="115"/>
      <c r="I11" s="115"/>
      <c r="J11" s="115"/>
      <c r="K11" s="115"/>
      <c r="L11" s="115"/>
      <c r="M11" s="115"/>
      <c r="N11" s="115"/>
      <c r="O11" s="115"/>
      <c r="P11" s="115"/>
      <c r="Q11" s="115"/>
      <c r="R11" s="115"/>
      <c r="S11" s="115"/>
      <c r="T11" s="115"/>
      <c r="U11" s="115"/>
      <c r="V11" s="115"/>
      <c r="W11" s="115"/>
      <c r="X11" s="115"/>
      <c r="Y11" s="115"/>
      <c r="Z11" s="115"/>
    </row>
    <row r="12" spans="1:34" ht="15.75" customHeight="1" x14ac:dyDescent="0.3">
      <c r="A12" s="251">
        <v>7</v>
      </c>
      <c r="B12" s="248" t="s">
        <v>101</v>
      </c>
      <c r="C12" s="248" t="s">
        <v>75</v>
      </c>
      <c r="D12" s="249" t="s">
        <v>191</v>
      </c>
      <c r="E12" s="250">
        <v>0</v>
      </c>
      <c r="F12" s="117">
        <v>0</v>
      </c>
      <c r="G12" s="118">
        <v>0</v>
      </c>
      <c r="H12" s="115"/>
      <c r="I12" s="115"/>
      <c r="J12" s="115"/>
      <c r="K12" s="115"/>
      <c r="L12" s="115"/>
      <c r="M12" s="115"/>
      <c r="N12" s="115"/>
      <c r="O12" s="115"/>
      <c r="P12" s="115"/>
      <c r="Q12" s="115"/>
      <c r="R12" s="115"/>
      <c r="S12" s="115"/>
      <c r="T12" s="115"/>
      <c r="U12" s="115"/>
      <c r="V12" s="115"/>
      <c r="W12" s="115"/>
      <c r="X12" s="115"/>
      <c r="Y12" s="115"/>
      <c r="Z12" s="115"/>
    </row>
    <row r="13" spans="1:34" ht="15.75" customHeight="1" x14ac:dyDescent="0.3">
      <c r="A13" s="252">
        <v>8</v>
      </c>
      <c r="B13" s="253" t="s">
        <v>255</v>
      </c>
      <c r="C13" s="253" t="s">
        <v>75</v>
      </c>
      <c r="D13" s="254" t="s">
        <v>191</v>
      </c>
      <c r="E13" s="255">
        <v>0</v>
      </c>
      <c r="F13" s="119">
        <v>0</v>
      </c>
      <c r="G13" s="120">
        <v>0</v>
      </c>
      <c r="H13" s="115"/>
      <c r="I13" s="115"/>
      <c r="J13" s="115"/>
      <c r="K13" s="115"/>
      <c r="L13" s="115"/>
      <c r="M13" s="115"/>
      <c r="N13" s="115"/>
      <c r="O13" s="115"/>
      <c r="P13" s="115"/>
      <c r="Q13" s="115"/>
      <c r="R13" s="115"/>
      <c r="S13" s="115"/>
      <c r="T13" s="115"/>
      <c r="U13" s="115"/>
      <c r="V13" s="115"/>
      <c r="W13" s="115"/>
      <c r="X13" s="115"/>
      <c r="Y13" s="115"/>
      <c r="Z13" s="115"/>
    </row>
    <row r="14" spans="1:34" ht="15.75" customHeight="1" x14ac:dyDescent="0.3">
      <c r="A14" s="115"/>
      <c r="B14" s="115"/>
      <c r="C14" s="115"/>
      <c r="D14" s="115"/>
      <c r="E14" s="115"/>
      <c r="F14" s="115"/>
      <c r="G14" s="115"/>
      <c r="H14" s="115"/>
      <c r="I14" s="115"/>
      <c r="J14" s="115"/>
      <c r="K14" s="115"/>
      <c r="L14" s="115"/>
      <c r="M14" s="115"/>
      <c r="N14" s="115"/>
      <c r="O14" s="115"/>
      <c r="P14" s="115"/>
      <c r="Q14" s="115"/>
      <c r="R14" s="115"/>
      <c r="S14" s="115"/>
      <c r="T14" s="115"/>
      <c r="U14" s="115"/>
      <c r="V14" s="115"/>
      <c r="W14" s="115"/>
      <c r="X14" s="115"/>
      <c r="Y14" s="115"/>
      <c r="Z14" s="115"/>
    </row>
    <row r="15" spans="1:34" ht="15.75" customHeight="1" x14ac:dyDescent="0.3">
      <c r="A15" s="115"/>
      <c r="B15" s="86" t="s">
        <v>132</v>
      </c>
      <c r="F15" s="108" t="s">
        <v>705</v>
      </c>
      <c r="H15" s="115"/>
      <c r="I15" s="115"/>
      <c r="J15" s="115"/>
      <c r="K15" s="115"/>
      <c r="L15" s="115"/>
      <c r="M15" s="115"/>
      <c r="N15" s="115"/>
      <c r="O15" s="115"/>
      <c r="P15" s="115"/>
      <c r="Q15" s="115"/>
      <c r="R15" s="115"/>
      <c r="S15" s="115"/>
      <c r="T15" s="115"/>
      <c r="U15" s="115"/>
      <c r="V15" s="115"/>
      <c r="W15" s="115"/>
      <c r="X15" s="115"/>
      <c r="Y15" s="115"/>
      <c r="Z15" s="115"/>
    </row>
    <row r="16" spans="1:34" ht="15.75" customHeight="1" x14ac:dyDescent="0.3">
      <c r="A16" s="115"/>
      <c r="B16" s="86" t="s">
        <v>129</v>
      </c>
      <c r="H16" s="115"/>
      <c r="I16" s="115"/>
      <c r="J16" s="115"/>
      <c r="K16" s="115"/>
      <c r="L16" s="115"/>
      <c r="M16" s="115"/>
      <c r="N16" s="115"/>
      <c r="O16" s="115"/>
      <c r="P16" s="115"/>
      <c r="Q16" s="115"/>
      <c r="R16" s="115"/>
      <c r="S16" s="115"/>
      <c r="T16" s="115"/>
      <c r="U16" s="115"/>
      <c r="V16" s="115"/>
      <c r="W16" s="115"/>
      <c r="X16" s="115"/>
      <c r="Y16" s="115"/>
      <c r="Z16" s="115"/>
    </row>
    <row r="17" spans="1:26" ht="15.75" customHeight="1" x14ac:dyDescent="0.3">
      <c r="A17" s="115"/>
      <c r="B17" s="115"/>
      <c r="C17" s="115"/>
      <c r="D17" s="115"/>
      <c r="E17" s="115"/>
      <c r="F17" s="115"/>
      <c r="G17" s="115"/>
      <c r="H17" s="115"/>
      <c r="I17" s="115"/>
      <c r="J17" s="115"/>
      <c r="K17" s="115"/>
      <c r="L17" s="115"/>
      <c r="M17" s="115"/>
      <c r="N17" s="115"/>
      <c r="O17" s="115"/>
      <c r="P17" s="115"/>
      <c r="Q17" s="115"/>
      <c r="R17" s="115"/>
      <c r="S17" s="115"/>
      <c r="T17" s="115"/>
      <c r="U17" s="115"/>
      <c r="V17" s="115"/>
      <c r="W17" s="115"/>
      <c r="X17" s="115"/>
      <c r="Y17" s="115"/>
      <c r="Z17" s="115"/>
    </row>
    <row r="18" spans="1:26" ht="15.75" customHeight="1" x14ac:dyDescent="0.3">
      <c r="A18" s="115"/>
      <c r="B18" s="115"/>
      <c r="C18" s="115"/>
      <c r="D18" s="115"/>
      <c r="E18" s="115"/>
      <c r="F18" s="115"/>
      <c r="G18" s="115"/>
      <c r="H18" s="115"/>
      <c r="I18" s="115"/>
      <c r="J18" s="115"/>
      <c r="K18" s="115"/>
      <c r="L18" s="115"/>
      <c r="M18" s="115"/>
      <c r="N18" s="115"/>
      <c r="O18" s="115"/>
      <c r="P18" s="115"/>
      <c r="Q18" s="115"/>
      <c r="R18" s="115"/>
      <c r="S18" s="115"/>
      <c r="T18" s="115"/>
      <c r="U18" s="115"/>
      <c r="V18" s="115"/>
      <c r="W18" s="115"/>
      <c r="X18" s="115"/>
      <c r="Y18" s="115"/>
      <c r="Z18" s="115"/>
    </row>
    <row r="19" spans="1:26" ht="15.75" customHeight="1" x14ac:dyDescent="0.3">
      <c r="A19" s="115"/>
      <c r="B19" s="115"/>
      <c r="C19" s="115"/>
      <c r="D19" s="115"/>
      <c r="E19" s="115"/>
      <c r="F19" s="115"/>
      <c r="G19" s="115"/>
      <c r="H19" s="115"/>
      <c r="I19" s="115"/>
      <c r="J19" s="115"/>
      <c r="K19" s="115"/>
      <c r="L19" s="115"/>
      <c r="M19" s="115"/>
      <c r="N19" s="115"/>
      <c r="O19" s="115"/>
      <c r="P19" s="115"/>
      <c r="Q19" s="115"/>
      <c r="R19" s="115"/>
      <c r="S19" s="115"/>
      <c r="T19" s="115"/>
      <c r="U19" s="115"/>
      <c r="V19" s="115"/>
      <c r="W19" s="115"/>
      <c r="X19" s="115"/>
      <c r="Y19" s="115"/>
      <c r="Z19" s="115"/>
    </row>
    <row r="20" spans="1:26" ht="15.75" customHeight="1" x14ac:dyDescent="0.3">
      <c r="A20" s="115"/>
      <c r="B20" s="115"/>
      <c r="C20" s="115"/>
      <c r="D20" s="115"/>
      <c r="E20" s="115"/>
      <c r="F20" s="115"/>
      <c r="G20" s="115"/>
      <c r="H20" s="115"/>
      <c r="I20" s="115"/>
      <c r="J20" s="115"/>
      <c r="K20" s="115"/>
      <c r="L20" s="115"/>
      <c r="M20" s="115"/>
      <c r="N20" s="115"/>
      <c r="O20" s="115"/>
      <c r="P20" s="115"/>
      <c r="Q20" s="115"/>
      <c r="R20" s="115"/>
      <c r="S20" s="115"/>
      <c r="T20" s="115"/>
      <c r="U20" s="115"/>
      <c r="V20" s="115"/>
      <c r="W20" s="115"/>
      <c r="X20" s="115"/>
      <c r="Y20" s="115"/>
      <c r="Z20" s="115"/>
    </row>
    <row r="21" spans="1:26" ht="15.75" customHeight="1" x14ac:dyDescent="0.3">
      <c r="A21" s="115"/>
      <c r="B21" s="115"/>
      <c r="C21" s="115"/>
      <c r="D21" s="115"/>
      <c r="E21" s="115"/>
      <c r="F21" s="115"/>
      <c r="G21" s="115"/>
      <c r="H21" s="115"/>
      <c r="I21" s="115"/>
      <c r="J21" s="115"/>
      <c r="K21" s="115"/>
      <c r="L21" s="115"/>
      <c r="M21" s="115"/>
      <c r="N21" s="115"/>
      <c r="O21" s="115"/>
      <c r="P21" s="115"/>
      <c r="Q21" s="115"/>
      <c r="R21" s="115"/>
      <c r="S21" s="115"/>
      <c r="T21" s="115"/>
      <c r="U21" s="115"/>
      <c r="V21" s="115"/>
      <c r="W21" s="115"/>
      <c r="X21" s="115"/>
      <c r="Y21" s="115"/>
      <c r="Z21" s="115"/>
    </row>
    <row r="22" spans="1:26" ht="15.75" customHeight="1" x14ac:dyDescent="0.3">
      <c r="A22" s="115"/>
      <c r="B22" s="115"/>
      <c r="C22" s="115"/>
      <c r="D22" s="115"/>
      <c r="E22" s="115"/>
      <c r="F22" s="115"/>
      <c r="G22" s="115"/>
      <c r="H22" s="115"/>
      <c r="I22" s="115"/>
      <c r="J22" s="115"/>
      <c r="K22" s="115"/>
      <c r="L22" s="115"/>
      <c r="M22" s="115"/>
      <c r="N22" s="115"/>
      <c r="O22" s="115"/>
      <c r="P22" s="115"/>
      <c r="Q22" s="115"/>
      <c r="R22" s="115"/>
      <c r="S22" s="115"/>
      <c r="T22" s="115"/>
      <c r="U22" s="115"/>
      <c r="V22" s="115"/>
      <c r="W22" s="115"/>
      <c r="X22" s="115"/>
      <c r="Y22" s="115"/>
      <c r="Z22" s="115"/>
    </row>
    <row r="23" spans="1:26" ht="15.75" customHeight="1" x14ac:dyDescent="0.3">
      <c r="A23" s="115"/>
      <c r="B23" s="115"/>
      <c r="C23" s="115"/>
      <c r="D23" s="115"/>
      <c r="E23" s="115"/>
      <c r="F23" s="115"/>
      <c r="G23" s="115"/>
      <c r="H23" s="115"/>
      <c r="I23" s="115"/>
      <c r="J23" s="115"/>
      <c r="K23" s="115"/>
      <c r="L23" s="115"/>
      <c r="M23" s="115"/>
      <c r="N23" s="115"/>
      <c r="O23" s="115"/>
      <c r="P23" s="115"/>
      <c r="Q23" s="115"/>
      <c r="R23" s="115"/>
      <c r="S23" s="115"/>
      <c r="T23" s="115"/>
      <c r="U23" s="115"/>
      <c r="V23" s="115"/>
      <c r="W23" s="115"/>
      <c r="X23" s="115"/>
      <c r="Y23" s="115"/>
      <c r="Z23" s="115"/>
    </row>
    <row r="24" spans="1:26" ht="15.75" customHeight="1" x14ac:dyDescent="0.3">
      <c r="A24" s="115"/>
      <c r="B24" s="115"/>
      <c r="C24" s="115"/>
      <c r="D24" s="115"/>
      <c r="E24" s="115"/>
      <c r="F24" s="115"/>
      <c r="G24" s="115"/>
      <c r="H24" s="115"/>
      <c r="I24" s="115"/>
      <c r="J24" s="115"/>
      <c r="K24" s="115"/>
      <c r="L24" s="115"/>
      <c r="M24" s="115"/>
      <c r="N24" s="115"/>
      <c r="O24" s="115"/>
      <c r="P24" s="115"/>
      <c r="Q24" s="115"/>
      <c r="R24" s="115"/>
      <c r="S24" s="115"/>
      <c r="T24" s="115"/>
      <c r="U24" s="115"/>
      <c r="V24" s="115"/>
      <c r="W24" s="115"/>
      <c r="X24" s="115"/>
      <c r="Y24" s="115"/>
      <c r="Z24" s="115"/>
    </row>
    <row r="25" spans="1:26" ht="15.75" customHeight="1" x14ac:dyDescent="0.3">
      <c r="A25" s="115"/>
      <c r="B25" s="115"/>
      <c r="C25" s="115"/>
      <c r="D25" s="115"/>
      <c r="E25" s="115"/>
      <c r="F25" s="115"/>
      <c r="G25" s="115"/>
      <c r="H25" s="115"/>
      <c r="I25" s="115"/>
      <c r="J25" s="115"/>
      <c r="K25" s="115"/>
      <c r="L25" s="115"/>
      <c r="M25" s="115"/>
      <c r="N25" s="115"/>
      <c r="O25" s="115"/>
      <c r="P25" s="115"/>
      <c r="Q25" s="115"/>
      <c r="R25" s="115"/>
      <c r="S25" s="115"/>
      <c r="T25" s="115"/>
      <c r="U25" s="115"/>
      <c r="V25" s="115"/>
      <c r="W25" s="115"/>
      <c r="X25" s="115"/>
      <c r="Y25" s="115"/>
      <c r="Z25" s="115"/>
    </row>
    <row r="26" spans="1:26" ht="15.75" customHeight="1" x14ac:dyDescent="0.3">
      <c r="A26" s="115"/>
      <c r="B26" s="115"/>
      <c r="C26" s="115"/>
      <c r="D26" s="115"/>
      <c r="E26" s="115"/>
      <c r="F26" s="115"/>
      <c r="G26" s="115"/>
      <c r="H26" s="115"/>
      <c r="I26" s="115"/>
      <c r="J26" s="115"/>
      <c r="K26" s="115"/>
      <c r="L26" s="115"/>
      <c r="M26" s="115"/>
      <c r="N26" s="115"/>
      <c r="O26" s="115"/>
      <c r="P26" s="115"/>
      <c r="Q26" s="115"/>
      <c r="R26" s="115"/>
      <c r="S26" s="115"/>
      <c r="T26" s="115"/>
      <c r="U26" s="115"/>
      <c r="V26" s="115"/>
      <c r="W26" s="115"/>
      <c r="X26" s="115"/>
      <c r="Y26" s="115"/>
      <c r="Z26" s="115"/>
    </row>
    <row r="27" spans="1:26" ht="15.75" customHeight="1" x14ac:dyDescent="0.3">
      <c r="A27" s="115"/>
      <c r="B27" s="115"/>
      <c r="C27" s="115"/>
      <c r="D27" s="115"/>
      <c r="E27" s="115"/>
      <c r="F27" s="115"/>
      <c r="G27" s="115"/>
      <c r="H27" s="115"/>
      <c r="I27" s="115"/>
      <c r="J27" s="115"/>
      <c r="K27" s="115"/>
      <c r="L27" s="115"/>
      <c r="M27" s="115"/>
      <c r="N27" s="115"/>
      <c r="O27" s="115"/>
      <c r="P27" s="115"/>
      <c r="Q27" s="115"/>
      <c r="R27" s="115"/>
      <c r="S27" s="115"/>
      <c r="T27" s="115"/>
      <c r="U27" s="115"/>
      <c r="V27" s="115"/>
      <c r="W27" s="115"/>
      <c r="X27" s="115"/>
      <c r="Y27" s="115"/>
      <c r="Z27" s="115"/>
    </row>
    <row r="28" spans="1:26" ht="15.75" customHeight="1" x14ac:dyDescent="0.3">
      <c r="A28" s="115"/>
      <c r="B28" s="115"/>
      <c r="C28" s="115"/>
      <c r="D28" s="115"/>
      <c r="E28" s="115"/>
      <c r="F28" s="115"/>
      <c r="G28" s="115"/>
      <c r="H28" s="115"/>
      <c r="I28" s="115"/>
      <c r="J28" s="115"/>
      <c r="K28" s="115"/>
      <c r="L28" s="115"/>
      <c r="M28" s="115"/>
      <c r="N28" s="115"/>
      <c r="O28" s="115"/>
      <c r="P28" s="115"/>
      <c r="Q28" s="115"/>
      <c r="R28" s="115"/>
      <c r="S28" s="115"/>
      <c r="T28" s="115"/>
      <c r="U28" s="115"/>
      <c r="V28" s="115"/>
      <c r="W28" s="115"/>
      <c r="X28" s="115"/>
      <c r="Y28" s="115"/>
      <c r="Z28" s="115"/>
    </row>
    <row r="29" spans="1:26" ht="15.75" customHeight="1" x14ac:dyDescent="0.3">
      <c r="A29" s="115"/>
      <c r="B29" s="115"/>
      <c r="C29" s="115"/>
      <c r="D29" s="115"/>
      <c r="E29" s="115"/>
      <c r="F29" s="115"/>
      <c r="G29" s="115"/>
      <c r="H29" s="115"/>
      <c r="I29" s="115"/>
      <c r="J29" s="115"/>
      <c r="K29" s="115"/>
      <c r="L29" s="115"/>
      <c r="M29" s="115"/>
      <c r="N29" s="115"/>
      <c r="O29" s="115"/>
      <c r="P29" s="115"/>
      <c r="Q29" s="115"/>
      <c r="R29" s="115"/>
      <c r="S29" s="115"/>
      <c r="T29" s="115"/>
      <c r="U29" s="115"/>
      <c r="V29" s="115"/>
      <c r="W29" s="115"/>
      <c r="X29" s="115"/>
      <c r="Y29" s="115"/>
      <c r="Z29" s="115"/>
    </row>
    <row r="30" spans="1:26" ht="15.75" customHeight="1" x14ac:dyDescent="0.3">
      <c r="A30" s="115"/>
      <c r="B30" s="115"/>
      <c r="C30" s="115"/>
      <c r="D30" s="115"/>
      <c r="E30" s="115"/>
      <c r="F30" s="115"/>
      <c r="G30" s="115"/>
      <c r="H30" s="115"/>
      <c r="I30" s="115"/>
      <c r="J30" s="115"/>
      <c r="K30" s="115"/>
      <c r="L30" s="115"/>
      <c r="M30" s="115"/>
      <c r="N30" s="115"/>
      <c r="O30" s="115"/>
      <c r="P30" s="115"/>
      <c r="Q30" s="115"/>
      <c r="R30" s="115"/>
      <c r="S30" s="115"/>
      <c r="T30" s="115"/>
      <c r="U30" s="115"/>
      <c r="V30" s="115"/>
      <c r="W30" s="115"/>
      <c r="X30" s="115"/>
      <c r="Y30" s="115"/>
      <c r="Z30" s="115"/>
    </row>
    <row r="31" spans="1:26" ht="15.75" customHeight="1" x14ac:dyDescent="0.3">
      <c r="A31" s="115"/>
      <c r="B31" s="115"/>
      <c r="C31" s="115"/>
      <c r="D31" s="115"/>
      <c r="E31" s="115"/>
      <c r="F31" s="115"/>
      <c r="G31" s="115"/>
      <c r="H31" s="115"/>
      <c r="I31" s="115"/>
      <c r="J31" s="115"/>
      <c r="K31" s="115"/>
      <c r="L31" s="115"/>
      <c r="M31" s="115"/>
      <c r="N31" s="115"/>
      <c r="O31" s="115"/>
      <c r="P31" s="115"/>
      <c r="Q31" s="115"/>
      <c r="R31" s="115"/>
      <c r="S31" s="115"/>
      <c r="T31" s="115"/>
      <c r="U31" s="115"/>
      <c r="V31" s="115"/>
      <c r="W31" s="115"/>
      <c r="X31" s="115"/>
      <c r="Y31" s="115"/>
      <c r="Z31" s="115"/>
    </row>
    <row r="32" spans="1:26" ht="15.75" customHeight="1" x14ac:dyDescent="0.3">
      <c r="A32" s="115"/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R32" s="115"/>
      <c r="S32" s="115"/>
      <c r="T32" s="115"/>
      <c r="U32" s="115"/>
      <c r="V32" s="115"/>
      <c r="W32" s="115"/>
      <c r="X32" s="115"/>
      <c r="Y32" s="115"/>
      <c r="Z32" s="115"/>
    </row>
    <row r="33" spans="1:26" ht="15.75" customHeight="1" x14ac:dyDescent="0.3">
      <c r="A33" s="115"/>
      <c r="B33" s="115"/>
      <c r="C33" s="115"/>
      <c r="D33" s="115"/>
      <c r="E33" s="115"/>
      <c r="F33" s="115"/>
      <c r="G33" s="115"/>
      <c r="H33" s="115"/>
      <c r="I33" s="115"/>
      <c r="J33" s="115"/>
      <c r="K33" s="115"/>
      <c r="L33" s="115"/>
      <c r="M33" s="115"/>
      <c r="N33" s="115"/>
      <c r="O33" s="115"/>
      <c r="P33" s="115"/>
      <c r="Q33" s="115"/>
      <c r="R33" s="115"/>
      <c r="S33" s="115"/>
      <c r="T33" s="115"/>
      <c r="U33" s="115"/>
      <c r="V33" s="115"/>
      <c r="W33" s="115"/>
      <c r="X33" s="115"/>
      <c r="Y33" s="115"/>
      <c r="Z33" s="115"/>
    </row>
    <row r="34" spans="1:26" ht="15.75" customHeight="1" x14ac:dyDescent="0.3">
      <c r="A34" s="115"/>
      <c r="B34" s="115"/>
      <c r="C34" s="115"/>
      <c r="D34" s="115"/>
      <c r="E34" s="115"/>
      <c r="F34" s="115"/>
      <c r="G34" s="115"/>
      <c r="H34" s="115"/>
      <c r="I34" s="115"/>
      <c r="J34" s="115"/>
      <c r="K34" s="115"/>
      <c r="L34" s="115"/>
      <c r="M34" s="115"/>
      <c r="N34" s="115"/>
      <c r="O34" s="115"/>
      <c r="P34" s="115"/>
      <c r="Q34" s="115"/>
      <c r="R34" s="115"/>
      <c r="S34" s="115"/>
      <c r="T34" s="115"/>
      <c r="U34" s="115"/>
      <c r="V34" s="115"/>
      <c r="W34" s="115"/>
      <c r="X34" s="115"/>
      <c r="Y34" s="115"/>
      <c r="Z34" s="115"/>
    </row>
    <row r="35" spans="1:26" ht="15.75" customHeight="1" x14ac:dyDescent="0.3">
      <c r="A35" s="115"/>
      <c r="B35" s="115"/>
      <c r="C35" s="115"/>
      <c r="D35" s="115"/>
      <c r="E35" s="115"/>
      <c r="F35" s="115"/>
      <c r="G35" s="115"/>
      <c r="H35" s="115"/>
      <c r="I35" s="115"/>
      <c r="J35" s="115"/>
      <c r="K35" s="115"/>
      <c r="L35" s="115"/>
      <c r="M35" s="115"/>
      <c r="N35" s="115"/>
      <c r="O35" s="115"/>
      <c r="P35" s="115"/>
      <c r="Q35" s="115"/>
      <c r="R35" s="115"/>
      <c r="S35" s="115"/>
      <c r="T35" s="115"/>
      <c r="U35" s="115"/>
      <c r="V35" s="115"/>
      <c r="W35" s="115"/>
      <c r="X35" s="115"/>
      <c r="Y35" s="115"/>
      <c r="Z35" s="115"/>
    </row>
    <row r="36" spans="1:26" ht="15.75" customHeight="1" x14ac:dyDescent="0.3">
      <c r="A36" s="115"/>
      <c r="B36" s="115"/>
      <c r="C36" s="115"/>
      <c r="D36" s="115"/>
      <c r="E36" s="115"/>
      <c r="F36" s="115"/>
      <c r="G36" s="115"/>
      <c r="H36" s="115"/>
      <c r="I36" s="115"/>
      <c r="J36" s="115"/>
      <c r="K36" s="115"/>
      <c r="L36" s="115"/>
      <c r="M36" s="115"/>
      <c r="N36" s="115"/>
      <c r="O36" s="115"/>
      <c r="P36" s="115"/>
      <c r="Q36" s="115"/>
      <c r="R36" s="115"/>
      <c r="S36" s="115"/>
      <c r="T36" s="115"/>
      <c r="U36" s="115"/>
      <c r="V36" s="115"/>
      <c r="W36" s="115"/>
      <c r="X36" s="115"/>
      <c r="Y36" s="115"/>
      <c r="Z36" s="115"/>
    </row>
    <row r="37" spans="1:26" ht="15.75" customHeight="1" x14ac:dyDescent="0.3">
      <c r="A37" s="115"/>
      <c r="B37" s="115"/>
      <c r="C37" s="115"/>
      <c r="D37" s="115"/>
      <c r="E37" s="115"/>
      <c r="F37" s="115"/>
      <c r="G37" s="115"/>
      <c r="H37" s="115"/>
      <c r="I37" s="115"/>
      <c r="J37" s="115"/>
      <c r="K37" s="115"/>
      <c r="L37" s="115"/>
      <c r="M37" s="115"/>
      <c r="N37" s="115"/>
      <c r="O37" s="115"/>
      <c r="P37" s="115"/>
      <c r="Q37" s="115"/>
      <c r="R37" s="115"/>
      <c r="S37" s="115"/>
      <c r="T37" s="115"/>
      <c r="U37" s="115"/>
      <c r="V37" s="115"/>
      <c r="W37" s="115"/>
      <c r="X37" s="115"/>
      <c r="Y37" s="115"/>
      <c r="Z37" s="115"/>
    </row>
    <row r="38" spans="1:26" ht="15.75" customHeight="1" x14ac:dyDescent="0.3">
      <c r="A38" s="115"/>
      <c r="B38" s="115"/>
      <c r="C38" s="115"/>
      <c r="D38" s="115"/>
      <c r="E38" s="115"/>
      <c r="F38" s="115"/>
      <c r="G38" s="115"/>
      <c r="H38" s="115"/>
      <c r="I38" s="115"/>
      <c r="J38" s="115"/>
      <c r="K38" s="115"/>
      <c r="L38" s="115"/>
      <c r="M38" s="115"/>
      <c r="N38" s="115"/>
      <c r="O38" s="115"/>
      <c r="P38" s="115"/>
      <c r="Q38" s="115"/>
      <c r="R38" s="115"/>
      <c r="S38" s="115"/>
      <c r="T38" s="115"/>
      <c r="U38" s="115"/>
      <c r="V38" s="115"/>
      <c r="W38" s="115"/>
      <c r="X38" s="115"/>
      <c r="Y38" s="115"/>
      <c r="Z38" s="115"/>
    </row>
    <row r="39" spans="1:26" ht="15.75" customHeight="1" x14ac:dyDescent="0.3">
      <c r="A39" s="115"/>
      <c r="B39" s="115"/>
      <c r="C39" s="115"/>
      <c r="D39" s="115"/>
      <c r="E39" s="115"/>
      <c r="F39" s="115"/>
      <c r="G39" s="115"/>
      <c r="H39" s="115"/>
      <c r="I39" s="115"/>
      <c r="J39" s="115"/>
      <c r="K39" s="115"/>
      <c r="L39" s="115"/>
      <c r="M39" s="115"/>
      <c r="N39" s="115"/>
      <c r="O39" s="115"/>
      <c r="P39" s="115"/>
      <c r="Q39" s="115"/>
      <c r="R39" s="115"/>
      <c r="S39" s="115"/>
      <c r="T39" s="115"/>
      <c r="U39" s="115"/>
      <c r="V39" s="115"/>
      <c r="W39" s="115"/>
      <c r="X39" s="115"/>
      <c r="Y39" s="115"/>
      <c r="Z39" s="115"/>
    </row>
    <row r="40" spans="1:26" ht="15.75" customHeight="1" x14ac:dyDescent="0.3">
      <c r="A40" s="115"/>
      <c r="B40" s="115"/>
      <c r="C40" s="115"/>
      <c r="D40" s="115"/>
      <c r="E40" s="115"/>
      <c r="F40" s="115"/>
      <c r="G40" s="115"/>
      <c r="H40" s="115"/>
      <c r="I40" s="115"/>
      <c r="J40" s="115"/>
      <c r="K40" s="115"/>
      <c r="L40" s="115"/>
      <c r="M40" s="115"/>
      <c r="N40" s="115"/>
      <c r="O40" s="115"/>
      <c r="P40" s="115"/>
      <c r="Q40" s="115"/>
      <c r="R40" s="115"/>
      <c r="S40" s="115"/>
      <c r="T40" s="115"/>
      <c r="U40" s="115"/>
      <c r="V40" s="115"/>
      <c r="W40" s="115"/>
      <c r="X40" s="115"/>
      <c r="Y40" s="115"/>
      <c r="Z40" s="115"/>
    </row>
    <row r="41" spans="1:26" ht="15.75" customHeight="1" x14ac:dyDescent="0.3">
      <c r="A41" s="115"/>
      <c r="B41" s="115"/>
      <c r="C41" s="115"/>
      <c r="D41" s="115"/>
      <c r="E41" s="115"/>
      <c r="F41" s="115"/>
      <c r="G41" s="115"/>
      <c r="H41" s="115"/>
      <c r="I41" s="115"/>
      <c r="J41" s="115"/>
      <c r="K41" s="115"/>
      <c r="L41" s="115"/>
      <c r="M41" s="115"/>
      <c r="N41" s="115"/>
      <c r="O41" s="115"/>
      <c r="P41" s="115"/>
      <c r="Q41" s="115"/>
      <c r="R41" s="115"/>
      <c r="S41" s="115"/>
      <c r="T41" s="115"/>
      <c r="U41" s="115"/>
      <c r="V41" s="115"/>
      <c r="W41" s="115"/>
      <c r="X41" s="115"/>
      <c r="Y41" s="115"/>
      <c r="Z41" s="115"/>
    </row>
    <row r="42" spans="1:26" ht="15.75" customHeight="1" x14ac:dyDescent="0.3">
      <c r="A42" s="115"/>
      <c r="B42" s="115"/>
      <c r="C42" s="115"/>
      <c r="D42" s="115"/>
      <c r="E42" s="115"/>
      <c r="F42" s="115"/>
      <c r="G42" s="115"/>
      <c r="H42" s="115"/>
      <c r="I42" s="115"/>
      <c r="J42" s="115"/>
      <c r="K42" s="115"/>
      <c r="L42" s="115"/>
      <c r="M42" s="115"/>
      <c r="N42" s="115"/>
      <c r="O42" s="115"/>
      <c r="P42" s="115"/>
      <c r="Q42" s="115"/>
      <c r="R42" s="115"/>
      <c r="S42" s="115"/>
      <c r="T42" s="115"/>
      <c r="U42" s="115"/>
      <c r="V42" s="115"/>
      <c r="W42" s="115"/>
      <c r="X42" s="115"/>
      <c r="Y42" s="115"/>
      <c r="Z42" s="115"/>
    </row>
    <row r="43" spans="1:26" ht="15.75" customHeight="1" x14ac:dyDescent="0.3">
      <c r="A43" s="115"/>
      <c r="B43" s="115"/>
      <c r="C43" s="115"/>
      <c r="D43" s="115"/>
      <c r="E43" s="115"/>
      <c r="F43" s="115"/>
      <c r="G43" s="115"/>
      <c r="H43" s="115"/>
      <c r="I43" s="115"/>
      <c r="J43" s="115"/>
      <c r="K43" s="115"/>
      <c r="L43" s="115"/>
      <c r="M43" s="115"/>
      <c r="N43" s="115"/>
      <c r="O43" s="115"/>
      <c r="P43" s="115"/>
      <c r="Q43" s="115"/>
      <c r="R43" s="115"/>
      <c r="S43" s="115"/>
      <c r="T43" s="115"/>
      <c r="U43" s="115"/>
      <c r="V43" s="115"/>
      <c r="W43" s="115"/>
      <c r="X43" s="115"/>
      <c r="Y43" s="115"/>
      <c r="Z43" s="115"/>
    </row>
    <row r="44" spans="1:26" ht="15.75" customHeight="1" x14ac:dyDescent="0.3">
      <c r="A44" s="115"/>
      <c r="B44" s="115"/>
      <c r="C44" s="115"/>
      <c r="D44" s="115"/>
      <c r="E44" s="115"/>
      <c r="F44" s="115"/>
      <c r="G44" s="115"/>
      <c r="H44" s="115"/>
      <c r="I44" s="115"/>
      <c r="J44" s="115"/>
      <c r="K44" s="115"/>
      <c r="L44" s="115"/>
      <c r="M44" s="115"/>
      <c r="N44" s="115"/>
      <c r="O44" s="115"/>
      <c r="P44" s="115"/>
      <c r="Q44" s="115"/>
      <c r="R44" s="115"/>
      <c r="S44" s="115"/>
      <c r="T44" s="115"/>
      <c r="U44" s="115"/>
      <c r="V44" s="115"/>
      <c r="W44" s="115"/>
      <c r="X44" s="115"/>
      <c r="Y44" s="115"/>
      <c r="Z44" s="115"/>
    </row>
    <row r="45" spans="1:26" ht="15.75" customHeight="1" x14ac:dyDescent="0.3">
      <c r="A45" s="115"/>
      <c r="B45" s="115"/>
      <c r="C45" s="115"/>
      <c r="D45" s="115"/>
      <c r="E45" s="115"/>
      <c r="F45" s="115"/>
      <c r="G45" s="115"/>
      <c r="H45" s="115"/>
      <c r="I45" s="115"/>
      <c r="J45" s="115"/>
      <c r="K45" s="115"/>
      <c r="L45" s="115"/>
      <c r="M45" s="115"/>
      <c r="N45" s="115"/>
      <c r="O45" s="115"/>
      <c r="P45" s="115"/>
      <c r="Q45" s="115"/>
      <c r="R45" s="115"/>
      <c r="S45" s="115"/>
      <c r="T45" s="115"/>
      <c r="U45" s="115"/>
      <c r="V45" s="115"/>
      <c r="W45" s="115"/>
      <c r="X45" s="115"/>
      <c r="Y45" s="115"/>
      <c r="Z45" s="115"/>
    </row>
    <row r="46" spans="1:26" ht="15.75" customHeight="1" x14ac:dyDescent="0.3">
      <c r="A46" s="115"/>
      <c r="B46" s="115"/>
      <c r="C46" s="115"/>
      <c r="D46" s="115"/>
      <c r="E46" s="115"/>
      <c r="F46" s="115"/>
      <c r="G46" s="115"/>
      <c r="H46" s="115"/>
      <c r="I46" s="115"/>
      <c r="J46" s="115"/>
      <c r="K46" s="115"/>
      <c r="L46" s="115"/>
      <c r="M46" s="115"/>
      <c r="N46" s="115"/>
      <c r="O46" s="115"/>
      <c r="P46" s="115"/>
      <c r="Q46" s="115"/>
      <c r="R46" s="115"/>
      <c r="S46" s="115"/>
      <c r="T46" s="115"/>
      <c r="U46" s="115"/>
      <c r="V46" s="115"/>
      <c r="W46" s="115"/>
      <c r="X46" s="115"/>
      <c r="Y46" s="115"/>
      <c r="Z46" s="115"/>
    </row>
    <row r="47" spans="1:26" ht="15.75" customHeight="1" x14ac:dyDescent="0.3">
      <c r="A47" s="115"/>
      <c r="B47" s="115"/>
      <c r="C47" s="115"/>
      <c r="D47" s="115"/>
      <c r="E47" s="115"/>
      <c r="F47" s="115"/>
      <c r="G47" s="115"/>
      <c r="H47" s="115"/>
      <c r="I47" s="115"/>
      <c r="J47" s="115"/>
      <c r="K47" s="115"/>
      <c r="L47" s="115"/>
      <c r="M47" s="115"/>
      <c r="N47" s="115"/>
      <c r="O47" s="115"/>
      <c r="P47" s="115"/>
      <c r="Q47" s="115"/>
      <c r="R47" s="115"/>
      <c r="S47" s="115"/>
      <c r="T47" s="115"/>
      <c r="U47" s="115"/>
      <c r="V47" s="115"/>
      <c r="W47" s="115"/>
      <c r="X47" s="115"/>
      <c r="Y47" s="115"/>
      <c r="Z47" s="115"/>
    </row>
    <row r="48" spans="1:26" ht="15.75" customHeight="1" x14ac:dyDescent="0.3">
      <c r="A48" s="115"/>
      <c r="B48" s="115"/>
      <c r="C48" s="115"/>
      <c r="D48" s="115"/>
      <c r="E48" s="115"/>
      <c r="F48" s="115"/>
      <c r="G48" s="115"/>
      <c r="H48" s="115"/>
      <c r="I48" s="115"/>
      <c r="J48" s="115"/>
      <c r="K48" s="115"/>
      <c r="L48" s="115"/>
      <c r="M48" s="115"/>
      <c r="N48" s="115"/>
      <c r="O48" s="115"/>
      <c r="P48" s="115"/>
      <c r="Q48" s="115"/>
      <c r="R48" s="115"/>
      <c r="S48" s="115"/>
      <c r="T48" s="115"/>
      <c r="U48" s="115"/>
      <c r="V48" s="115"/>
      <c r="W48" s="115"/>
      <c r="X48" s="115"/>
      <c r="Y48" s="115"/>
      <c r="Z48" s="115"/>
    </row>
    <row r="49" spans="1:26" ht="15.75" customHeight="1" x14ac:dyDescent="0.3">
      <c r="A49" s="115"/>
      <c r="B49" s="115"/>
      <c r="C49" s="115"/>
      <c r="D49" s="115"/>
      <c r="E49" s="115"/>
      <c r="F49" s="115"/>
      <c r="G49" s="115"/>
      <c r="H49" s="115"/>
      <c r="I49" s="115"/>
      <c r="J49" s="115"/>
      <c r="K49" s="115"/>
      <c r="L49" s="115"/>
      <c r="M49" s="115"/>
      <c r="N49" s="115"/>
      <c r="O49" s="115"/>
      <c r="P49" s="115"/>
      <c r="Q49" s="115"/>
      <c r="R49" s="115"/>
      <c r="S49" s="115"/>
      <c r="T49" s="115"/>
      <c r="U49" s="115"/>
      <c r="V49" s="115"/>
      <c r="W49" s="115"/>
      <c r="X49" s="115"/>
      <c r="Y49" s="115"/>
      <c r="Z49" s="115"/>
    </row>
    <row r="50" spans="1:26" ht="15.75" customHeight="1" x14ac:dyDescent="0.3">
      <c r="A50" s="115"/>
      <c r="B50" s="115"/>
      <c r="C50" s="115"/>
      <c r="D50" s="115"/>
      <c r="E50" s="115"/>
      <c r="F50" s="115"/>
      <c r="G50" s="115"/>
      <c r="H50" s="115"/>
      <c r="I50" s="115"/>
      <c r="J50" s="115"/>
      <c r="K50" s="115"/>
      <c r="L50" s="115"/>
      <c r="M50" s="115"/>
      <c r="N50" s="115"/>
      <c r="O50" s="115"/>
      <c r="P50" s="115"/>
      <c r="Q50" s="115"/>
      <c r="R50" s="115"/>
      <c r="S50" s="115"/>
      <c r="T50" s="115"/>
      <c r="U50" s="115"/>
      <c r="V50" s="115"/>
      <c r="W50" s="115"/>
      <c r="X50" s="115"/>
      <c r="Y50" s="115"/>
      <c r="Z50" s="115"/>
    </row>
    <row r="51" spans="1:26" ht="15.75" customHeight="1" x14ac:dyDescent="0.3">
      <c r="A51" s="115"/>
      <c r="B51" s="115"/>
      <c r="C51" s="115"/>
      <c r="D51" s="115"/>
      <c r="E51" s="115"/>
      <c r="F51" s="115"/>
      <c r="G51" s="115"/>
      <c r="H51" s="115"/>
      <c r="I51" s="115"/>
      <c r="J51" s="115"/>
      <c r="K51" s="115"/>
      <c r="L51" s="115"/>
      <c r="M51" s="115"/>
      <c r="N51" s="115"/>
      <c r="O51" s="115"/>
      <c r="P51" s="115"/>
      <c r="Q51" s="115"/>
      <c r="R51" s="115"/>
      <c r="S51" s="115"/>
      <c r="T51" s="115"/>
      <c r="U51" s="115"/>
      <c r="V51" s="115"/>
      <c r="W51" s="115"/>
      <c r="X51" s="115"/>
      <c r="Y51" s="115"/>
      <c r="Z51" s="115"/>
    </row>
    <row r="52" spans="1:26" ht="15.75" customHeight="1" x14ac:dyDescent="0.3">
      <c r="A52" s="115"/>
      <c r="B52" s="115"/>
      <c r="C52" s="115"/>
      <c r="D52" s="115"/>
      <c r="E52" s="115"/>
      <c r="F52" s="115"/>
      <c r="G52" s="115"/>
      <c r="H52" s="115"/>
      <c r="I52" s="115"/>
      <c r="J52" s="115"/>
      <c r="K52" s="115"/>
      <c r="L52" s="115"/>
      <c r="M52" s="115"/>
      <c r="N52" s="115"/>
      <c r="O52" s="115"/>
      <c r="P52" s="115"/>
      <c r="Q52" s="115"/>
      <c r="R52" s="115"/>
      <c r="S52" s="115"/>
      <c r="T52" s="115"/>
      <c r="U52" s="115"/>
      <c r="V52" s="115"/>
      <c r="W52" s="115"/>
      <c r="X52" s="115"/>
      <c r="Y52" s="115"/>
      <c r="Z52" s="115"/>
    </row>
    <row r="53" spans="1:26" ht="15.75" customHeight="1" x14ac:dyDescent="0.3">
      <c r="A53" s="115"/>
      <c r="B53" s="115"/>
      <c r="C53" s="115"/>
      <c r="D53" s="115"/>
      <c r="E53" s="115"/>
      <c r="F53" s="115"/>
      <c r="G53" s="115"/>
      <c r="H53" s="115"/>
      <c r="I53" s="115"/>
      <c r="J53" s="115"/>
      <c r="K53" s="115"/>
      <c r="L53" s="115"/>
      <c r="M53" s="115"/>
      <c r="N53" s="115"/>
      <c r="O53" s="115"/>
      <c r="P53" s="115"/>
      <c r="Q53" s="115"/>
      <c r="R53" s="115"/>
      <c r="S53" s="115"/>
      <c r="T53" s="115"/>
      <c r="U53" s="115"/>
      <c r="V53" s="115"/>
      <c r="W53" s="115"/>
      <c r="X53" s="115"/>
      <c r="Y53" s="115"/>
      <c r="Z53" s="115"/>
    </row>
    <row r="54" spans="1:26" ht="15.75" customHeight="1" x14ac:dyDescent="0.3">
      <c r="A54" s="115"/>
      <c r="B54" s="115"/>
      <c r="C54" s="115"/>
      <c r="D54" s="115"/>
      <c r="E54" s="115"/>
      <c r="F54" s="115"/>
      <c r="G54" s="115"/>
      <c r="H54" s="115"/>
      <c r="I54" s="115"/>
      <c r="J54" s="115"/>
      <c r="K54" s="115"/>
      <c r="L54" s="115"/>
      <c r="M54" s="115"/>
      <c r="N54" s="115"/>
      <c r="O54" s="115"/>
      <c r="P54" s="115"/>
      <c r="Q54" s="115"/>
      <c r="R54" s="115"/>
      <c r="S54" s="115"/>
      <c r="T54" s="115"/>
      <c r="U54" s="115"/>
      <c r="V54" s="115"/>
      <c r="W54" s="115"/>
      <c r="X54" s="115"/>
      <c r="Y54" s="115"/>
      <c r="Z54" s="115"/>
    </row>
    <row r="55" spans="1:26" ht="15.75" customHeight="1" x14ac:dyDescent="0.3">
      <c r="A55" s="115"/>
      <c r="B55" s="115"/>
      <c r="C55" s="115"/>
      <c r="D55" s="115"/>
      <c r="E55" s="115"/>
      <c r="F55" s="115"/>
      <c r="G55" s="115"/>
      <c r="H55" s="115"/>
      <c r="I55" s="115"/>
      <c r="J55" s="115"/>
      <c r="K55" s="115"/>
      <c r="L55" s="115"/>
      <c r="M55" s="115"/>
      <c r="N55" s="115"/>
      <c r="O55" s="115"/>
      <c r="P55" s="115"/>
      <c r="Q55" s="115"/>
      <c r="R55" s="115"/>
      <c r="S55" s="115"/>
      <c r="T55" s="115"/>
      <c r="U55" s="115"/>
      <c r="V55" s="115"/>
      <c r="W55" s="115"/>
      <c r="X55" s="115"/>
      <c r="Y55" s="115"/>
      <c r="Z55" s="115"/>
    </row>
    <row r="56" spans="1:26" ht="15.75" customHeight="1" x14ac:dyDescent="0.3">
      <c r="A56" s="115"/>
      <c r="B56" s="115"/>
      <c r="C56" s="115"/>
      <c r="D56" s="115"/>
      <c r="E56" s="115"/>
      <c r="F56" s="115"/>
      <c r="G56" s="115"/>
      <c r="H56" s="115"/>
      <c r="I56" s="115"/>
      <c r="J56" s="115"/>
      <c r="K56" s="115"/>
      <c r="L56" s="115"/>
      <c r="M56" s="115"/>
      <c r="N56" s="115"/>
      <c r="O56" s="115"/>
      <c r="P56" s="115"/>
      <c r="Q56" s="115"/>
      <c r="R56" s="115"/>
      <c r="S56" s="115"/>
      <c r="T56" s="115"/>
      <c r="U56" s="115"/>
      <c r="V56" s="115"/>
      <c r="W56" s="115"/>
      <c r="X56" s="115"/>
      <c r="Y56" s="115"/>
      <c r="Z56" s="115"/>
    </row>
    <row r="57" spans="1:26" ht="15.75" customHeight="1" x14ac:dyDescent="0.3">
      <c r="A57" s="115"/>
      <c r="B57" s="115"/>
      <c r="C57" s="115"/>
      <c r="D57" s="115"/>
      <c r="E57" s="115"/>
      <c r="F57" s="115"/>
      <c r="G57" s="115"/>
      <c r="H57" s="115"/>
      <c r="I57" s="115"/>
      <c r="J57" s="115"/>
      <c r="K57" s="115"/>
      <c r="L57" s="115"/>
      <c r="M57" s="115"/>
      <c r="N57" s="115"/>
      <c r="O57" s="115"/>
      <c r="P57" s="115"/>
      <c r="Q57" s="115"/>
      <c r="R57" s="115"/>
      <c r="S57" s="115"/>
      <c r="T57" s="115"/>
      <c r="U57" s="115"/>
      <c r="V57" s="115"/>
      <c r="W57" s="115"/>
      <c r="X57" s="115"/>
      <c r="Y57" s="115"/>
      <c r="Z57" s="115"/>
    </row>
    <row r="58" spans="1:26" ht="15.75" customHeight="1" x14ac:dyDescent="0.3">
      <c r="A58" s="115"/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R58" s="115"/>
      <c r="S58" s="115"/>
      <c r="T58" s="115"/>
      <c r="U58" s="115"/>
      <c r="V58" s="115"/>
      <c r="W58" s="115"/>
      <c r="X58" s="115"/>
      <c r="Y58" s="115"/>
      <c r="Z58" s="115"/>
    </row>
    <row r="59" spans="1:26" ht="15.75" customHeight="1" x14ac:dyDescent="0.3">
      <c r="A59" s="115"/>
      <c r="B59" s="115"/>
      <c r="C59" s="115"/>
      <c r="D59" s="115"/>
      <c r="E59" s="115"/>
      <c r="F59" s="115"/>
      <c r="G59" s="115"/>
      <c r="H59" s="115"/>
      <c r="I59" s="115"/>
      <c r="J59" s="115"/>
      <c r="K59" s="115"/>
      <c r="L59" s="115"/>
      <c r="M59" s="115"/>
      <c r="N59" s="115"/>
      <c r="O59" s="115"/>
      <c r="P59" s="115"/>
      <c r="Q59" s="115"/>
      <c r="R59" s="115"/>
      <c r="S59" s="115"/>
      <c r="T59" s="115"/>
      <c r="U59" s="115"/>
      <c r="V59" s="115"/>
      <c r="W59" s="115"/>
      <c r="X59" s="115"/>
      <c r="Y59" s="115"/>
      <c r="Z59" s="115"/>
    </row>
    <row r="60" spans="1:26" ht="15.75" customHeight="1" x14ac:dyDescent="0.3">
      <c r="A60" s="115"/>
      <c r="B60" s="115"/>
      <c r="C60" s="115"/>
      <c r="D60" s="115"/>
      <c r="E60" s="115"/>
      <c r="F60" s="115"/>
      <c r="G60" s="115"/>
      <c r="H60" s="115"/>
      <c r="I60" s="115"/>
      <c r="J60" s="115"/>
      <c r="K60" s="115"/>
      <c r="L60" s="115"/>
      <c r="M60" s="115"/>
      <c r="N60" s="115"/>
      <c r="O60" s="115"/>
      <c r="P60" s="115"/>
      <c r="Q60" s="115"/>
      <c r="R60" s="115"/>
      <c r="S60" s="115"/>
      <c r="T60" s="115"/>
      <c r="U60" s="115"/>
      <c r="V60" s="115"/>
      <c r="W60" s="115"/>
      <c r="X60" s="115"/>
      <c r="Y60" s="115"/>
      <c r="Z60" s="115"/>
    </row>
    <row r="61" spans="1:26" ht="15.75" customHeight="1" x14ac:dyDescent="0.3">
      <c r="A61" s="115"/>
      <c r="B61" s="115"/>
      <c r="C61" s="115"/>
      <c r="D61" s="115"/>
      <c r="E61" s="115"/>
      <c r="F61" s="115"/>
      <c r="G61" s="115"/>
      <c r="H61" s="115"/>
      <c r="I61" s="115"/>
      <c r="J61" s="115"/>
      <c r="K61" s="115"/>
      <c r="L61" s="115"/>
      <c r="M61" s="115"/>
      <c r="N61" s="115"/>
      <c r="O61" s="115"/>
      <c r="P61" s="115"/>
      <c r="Q61" s="115"/>
      <c r="R61" s="115"/>
      <c r="S61" s="115"/>
      <c r="T61" s="115"/>
      <c r="U61" s="115"/>
      <c r="V61" s="115"/>
      <c r="W61" s="115"/>
      <c r="X61" s="115"/>
      <c r="Y61" s="115"/>
      <c r="Z61" s="115"/>
    </row>
    <row r="62" spans="1:26" ht="15.75" customHeight="1" x14ac:dyDescent="0.3">
      <c r="A62" s="115"/>
      <c r="B62" s="115"/>
      <c r="C62" s="115"/>
      <c r="D62" s="115"/>
      <c r="E62" s="115"/>
      <c r="F62" s="115"/>
      <c r="G62" s="115"/>
      <c r="H62" s="115"/>
      <c r="I62" s="115"/>
      <c r="J62" s="115"/>
      <c r="K62" s="115"/>
      <c r="L62" s="115"/>
      <c r="M62" s="115"/>
      <c r="N62" s="115"/>
      <c r="O62" s="115"/>
      <c r="P62" s="115"/>
      <c r="Q62" s="115"/>
      <c r="R62" s="115"/>
      <c r="S62" s="115"/>
      <c r="T62" s="115"/>
      <c r="U62" s="115"/>
      <c r="V62" s="115"/>
      <c r="W62" s="115"/>
      <c r="X62" s="115"/>
      <c r="Y62" s="115"/>
      <c r="Z62" s="115"/>
    </row>
    <row r="63" spans="1:26" ht="15.75" customHeight="1" x14ac:dyDescent="0.3">
      <c r="A63" s="115"/>
      <c r="B63" s="115"/>
      <c r="C63" s="115"/>
      <c r="D63" s="115"/>
      <c r="E63" s="115"/>
      <c r="F63" s="115"/>
      <c r="G63" s="115"/>
      <c r="H63" s="115"/>
      <c r="I63" s="115"/>
      <c r="J63" s="115"/>
      <c r="K63" s="115"/>
      <c r="L63" s="115"/>
      <c r="M63" s="115"/>
      <c r="N63" s="115"/>
      <c r="O63" s="115"/>
      <c r="P63" s="115"/>
      <c r="Q63" s="115"/>
      <c r="R63" s="115"/>
      <c r="S63" s="115"/>
      <c r="T63" s="115"/>
      <c r="U63" s="115"/>
      <c r="V63" s="115"/>
      <c r="W63" s="115"/>
      <c r="X63" s="115"/>
      <c r="Y63" s="115"/>
      <c r="Z63" s="115"/>
    </row>
    <row r="64" spans="1:26" ht="15.75" customHeight="1" x14ac:dyDescent="0.3">
      <c r="A64" s="115"/>
      <c r="B64" s="115"/>
      <c r="C64" s="115"/>
      <c r="D64" s="115"/>
      <c r="E64" s="115"/>
      <c r="F64" s="115"/>
      <c r="G64" s="115"/>
      <c r="H64" s="115"/>
      <c r="I64" s="115"/>
      <c r="J64" s="115"/>
      <c r="K64" s="115"/>
      <c r="L64" s="115"/>
      <c r="M64" s="115"/>
      <c r="N64" s="115"/>
      <c r="O64" s="115"/>
      <c r="P64" s="115"/>
      <c r="Q64" s="115"/>
      <c r="R64" s="115"/>
      <c r="S64" s="115"/>
      <c r="T64" s="115"/>
      <c r="U64" s="115"/>
      <c r="V64" s="115"/>
      <c r="W64" s="115"/>
      <c r="X64" s="115"/>
      <c r="Y64" s="115"/>
      <c r="Z64" s="115"/>
    </row>
    <row r="65" spans="1:26" ht="15.75" customHeight="1" x14ac:dyDescent="0.3">
      <c r="A65" s="115"/>
      <c r="B65" s="115"/>
      <c r="C65" s="115"/>
      <c r="D65" s="115"/>
      <c r="E65" s="115"/>
      <c r="F65" s="115"/>
      <c r="G65" s="115"/>
      <c r="H65" s="115"/>
      <c r="I65" s="115"/>
      <c r="J65" s="115"/>
      <c r="K65" s="115"/>
      <c r="L65" s="115"/>
      <c r="M65" s="115"/>
      <c r="N65" s="115"/>
      <c r="O65" s="115"/>
      <c r="P65" s="115"/>
      <c r="Q65" s="115"/>
      <c r="R65" s="115"/>
      <c r="S65" s="115"/>
      <c r="T65" s="115"/>
      <c r="U65" s="115"/>
      <c r="V65" s="115"/>
      <c r="W65" s="115"/>
      <c r="X65" s="115"/>
      <c r="Y65" s="115"/>
      <c r="Z65" s="115"/>
    </row>
    <row r="66" spans="1:26" ht="15.75" customHeight="1" x14ac:dyDescent="0.3">
      <c r="A66" s="115"/>
      <c r="B66" s="115"/>
      <c r="C66" s="115"/>
      <c r="D66" s="115"/>
      <c r="E66" s="115"/>
      <c r="F66" s="115"/>
      <c r="G66" s="115"/>
      <c r="H66" s="115"/>
      <c r="I66" s="115"/>
      <c r="J66" s="115"/>
      <c r="K66" s="115"/>
      <c r="L66" s="115"/>
      <c r="M66" s="115"/>
      <c r="N66" s="115"/>
      <c r="O66" s="115"/>
      <c r="P66" s="115"/>
      <c r="Q66" s="115"/>
      <c r="R66" s="115"/>
      <c r="S66" s="115"/>
      <c r="T66" s="115"/>
      <c r="U66" s="115"/>
      <c r="V66" s="115"/>
      <c r="W66" s="115"/>
      <c r="X66" s="115"/>
      <c r="Y66" s="115"/>
      <c r="Z66" s="115"/>
    </row>
    <row r="67" spans="1:26" ht="15.75" customHeight="1" x14ac:dyDescent="0.3">
      <c r="A67" s="115"/>
      <c r="B67" s="115"/>
      <c r="C67" s="115"/>
      <c r="D67" s="115"/>
      <c r="E67" s="115"/>
      <c r="F67" s="115"/>
      <c r="G67" s="115"/>
      <c r="H67" s="115"/>
      <c r="I67" s="115"/>
      <c r="J67" s="115"/>
      <c r="K67" s="115"/>
      <c r="L67" s="115"/>
      <c r="M67" s="115"/>
      <c r="N67" s="115"/>
      <c r="O67" s="115"/>
      <c r="P67" s="115"/>
      <c r="Q67" s="115"/>
      <c r="R67" s="115"/>
      <c r="S67" s="115"/>
      <c r="T67" s="115"/>
      <c r="U67" s="115"/>
      <c r="V67" s="115"/>
      <c r="W67" s="115"/>
      <c r="X67" s="115"/>
      <c r="Y67" s="115"/>
      <c r="Z67" s="115"/>
    </row>
    <row r="68" spans="1:26" ht="15.75" customHeight="1" x14ac:dyDescent="0.3">
      <c r="A68" s="115"/>
      <c r="B68" s="115"/>
      <c r="C68" s="115"/>
      <c r="D68" s="115"/>
      <c r="E68" s="115"/>
      <c r="F68" s="115"/>
      <c r="G68" s="115"/>
      <c r="H68" s="115"/>
      <c r="I68" s="115"/>
      <c r="J68" s="115"/>
      <c r="K68" s="115"/>
      <c r="L68" s="115"/>
      <c r="M68" s="115"/>
      <c r="N68" s="115"/>
      <c r="O68" s="115"/>
      <c r="P68" s="115"/>
      <c r="Q68" s="115"/>
      <c r="R68" s="115"/>
      <c r="S68" s="115"/>
      <c r="T68" s="115"/>
      <c r="U68" s="115"/>
      <c r="V68" s="115"/>
      <c r="W68" s="115"/>
      <c r="X68" s="115"/>
      <c r="Y68" s="115"/>
      <c r="Z68" s="115"/>
    </row>
    <row r="69" spans="1:26" ht="15.75" customHeight="1" x14ac:dyDescent="0.3">
      <c r="A69" s="115"/>
      <c r="B69" s="115"/>
      <c r="C69" s="115"/>
      <c r="D69" s="115"/>
      <c r="E69" s="115"/>
      <c r="F69" s="115"/>
      <c r="G69" s="115"/>
      <c r="H69" s="115"/>
      <c r="I69" s="115"/>
      <c r="J69" s="115"/>
      <c r="K69" s="115"/>
      <c r="L69" s="115"/>
      <c r="M69" s="115"/>
      <c r="N69" s="115"/>
      <c r="O69" s="115"/>
      <c r="P69" s="115"/>
      <c r="Q69" s="115"/>
      <c r="R69" s="115"/>
      <c r="S69" s="115"/>
      <c r="T69" s="115"/>
      <c r="U69" s="115"/>
      <c r="V69" s="115"/>
      <c r="W69" s="115"/>
      <c r="X69" s="115"/>
      <c r="Y69" s="115"/>
      <c r="Z69" s="115"/>
    </row>
    <row r="70" spans="1:26" ht="15.75" customHeight="1" x14ac:dyDescent="0.3">
      <c r="A70" s="115"/>
      <c r="B70" s="115"/>
      <c r="C70" s="115"/>
      <c r="D70" s="115"/>
      <c r="E70" s="115"/>
      <c r="F70" s="115"/>
      <c r="G70" s="115"/>
      <c r="H70" s="115"/>
      <c r="I70" s="115"/>
      <c r="J70" s="115"/>
      <c r="K70" s="115"/>
      <c r="L70" s="115"/>
      <c r="M70" s="115"/>
      <c r="N70" s="115"/>
      <c r="O70" s="115"/>
      <c r="P70" s="115"/>
      <c r="Q70" s="115"/>
      <c r="R70" s="115"/>
      <c r="S70" s="115"/>
      <c r="T70" s="115"/>
      <c r="U70" s="115"/>
      <c r="V70" s="115"/>
      <c r="W70" s="115"/>
      <c r="X70" s="115"/>
      <c r="Y70" s="115"/>
      <c r="Z70" s="115"/>
    </row>
    <row r="71" spans="1:26" ht="15.75" customHeight="1" x14ac:dyDescent="0.3">
      <c r="A71" s="86"/>
      <c r="I71" s="86"/>
    </row>
    <row r="72" spans="1:26" ht="15.75" customHeight="1" x14ac:dyDescent="0.3">
      <c r="A72" s="86"/>
      <c r="I72" s="86"/>
    </row>
    <row r="73" spans="1:26" ht="15.75" customHeight="1" x14ac:dyDescent="0.3">
      <c r="A73" s="86"/>
      <c r="I73" s="86"/>
    </row>
    <row r="74" spans="1:26" ht="15.75" customHeight="1" x14ac:dyDescent="0.3">
      <c r="A74" s="86"/>
      <c r="I74" s="86"/>
    </row>
    <row r="75" spans="1:26" ht="15.75" customHeight="1" x14ac:dyDescent="0.3">
      <c r="A75" s="86"/>
      <c r="I75" s="86"/>
    </row>
    <row r="76" spans="1:26" ht="15.75" customHeight="1" x14ac:dyDescent="0.3">
      <c r="A76" s="86"/>
      <c r="I76" s="86"/>
    </row>
    <row r="77" spans="1:26" ht="15.75" customHeight="1" x14ac:dyDescent="0.3">
      <c r="A77" s="86"/>
      <c r="I77" s="86"/>
    </row>
    <row r="78" spans="1:26" ht="15.75" customHeight="1" x14ac:dyDescent="0.3">
      <c r="A78" s="86"/>
      <c r="I78" s="86"/>
    </row>
    <row r="79" spans="1:26" ht="15.75" customHeight="1" x14ac:dyDescent="0.3">
      <c r="A79" s="86"/>
      <c r="I79" s="86"/>
    </row>
    <row r="80" spans="1:26" ht="15.75" customHeight="1" x14ac:dyDescent="0.3">
      <c r="A80" s="86"/>
      <c r="I80" s="86"/>
    </row>
    <row r="81" s="86" customFormat="1" ht="15.75" customHeight="1" x14ac:dyDescent="0.3"/>
    <row r="82" s="86" customFormat="1" ht="15.75" customHeight="1" x14ac:dyDescent="0.3"/>
    <row r="83" s="86" customFormat="1" ht="15.75" customHeight="1" x14ac:dyDescent="0.3"/>
    <row r="84" s="86" customFormat="1" ht="15.75" customHeight="1" x14ac:dyDescent="0.3"/>
    <row r="85" s="86" customFormat="1" ht="15.75" customHeight="1" x14ac:dyDescent="0.3"/>
    <row r="86" s="86" customFormat="1" ht="15.75" customHeight="1" x14ac:dyDescent="0.3"/>
    <row r="87" s="86" customFormat="1" ht="15.75" customHeight="1" x14ac:dyDescent="0.3"/>
    <row r="88" s="86" customFormat="1" ht="15.75" customHeight="1" x14ac:dyDescent="0.3"/>
    <row r="89" s="86" customFormat="1" ht="15.75" customHeight="1" x14ac:dyDescent="0.3"/>
    <row r="90" s="86" customFormat="1" ht="15.75" customHeight="1" x14ac:dyDescent="0.3"/>
    <row r="91" s="86" customFormat="1" ht="15.75" customHeight="1" x14ac:dyDescent="0.3"/>
    <row r="92" s="86" customFormat="1" ht="15.75" customHeight="1" x14ac:dyDescent="0.3"/>
    <row r="93" s="86" customFormat="1" ht="15.75" customHeight="1" x14ac:dyDescent="0.3"/>
    <row r="94" s="86" customFormat="1" ht="15.75" customHeight="1" x14ac:dyDescent="0.3"/>
    <row r="95" s="86" customFormat="1" ht="15.75" customHeight="1" x14ac:dyDescent="0.3"/>
    <row r="96" s="86" customFormat="1" ht="15.75" customHeight="1" x14ac:dyDescent="0.3"/>
    <row r="97" s="86" customFormat="1" ht="15.75" customHeight="1" x14ac:dyDescent="0.3"/>
    <row r="98" s="86" customFormat="1" ht="15.75" customHeight="1" x14ac:dyDescent="0.3"/>
    <row r="99" s="86" customFormat="1" ht="15.75" customHeight="1" x14ac:dyDescent="0.3"/>
    <row r="100" s="86" customFormat="1" ht="15.75" customHeight="1" x14ac:dyDescent="0.3"/>
    <row r="101" s="86" customFormat="1" ht="15.75" customHeight="1" x14ac:dyDescent="0.3"/>
    <row r="102" s="86" customFormat="1" ht="15.75" customHeight="1" x14ac:dyDescent="0.3"/>
    <row r="103" s="86" customFormat="1" ht="15.75" customHeight="1" x14ac:dyDescent="0.3"/>
    <row r="104" s="86" customFormat="1" ht="15.75" customHeight="1" x14ac:dyDescent="0.3"/>
    <row r="105" s="86" customFormat="1" ht="15.75" customHeight="1" x14ac:dyDescent="0.3"/>
    <row r="106" s="86" customFormat="1" ht="15.75" customHeight="1" x14ac:dyDescent="0.3"/>
    <row r="107" s="86" customFormat="1" ht="15.75" customHeight="1" x14ac:dyDescent="0.3"/>
    <row r="108" s="86" customFormat="1" ht="15.75" customHeight="1" x14ac:dyDescent="0.3"/>
    <row r="109" s="86" customFormat="1" ht="15.75" customHeight="1" x14ac:dyDescent="0.3"/>
    <row r="110" s="86" customFormat="1" ht="15.75" customHeight="1" x14ac:dyDescent="0.3"/>
    <row r="111" s="86" customFormat="1" ht="15.75" customHeight="1" x14ac:dyDescent="0.3"/>
    <row r="112" s="86" customFormat="1" ht="15.75" customHeight="1" x14ac:dyDescent="0.3"/>
    <row r="113" s="86" customFormat="1" ht="15.75" customHeight="1" x14ac:dyDescent="0.3"/>
    <row r="114" s="86" customFormat="1" ht="15.75" customHeight="1" x14ac:dyDescent="0.3"/>
    <row r="115" s="86" customFormat="1" ht="15.75" customHeight="1" x14ac:dyDescent="0.3"/>
    <row r="116" s="86" customFormat="1" ht="15.75" customHeight="1" x14ac:dyDescent="0.3"/>
    <row r="117" s="86" customFormat="1" ht="15.75" customHeight="1" x14ac:dyDescent="0.3"/>
    <row r="118" s="86" customFormat="1" ht="15.75" customHeight="1" x14ac:dyDescent="0.3"/>
    <row r="119" s="86" customFormat="1" ht="15.75" customHeight="1" x14ac:dyDescent="0.3"/>
  </sheetData>
  <sheetProtection selectLockedCells="1" selectUnlockedCells="1"/>
  <sortState xmlns:xlrd2="http://schemas.microsoft.com/office/spreadsheetml/2017/richdata2" ref="A5:G13">
    <sortCondition descending="1" ref="G5"/>
    <sortCondition descending="1" ref="F5"/>
  </sortState>
  <hyperlinks>
    <hyperlink ref="B2" location="'Index'!A3" tooltip="Go to the Index sheet" display="`" xr:uid="{9602D8CC-D012-44A4-9AA7-5E178E8270DB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Winter 2020-21&amp;L&amp;G&amp;R&amp;G</oddHeader>
    <oddFooter>&amp;Cwww.cntsa.org.uk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FCD111-69E7-418F-8DD9-C07B9C1DCE4C}">
  <sheetPr codeName="Sheet12">
    <tabColor rgb="FF70AD47"/>
    <pageSetUpPr fitToPage="1"/>
  </sheetPr>
  <dimension ref="A1:AMJ70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7" customWidth="1"/>
    <col min="2" max="3" width="20.7109375" style="6" customWidth="1"/>
    <col min="4" max="7" width="5" style="6" customWidth="1"/>
    <col min="8" max="8" width="1.7109375" style="6" customWidth="1"/>
    <col min="9" max="9" width="2.7109375" style="7" customWidth="1"/>
    <col min="10" max="11" width="20.7109375" style="6" customWidth="1"/>
    <col min="12" max="15" width="5" style="6" customWidth="1"/>
    <col min="16" max="16" width="2.42578125" style="6" customWidth="1"/>
    <col min="17" max="24" width="4.140625" style="6" customWidth="1"/>
    <col min="25" max="1024" width="10.28515625" style="6"/>
    <col min="1025" max="16384" width="10.28515625" style="35"/>
  </cols>
  <sheetData>
    <row r="1" spans="1:34" s="45" customFormat="1" ht="18" x14ac:dyDescent="0.35">
      <c r="A1" s="154"/>
      <c r="B1" s="45" t="s">
        <v>296</v>
      </c>
      <c r="D1" s="4"/>
      <c r="E1" s="4"/>
      <c r="F1" s="4"/>
      <c r="G1" s="4"/>
      <c r="H1" s="4"/>
      <c r="I1" s="4"/>
      <c r="J1" s="4" t="s">
        <v>1</v>
      </c>
      <c r="K1" s="4"/>
      <c r="L1" s="4"/>
      <c r="N1" s="4"/>
      <c r="O1" s="4"/>
      <c r="P1" s="4"/>
      <c r="Q1" s="4"/>
      <c r="R1" s="4"/>
      <c r="S1" s="4"/>
      <c r="T1" s="4"/>
      <c r="U1" s="4"/>
      <c r="V1" s="4"/>
      <c r="W1" s="4"/>
      <c r="AG1" s="6"/>
      <c r="AH1" s="7"/>
    </row>
    <row r="2" spans="1:34" ht="15.75" customHeight="1" x14ac:dyDescent="0.3">
      <c r="B2" s="46" t="s">
        <v>2</v>
      </c>
      <c r="AH2" s="7"/>
    </row>
    <row r="3" spans="1:34" s="17" customFormat="1" ht="15.75" customHeight="1" x14ac:dyDescent="0.3">
      <c r="A3" s="47"/>
      <c r="B3" s="17" t="s">
        <v>380</v>
      </c>
      <c r="H3" s="36"/>
      <c r="I3" s="47"/>
      <c r="J3" s="17" t="s">
        <v>381</v>
      </c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6"/>
      <c r="AB3" s="6"/>
      <c r="AC3" s="6"/>
      <c r="AD3" s="6"/>
      <c r="AE3" s="6"/>
      <c r="AF3" s="6"/>
    </row>
    <row r="4" spans="1:34" ht="15.75" customHeight="1" x14ac:dyDescent="0.3">
      <c r="A4" s="155"/>
      <c r="B4" s="156" t="s">
        <v>5</v>
      </c>
      <c r="C4" s="156" t="s">
        <v>6</v>
      </c>
      <c r="D4" s="70" t="s">
        <v>7</v>
      </c>
      <c r="E4" s="70" t="s">
        <v>8</v>
      </c>
      <c r="F4" s="70" t="s">
        <v>9</v>
      </c>
      <c r="G4" s="71" t="s">
        <v>10</v>
      </c>
      <c r="H4" s="36"/>
      <c r="I4" s="155"/>
      <c r="J4" s="156" t="s">
        <v>5</v>
      </c>
      <c r="K4" s="156" t="s">
        <v>6</v>
      </c>
      <c r="L4" s="70" t="s">
        <v>7</v>
      </c>
      <c r="M4" s="70" t="s">
        <v>8</v>
      </c>
      <c r="N4" s="70" t="s">
        <v>9</v>
      </c>
      <c r="O4" s="71" t="s">
        <v>10</v>
      </c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</row>
    <row r="5" spans="1:34" ht="15.75" customHeight="1" x14ac:dyDescent="0.3">
      <c r="A5" s="294">
        <v>4</v>
      </c>
      <c r="B5" s="210" t="s">
        <v>386</v>
      </c>
      <c r="C5" s="210" t="s">
        <v>212</v>
      </c>
      <c r="D5" s="295">
        <v>124</v>
      </c>
      <c r="E5" s="211">
        <v>3</v>
      </c>
      <c r="F5" s="296">
        <v>729</v>
      </c>
      <c r="G5" s="297">
        <v>31</v>
      </c>
      <c r="H5" s="36"/>
      <c r="I5" s="209">
        <v>1</v>
      </c>
      <c r="J5" s="210" t="s">
        <v>152</v>
      </c>
      <c r="K5" s="210" t="s">
        <v>153</v>
      </c>
      <c r="L5" s="211">
        <v>156</v>
      </c>
      <c r="M5" s="211">
        <v>8</v>
      </c>
      <c r="N5" s="237">
        <v>743</v>
      </c>
      <c r="O5" s="238">
        <v>35</v>
      </c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</row>
    <row r="6" spans="1:34" ht="15.75" customHeight="1" x14ac:dyDescent="0.3">
      <c r="A6" s="157">
        <v>3</v>
      </c>
      <c r="B6" s="24" t="s">
        <v>385</v>
      </c>
      <c r="C6" s="24" t="s">
        <v>222</v>
      </c>
      <c r="D6" s="38">
        <v>169</v>
      </c>
      <c r="E6" s="57">
        <v>8</v>
      </c>
      <c r="F6" s="117">
        <v>740</v>
      </c>
      <c r="G6" s="118">
        <v>30</v>
      </c>
      <c r="H6" s="36"/>
      <c r="I6" s="157">
        <v>7</v>
      </c>
      <c r="J6" s="24" t="s">
        <v>392</v>
      </c>
      <c r="K6" s="24" t="s">
        <v>30</v>
      </c>
      <c r="L6" s="38">
        <v>152</v>
      </c>
      <c r="M6" s="57">
        <v>7</v>
      </c>
      <c r="N6" s="117">
        <v>743</v>
      </c>
      <c r="O6" s="118">
        <v>34</v>
      </c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</row>
    <row r="7" spans="1:34" ht="15.75" customHeight="1" x14ac:dyDescent="0.3">
      <c r="A7" s="157">
        <v>1</v>
      </c>
      <c r="B7" s="24" t="s">
        <v>382</v>
      </c>
      <c r="C7" s="24" t="s">
        <v>327</v>
      </c>
      <c r="D7" s="28">
        <v>156</v>
      </c>
      <c r="E7" s="57">
        <v>7</v>
      </c>
      <c r="F7" s="110">
        <v>737</v>
      </c>
      <c r="G7" s="111">
        <v>30</v>
      </c>
      <c r="H7" s="36"/>
      <c r="I7" s="37">
        <v>8</v>
      </c>
      <c r="J7" s="24" t="s">
        <v>394</v>
      </c>
      <c r="K7" s="24" t="s">
        <v>85</v>
      </c>
      <c r="L7" s="38">
        <v>131</v>
      </c>
      <c r="M7" s="57">
        <v>6</v>
      </c>
      <c r="N7" s="117">
        <v>738</v>
      </c>
      <c r="O7" s="118">
        <v>33</v>
      </c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</row>
    <row r="8" spans="1:34" ht="15.75" customHeight="1" x14ac:dyDescent="0.3">
      <c r="A8" s="157">
        <v>7</v>
      </c>
      <c r="B8" s="24" t="s">
        <v>391</v>
      </c>
      <c r="C8" s="24" t="s">
        <v>225</v>
      </c>
      <c r="D8" s="38">
        <v>128</v>
      </c>
      <c r="E8" s="57">
        <v>5</v>
      </c>
      <c r="F8" s="117">
        <v>702</v>
      </c>
      <c r="G8" s="118">
        <v>28</v>
      </c>
      <c r="H8" s="36"/>
      <c r="I8" s="157">
        <v>5</v>
      </c>
      <c r="J8" s="24" t="s">
        <v>389</v>
      </c>
      <c r="K8" s="24" t="s">
        <v>363</v>
      </c>
      <c r="L8" s="38" t="s">
        <v>45</v>
      </c>
      <c r="M8" s="57">
        <v>0</v>
      </c>
      <c r="N8" s="117">
        <v>431</v>
      </c>
      <c r="O8" s="118">
        <v>18</v>
      </c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</row>
    <row r="9" spans="1:34" ht="15.75" customHeight="1" x14ac:dyDescent="0.3">
      <c r="A9" s="157">
        <v>5</v>
      </c>
      <c r="B9" s="24" t="s">
        <v>388</v>
      </c>
      <c r="C9" s="24" t="s">
        <v>75</v>
      </c>
      <c r="D9" s="38">
        <v>129</v>
      </c>
      <c r="E9" s="57">
        <v>6</v>
      </c>
      <c r="F9" s="117">
        <v>697</v>
      </c>
      <c r="G9" s="118">
        <v>27</v>
      </c>
      <c r="H9" s="36"/>
      <c r="I9" s="37">
        <v>2</v>
      </c>
      <c r="J9" s="24" t="s">
        <v>384</v>
      </c>
      <c r="K9" s="24" t="s">
        <v>18</v>
      </c>
      <c r="L9" s="38" t="s">
        <v>191</v>
      </c>
      <c r="M9" s="57">
        <v>0</v>
      </c>
      <c r="N9" s="117">
        <v>396</v>
      </c>
      <c r="O9" s="118">
        <v>13</v>
      </c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</row>
    <row r="10" spans="1:34" ht="15.75" customHeight="1" x14ac:dyDescent="0.3">
      <c r="A10" s="37">
        <v>2</v>
      </c>
      <c r="B10" s="24" t="s">
        <v>383</v>
      </c>
      <c r="C10" s="24" t="s">
        <v>162</v>
      </c>
      <c r="D10" s="38">
        <v>125</v>
      </c>
      <c r="E10" s="57">
        <v>4</v>
      </c>
      <c r="F10" s="117">
        <v>649</v>
      </c>
      <c r="G10" s="118">
        <v>20</v>
      </c>
      <c r="H10" s="36"/>
      <c r="I10" s="157">
        <v>3</v>
      </c>
      <c r="J10" s="24" t="s">
        <v>104</v>
      </c>
      <c r="K10" s="24" t="s">
        <v>75</v>
      </c>
      <c r="L10" s="38" t="s">
        <v>191</v>
      </c>
      <c r="M10" s="57">
        <v>0</v>
      </c>
      <c r="N10" s="117">
        <v>0</v>
      </c>
      <c r="O10" s="118">
        <v>0</v>
      </c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</row>
    <row r="11" spans="1:34" ht="15.75" customHeight="1" x14ac:dyDescent="0.3">
      <c r="A11" s="37">
        <v>6</v>
      </c>
      <c r="B11" s="24" t="s">
        <v>390</v>
      </c>
      <c r="C11" s="24" t="s">
        <v>302</v>
      </c>
      <c r="D11" s="38" t="s">
        <v>191</v>
      </c>
      <c r="E11" s="57">
        <v>0</v>
      </c>
      <c r="F11" s="117">
        <v>0</v>
      </c>
      <c r="G11" s="118">
        <v>0</v>
      </c>
      <c r="H11" s="36"/>
      <c r="I11" s="37">
        <v>4</v>
      </c>
      <c r="J11" s="24" t="s">
        <v>387</v>
      </c>
      <c r="K11" s="24" t="s">
        <v>27</v>
      </c>
      <c r="L11" s="38" t="s">
        <v>191</v>
      </c>
      <c r="M11" s="57">
        <v>0</v>
      </c>
      <c r="N11" s="117">
        <v>0</v>
      </c>
      <c r="O11" s="118">
        <v>0</v>
      </c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</row>
    <row r="12" spans="1:34" ht="15.75" customHeight="1" x14ac:dyDescent="0.3">
      <c r="A12" s="218">
        <v>8</v>
      </c>
      <c r="B12" s="215" t="s">
        <v>393</v>
      </c>
      <c r="C12" s="215" t="s">
        <v>12</v>
      </c>
      <c r="D12" s="219" t="s">
        <v>191</v>
      </c>
      <c r="E12" s="217">
        <v>0</v>
      </c>
      <c r="F12" s="119">
        <v>0</v>
      </c>
      <c r="G12" s="120">
        <v>0</v>
      </c>
      <c r="H12" s="36"/>
      <c r="I12" s="218">
        <v>6</v>
      </c>
      <c r="J12" s="215" t="s">
        <v>127</v>
      </c>
      <c r="K12" s="215" t="s">
        <v>85</v>
      </c>
      <c r="L12" s="219" t="s">
        <v>45</v>
      </c>
      <c r="M12" s="217">
        <v>0</v>
      </c>
      <c r="N12" s="119">
        <v>0</v>
      </c>
      <c r="O12" s="120">
        <v>0</v>
      </c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</row>
    <row r="13" spans="1:34" ht="15.75" customHeight="1" x14ac:dyDescent="0.3">
      <c r="A13" s="36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</row>
    <row r="14" spans="1:34" ht="15.75" customHeight="1" x14ac:dyDescent="0.3">
      <c r="A14" s="36"/>
      <c r="B14" s="6" t="s">
        <v>379</v>
      </c>
      <c r="F14" s="34" t="s">
        <v>705</v>
      </c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</row>
    <row r="15" spans="1:34" ht="15.75" customHeight="1" x14ac:dyDescent="0.3">
      <c r="A15" s="36"/>
      <c r="B15" s="6" t="s">
        <v>129</v>
      </c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</row>
    <row r="16" spans="1:34" ht="15.75" customHeight="1" x14ac:dyDescent="0.3">
      <c r="A16" s="36"/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</row>
    <row r="17" spans="1:26" ht="15.75" customHeight="1" x14ac:dyDescent="0.3">
      <c r="A17" s="36"/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</row>
    <row r="18" spans="1:26" ht="15.75" customHeight="1" x14ac:dyDescent="0.3">
      <c r="A18" s="36"/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</row>
    <row r="19" spans="1:26" ht="15.75" customHeight="1" x14ac:dyDescent="0.3">
      <c r="A19" s="36"/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</row>
    <row r="20" spans="1:26" ht="15.75" customHeight="1" x14ac:dyDescent="0.3">
      <c r="A20" s="36"/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</row>
    <row r="21" spans="1:26" ht="15.75" customHeight="1" x14ac:dyDescent="0.3">
      <c r="A21" s="36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</row>
    <row r="22" spans="1:26" ht="15.75" customHeight="1" x14ac:dyDescent="0.3">
      <c r="A22" s="36"/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</row>
    <row r="23" spans="1:26" ht="15.75" customHeight="1" x14ac:dyDescent="0.3">
      <c r="A23" s="36"/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</row>
    <row r="24" spans="1:26" ht="15.75" customHeight="1" x14ac:dyDescent="0.3">
      <c r="A24" s="36"/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</row>
    <row r="25" spans="1:26" ht="15.75" customHeight="1" x14ac:dyDescent="0.3">
      <c r="A25" s="36"/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</row>
    <row r="26" spans="1:26" ht="15.75" customHeight="1" x14ac:dyDescent="0.3">
      <c r="A26" s="36"/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</row>
    <row r="27" spans="1:26" ht="15.75" customHeight="1" x14ac:dyDescent="0.3">
      <c r="A27" s="36"/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</row>
    <row r="28" spans="1:26" ht="15.75" customHeight="1" x14ac:dyDescent="0.3">
      <c r="A28" s="36"/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</row>
    <row r="29" spans="1:26" ht="15.75" customHeight="1" x14ac:dyDescent="0.3">
      <c r="A29" s="36"/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</row>
    <row r="30" spans="1:26" ht="15.75" customHeight="1" x14ac:dyDescent="0.3">
      <c r="A30" s="36"/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</row>
    <row r="31" spans="1:26" ht="15.75" customHeight="1" x14ac:dyDescent="0.3">
      <c r="A31" s="36"/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</row>
    <row r="32" spans="1:26" ht="15.75" customHeight="1" x14ac:dyDescent="0.3">
      <c r="A32" s="36"/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</row>
    <row r="33" spans="1:26" ht="15.75" customHeight="1" x14ac:dyDescent="0.3">
      <c r="A33" s="36"/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</row>
    <row r="34" spans="1:26" ht="15.75" customHeight="1" x14ac:dyDescent="0.3">
      <c r="A34" s="36"/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</row>
    <row r="35" spans="1:26" ht="15.75" customHeight="1" x14ac:dyDescent="0.3">
      <c r="A35" s="36"/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</row>
    <row r="36" spans="1:26" ht="15.75" customHeight="1" x14ac:dyDescent="0.3">
      <c r="A36" s="36"/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</row>
    <row r="37" spans="1:26" ht="15.75" customHeight="1" x14ac:dyDescent="0.3">
      <c r="A37" s="36"/>
      <c r="B37" s="36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</row>
    <row r="38" spans="1:26" ht="15.75" customHeight="1" x14ac:dyDescent="0.3">
      <c r="A38" s="36"/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</row>
    <row r="39" spans="1:26" ht="15.75" customHeight="1" x14ac:dyDescent="0.3">
      <c r="A39" s="36"/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</row>
    <row r="40" spans="1:26" ht="15.75" customHeight="1" x14ac:dyDescent="0.3">
      <c r="A40" s="36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</row>
    <row r="41" spans="1:26" ht="15.75" customHeight="1" x14ac:dyDescent="0.3">
      <c r="A41" s="36"/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</row>
    <row r="42" spans="1:26" ht="15.75" customHeight="1" x14ac:dyDescent="0.3">
      <c r="A42" s="36"/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</row>
    <row r="43" spans="1:26" ht="15.75" customHeight="1" x14ac:dyDescent="0.3">
      <c r="A43" s="36"/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</row>
    <row r="44" spans="1:26" ht="15.75" customHeight="1" x14ac:dyDescent="0.3">
      <c r="A44" s="36"/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</row>
    <row r="45" spans="1:26" ht="15.75" customHeight="1" x14ac:dyDescent="0.3">
      <c r="A45" s="36"/>
      <c r="B45" s="36"/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</row>
    <row r="46" spans="1:26" ht="15.75" customHeight="1" x14ac:dyDescent="0.3">
      <c r="A46" s="36"/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</row>
    <row r="47" spans="1:26" ht="15.75" customHeight="1" x14ac:dyDescent="0.3">
      <c r="A47" s="36"/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</row>
    <row r="48" spans="1:26" ht="15.75" customHeight="1" x14ac:dyDescent="0.3">
      <c r="A48" s="36"/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</row>
    <row r="49" spans="1:26" ht="15.75" customHeight="1" x14ac:dyDescent="0.3">
      <c r="A49" s="36"/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</row>
    <row r="50" spans="1:26" ht="15.75" customHeight="1" x14ac:dyDescent="0.3">
      <c r="A50" s="36"/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</row>
    <row r="51" spans="1:26" ht="15.75" customHeight="1" x14ac:dyDescent="0.3">
      <c r="A51" s="36"/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</row>
    <row r="52" spans="1:26" ht="15.75" customHeight="1" x14ac:dyDescent="0.3">
      <c r="A52" s="36"/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</row>
    <row r="53" spans="1:26" x14ac:dyDescent="0.3">
      <c r="A53" s="36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</row>
    <row r="54" spans="1:26" x14ac:dyDescent="0.3">
      <c r="A54" s="36"/>
      <c r="B54" s="36"/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</row>
    <row r="55" spans="1:26" x14ac:dyDescent="0.3">
      <c r="A55" s="36"/>
      <c r="B55" s="36"/>
      <c r="C55" s="36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</row>
    <row r="56" spans="1:26" x14ac:dyDescent="0.3">
      <c r="A56" s="36"/>
      <c r="B56" s="36"/>
      <c r="C56" s="36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</row>
    <row r="57" spans="1:26" x14ac:dyDescent="0.3">
      <c r="A57" s="36"/>
      <c r="B57" s="36"/>
      <c r="C57" s="36"/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</row>
    <row r="58" spans="1:26" x14ac:dyDescent="0.3">
      <c r="A58" s="36"/>
      <c r="B58" s="36"/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</row>
    <row r="59" spans="1:26" x14ac:dyDescent="0.3">
      <c r="A59" s="36"/>
      <c r="B59" s="36"/>
      <c r="C59" s="36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</row>
    <row r="60" spans="1:26" x14ac:dyDescent="0.3">
      <c r="A60" s="36"/>
      <c r="B60" s="36"/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</row>
    <row r="61" spans="1:26" x14ac:dyDescent="0.3">
      <c r="A61" s="36"/>
      <c r="B61" s="36"/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</row>
    <row r="62" spans="1:26" x14ac:dyDescent="0.3">
      <c r="A62" s="36"/>
      <c r="B62" s="36"/>
      <c r="C62" s="36"/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/>
    </row>
    <row r="63" spans="1:26" x14ac:dyDescent="0.3">
      <c r="A63" s="36"/>
      <c r="B63" s="36"/>
      <c r="C63" s="36"/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36"/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6"/>
      <c r="Z63" s="36"/>
    </row>
    <row r="64" spans="1:26" x14ac:dyDescent="0.3">
      <c r="A64" s="36"/>
      <c r="B64" s="36"/>
      <c r="C64" s="36"/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</row>
    <row r="65" spans="1:26" x14ac:dyDescent="0.3">
      <c r="A65" s="36"/>
      <c r="B65" s="36"/>
      <c r="C65" s="36"/>
      <c r="D65" s="36"/>
      <c r="E65" s="36"/>
      <c r="F65" s="36"/>
      <c r="G65" s="36"/>
      <c r="H65" s="36"/>
      <c r="I65" s="36"/>
      <c r="J65" s="36"/>
      <c r="K65" s="36"/>
      <c r="L65" s="36"/>
      <c r="M65" s="36"/>
      <c r="N65" s="36"/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36"/>
      <c r="Z65" s="36"/>
    </row>
    <row r="66" spans="1:26" x14ac:dyDescent="0.3">
      <c r="A66" s="36"/>
      <c r="B66" s="36"/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</row>
    <row r="67" spans="1:26" x14ac:dyDescent="0.3">
      <c r="A67" s="36"/>
      <c r="B67" s="36"/>
      <c r="C67" s="36"/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36"/>
      <c r="O67" s="36"/>
      <c r="P67" s="36"/>
      <c r="Q67" s="36"/>
      <c r="R67" s="36"/>
      <c r="S67" s="36"/>
      <c r="T67" s="36"/>
      <c r="U67" s="36"/>
      <c r="V67" s="36"/>
      <c r="W67" s="36"/>
      <c r="X67" s="36"/>
      <c r="Y67" s="36"/>
      <c r="Z67" s="36"/>
    </row>
    <row r="68" spans="1:26" x14ac:dyDescent="0.3">
      <c r="A68" s="36"/>
      <c r="B68" s="36"/>
      <c r="C68" s="36"/>
      <c r="D68" s="36"/>
      <c r="E68" s="36"/>
      <c r="F68" s="36"/>
      <c r="G68" s="36"/>
      <c r="H68" s="36"/>
      <c r="I68" s="36"/>
      <c r="J68" s="36"/>
      <c r="K68" s="36"/>
      <c r="L68" s="36"/>
      <c r="M68" s="36"/>
      <c r="N68" s="36"/>
      <c r="O68" s="36"/>
      <c r="P68" s="36"/>
      <c r="Q68" s="36"/>
      <c r="R68" s="36"/>
      <c r="S68" s="36"/>
      <c r="T68" s="36"/>
      <c r="U68" s="36"/>
      <c r="V68" s="36"/>
      <c r="W68" s="36"/>
      <c r="X68" s="36"/>
      <c r="Y68" s="36"/>
      <c r="Z68" s="36"/>
    </row>
    <row r="69" spans="1:26" x14ac:dyDescent="0.3">
      <c r="A69" s="36"/>
      <c r="B69" s="36"/>
      <c r="C69" s="36"/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36"/>
      <c r="O69" s="36"/>
      <c r="P69" s="36"/>
      <c r="Q69" s="36"/>
      <c r="R69" s="36"/>
      <c r="S69" s="36"/>
      <c r="T69" s="36"/>
      <c r="U69" s="36"/>
      <c r="V69" s="36"/>
      <c r="W69" s="36"/>
      <c r="X69" s="36"/>
      <c r="Y69" s="36"/>
      <c r="Z69" s="36"/>
    </row>
    <row r="70" spans="1:26" x14ac:dyDescent="0.3">
      <c r="A70" s="36"/>
      <c r="B70" s="36"/>
      <c r="C70" s="36"/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6"/>
      <c r="O70" s="36"/>
      <c r="P70" s="36"/>
      <c r="Q70" s="36"/>
      <c r="R70" s="36"/>
      <c r="S70" s="36"/>
      <c r="T70" s="36"/>
      <c r="U70" s="36"/>
      <c r="V70" s="36"/>
      <c r="W70" s="36"/>
      <c r="X70" s="36"/>
      <c r="Y70" s="36"/>
      <c r="Z70" s="36"/>
    </row>
  </sheetData>
  <sortState xmlns:xlrd2="http://schemas.microsoft.com/office/spreadsheetml/2017/richdata2" ref="I5:O12">
    <sortCondition descending="1" ref="O5"/>
    <sortCondition descending="1" ref="N5"/>
  </sortState>
  <hyperlinks>
    <hyperlink ref="B2" location="'Index'!A3" display="`" xr:uid="{C6747E7C-1495-4AA7-B97E-495A729AFBCF}"/>
  </hyperlinks>
  <printOptions horizontalCentered="1"/>
  <pageMargins left="0.31527777777777799" right="0.31527777777777799" top="1.1812499999999999" bottom="0.39305555555555599" header="0.39374999999999999" footer="0.196527777777778"/>
  <pageSetup paperSize="9" scale="75" firstPageNumber="0" orientation="portrait" horizontalDpi="300" verticalDpi="300" r:id="rId1"/>
  <headerFooter>
    <oddHeader>&amp;C&amp;"Trebuchet MS,Bold"&amp;18Cumbria &amp;&amp; Northumbria TSA Leagues
Winter 2020-21&amp;L&amp;G&amp;R&amp;G</oddHeader>
    <oddFooter>&amp;Cwww.cntsa.org.uk</oddFooter>
  </headerFooter>
  <legacyDrawingHF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155D86-D8FF-4C4C-9FFE-12D2E08D6500}">
  <sheetPr codeName="Sheet9">
    <tabColor rgb="FFFFC000"/>
    <pageSetUpPr fitToPage="1"/>
  </sheetPr>
  <dimension ref="A1:AH83"/>
  <sheetViews>
    <sheetView showGridLines="0" zoomScaleNormal="100" zoomScalePageLayoutView="150" workbookViewId="0">
      <selection activeCell="A2" sqref="A2"/>
    </sheetView>
  </sheetViews>
  <sheetFormatPr defaultColWidth="10.28515625" defaultRowHeight="15" x14ac:dyDescent="0.3"/>
  <cols>
    <col min="1" max="1" width="20.7109375" style="86" customWidth="1"/>
    <col min="2" max="6" width="5" style="86" customWidth="1"/>
    <col min="7" max="7" width="4.7109375" style="87" customWidth="1"/>
    <col min="8" max="8" width="20.7109375" style="86" customWidth="1"/>
    <col min="9" max="14" width="5" style="86" customWidth="1"/>
    <col min="15" max="22" width="4.140625" style="86" customWidth="1"/>
    <col min="23" max="16384" width="10.28515625" style="86"/>
  </cols>
  <sheetData>
    <row r="1" spans="1:34" s="84" customFormat="1" ht="18" x14ac:dyDescent="0.35">
      <c r="A1" s="84" t="s">
        <v>268</v>
      </c>
      <c r="D1" s="85"/>
      <c r="E1" s="85"/>
      <c r="F1" s="85"/>
      <c r="G1" s="121"/>
      <c r="H1" s="85"/>
      <c r="I1" s="85"/>
      <c r="J1" s="85" t="s">
        <v>1</v>
      </c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AH1" s="86"/>
    </row>
    <row r="2" spans="1:34" ht="15.75" customHeight="1" x14ac:dyDescent="0.3">
      <c r="A2" s="88" t="s">
        <v>2</v>
      </c>
    </row>
    <row r="3" spans="1:34" s="91" customFormat="1" ht="15.75" customHeight="1" x14ac:dyDescent="0.3">
      <c r="A3" s="91" t="s">
        <v>3</v>
      </c>
      <c r="G3" s="87"/>
      <c r="H3" s="86"/>
      <c r="I3" s="86"/>
      <c r="J3" s="86"/>
      <c r="K3" s="86"/>
      <c r="L3" s="86"/>
      <c r="M3" s="86"/>
      <c r="AA3" s="86"/>
      <c r="AB3" s="86"/>
      <c r="AC3" s="86"/>
      <c r="AD3" s="86"/>
      <c r="AE3" s="86"/>
      <c r="AF3" s="86"/>
    </row>
    <row r="4" spans="1:34" ht="15.75" customHeight="1" x14ac:dyDescent="0.3">
      <c r="A4" s="122" t="s">
        <v>269</v>
      </c>
      <c r="B4" s="123"/>
      <c r="C4" s="124">
        <v>575</v>
      </c>
      <c r="D4" s="123"/>
      <c r="E4" s="95" t="s">
        <v>10</v>
      </c>
      <c r="F4" s="125">
        <f>SUM(F5:F7)</f>
        <v>574</v>
      </c>
      <c r="G4" s="126" t="s">
        <v>135</v>
      </c>
      <c r="H4" s="122" t="s">
        <v>270</v>
      </c>
      <c r="I4" s="123"/>
      <c r="J4" s="124">
        <v>585</v>
      </c>
      <c r="K4" s="123"/>
      <c r="L4" s="95" t="s">
        <v>10</v>
      </c>
      <c r="M4" s="125">
        <f>SUM(M5:M7)</f>
        <v>578</v>
      </c>
      <c r="N4"/>
    </row>
    <row r="5" spans="1:34" ht="15.75" customHeight="1" x14ac:dyDescent="0.3">
      <c r="A5" s="127" t="s">
        <v>271</v>
      </c>
      <c r="B5" s="128"/>
      <c r="C5" s="129"/>
      <c r="D5" s="99">
        <v>94</v>
      </c>
      <c r="E5" s="99">
        <v>92</v>
      </c>
      <c r="F5" s="130">
        <f>SUM(D5:E5)</f>
        <v>186</v>
      </c>
      <c r="G5"/>
      <c r="H5" s="127" t="s">
        <v>272</v>
      </c>
      <c r="I5" s="128"/>
      <c r="J5" s="129"/>
      <c r="K5" s="99">
        <v>98</v>
      </c>
      <c r="L5" s="99">
        <v>97</v>
      </c>
      <c r="M5" s="130">
        <f>SUM(K5:L5)</f>
        <v>195</v>
      </c>
      <c r="N5"/>
    </row>
    <row r="6" spans="1:34" ht="15.75" customHeight="1" x14ac:dyDescent="0.3">
      <c r="A6" s="131" t="s">
        <v>196</v>
      </c>
      <c r="B6" s="132"/>
      <c r="C6" s="133"/>
      <c r="D6" s="134">
        <v>96</v>
      </c>
      <c r="E6" s="104">
        <v>97</v>
      </c>
      <c r="F6" s="105">
        <f>SUM(D6:E6)</f>
        <v>193</v>
      </c>
      <c r="G6"/>
      <c r="H6" s="131" t="s">
        <v>218</v>
      </c>
      <c r="I6" s="132"/>
      <c r="J6" s="133"/>
      <c r="K6" s="104">
        <v>98</v>
      </c>
      <c r="L6" s="104">
        <v>96</v>
      </c>
      <c r="M6" s="105">
        <f>SUM(K6:L6)</f>
        <v>194</v>
      </c>
      <c r="N6"/>
    </row>
    <row r="7" spans="1:34" ht="15.75" customHeight="1" x14ac:dyDescent="0.3">
      <c r="A7" s="135" t="s">
        <v>273</v>
      </c>
      <c r="B7" s="136"/>
      <c r="C7" s="137"/>
      <c r="D7" s="106">
        <v>97</v>
      </c>
      <c r="E7" s="106">
        <v>98</v>
      </c>
      <c r="F7" s="107">
        <f>SUM(D7:E7)</f>
        <v>195</v>
      </c>
      <c r="G7"/>
      <c r="H7" s="135" t="s">
        <v>66</v>
      </c>
      <c r="I7" s="136"/>
      <c r="J7" s="137"/>
      <c r="K7" s="106">
        <v>96</v>
      </c>
      <c r="L7" s="106">
        <v>93</v>
      </c>
      <c r="M7" s="107">
        <f>SUM(K7:L7)</f>
        <v>189</v>
      </c>
      <c r="N7"/>
    </row>
    <row r="8" spans="1:34" ht="15.75" customHeight="1" x14ac:dyDescent="0.3">
      <c r="A8"/>
      <c r="B8"/>
      <c r="C8"/>
      <c r="D8"/>
      <c r="E8"/>
      <c r="F8"/>
      <c r="G8"/>
      <c r="H8"/>
      <c r="I8"/>
      <c r="J8"/>
      <c r="K8"/>
      <c r="L8"/>
      <c r="M8"/>
      <c r="N8"/>
    </row>
    <row r="9" spans="1:34" ht="15.75" customHeight="1" x14ac:dyDescent="0.3">
      <c r="A9" s="122" t="s">
        <v>274</v>
      </c>
      <c r="B9" s="123"/>
      <c r="C9" s="124">
        <v>580</v>
      </c>
      <c r="D9" s="123"/>
      <c r="E9" s="95" t="s">
        <v>10</v>
      </c>
      <c r="F9" s="125">
        <f>SUM(F10:F12)</f>
        <v>583</v>
      </c>
      <c r="G9" s="126" t="s">
        <v>135</v>
      </c>
      <c r="H9" s="122" t="s">
        <v>275</v>
      </c>
      <c r="I9" s="123"/>
      <c r="J9" s="124">
        <v>581</v>
      </c>
      <c r="K9" s="123"/>
      <c r="L9" s="95" t="s">
        <v>10</v>
      </c>
      <c r="M9" s="125">
        <f>SUM(M10:M12)</f>
        <v>575</v>
      </c>
      <c r="N9"/>
    </row>
    <row r="10" spans="1:34" ht="15.75" customHeight="1" x14ac:dyDescent="0.3">
      <c r="A10" s="127" t="s">
        <v>276</v>
      </c>
      <c r="B10" s="128"/>
      <c r="C10" s="129"/>
      <c r="D10" s="99">
        <v>98</v>
      </c>
      <c r="E10" s="99">
        <v>98</v>
      </c>
      <c r="F10" s="130">
        <f>SUM(D10:E10)</f>
        <v>196</v>
      </c>
      <c r="G10"/>
      <c r="H10" s="127" t="s">
        <v>277</v>
      </c>
      <c r="I10" s="128"/>
      <c r="J10" s="129"/>
      <c r="K10" s="99">
        <v>94</v>
      </c>
      <c r="L10" s="99">
        <v>91</v>
      </c>
      <c r="M10" s="130">
        <f>SUM(K10:L10)</f>
        <v>185</v>
      </c>
      <c r="N10"/>
      <c r="AA10" s="138"/>
      <c r="AB10" s="138"/>
      <c r="AC10" s="138"/>
      <c r="AD10" s="138"/>
      <c r="AE10" s="138"/>
      <c r="AF10" s="138"/>
    </row>
    <row r="11" spans="1:34" ht="15.75" customHeight="1" x14ac:dyDescent="0.3">
      <c r="A11" s="131" t="s">
        <v>206</v>
      </c>
      <c r="B11" s="132"/>
      <c r="C11" s="133"/>
      <c r="D11" s="104">
        <v>96</v>
      </c>
      <c r="E11" s="104">
        <v>95</v>
      </c>
      <c r="F11" s="105">
        <f>SUM(D11:E11)</f>
        <v>191</v>
      </c>
      <c r="G11"/>
      <c r="H11" s="131" t="s">
        <v>201</v>
      </c>
      <c r="I11" s="132"/>
      <c r="J11" s="133"/>
      <c r="K11" s="104">
        <v>100</v>
      </c>
      <c r="L11" s="104">
        <v>96</v>
      </c>
      <c r="M11" s="105">
        <f>SUM(K11:L11)</f>
        <v>196</v>
      </c>
      <c r="N11"/>
      <c r="AA11" s="138"/>
      <c r="AB11" s="138"/>
      <c r="AC11" s="138"/>
      <c r="AD11" s="138"/>
      <c r="AE11" s="138"/>
      <c r="AF11" s="138"/>
    </row>
    <row r="12" spans="1:34" ht="15.75" customHeight="1" x14ac:dyDescent="0.3">
      <c r="A12" s="135" t="s">
        <v>220</v>
      </c>
      <c r="B12" s="136"/>
      <c r="C12" s="137"/>
      <c r="D12" s="106">
        <v>98</v>
      </c>
      <c r="E12" s="106">
        <v>98</v>
      </c>
      <c r="F12" s="107">
        <f>SUM(D12:E12)</f>
        <v>196</v>
      </c>
      <c r="G12"/>
      <c r="H12" s="135" t="s">
        <v>203</v>
      </c>
      <c r="I12" s="136"/>
      <c r="J12" s="137"/>
      <c r="K12" s="106">
        <v>98</v>
      </c>
      <c r="L12" s="106">
        <v>96</v>
      </c>
      <c r="M12" s="107">
        <f>SUM(K12:L12)</f>
        <v>194</v>
      </c>
      <c r="N12"/>
      <c r="AA12" s="138"/>
      <c r="AB12" s="138"/>
      <c r="AC12" s="138"/>
      <c r="AD12" s="138"/>
      <c r="AE12" s="138"/>
      <c r="AF12" s="138"/>
    </row>
    <row r="13" spans="1:34" ht="15.75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AA13" s="138"/>
      <c r="AB13" s="138"/>
      <c r="AC13" s="138"/>
      <c r="AD13" s="138"/>
      <c r="AE13" s="138"/>
      <c r="AF13" s="138"/>
    </row>
    <row r="14" spans="1:34" ht="15.75" customHeight="1" x14ac:dyDescent="0.3">
      <c r="A14" s="122" t="s">
        <v>278</v>
      </c>
      <c r="B14" s="123"/>
      <c r="C14" s="124">
        <v>577</v>
      </c>
      <c r="D14" s="123"/>
      <c r="E14" s="95" t="s">
        <v>10</v>
      </c>
      <c r="F14" s="125">
        <f>SUM(F15:F17)</f>
        <v>565</v>
      </c>
      <c r="G14" s="126" t="s">
        <v>135</v>
      </c>
      <c r="H14" t="s">
        <v>279</v>
      </c>
      <c r="I14"/>
      <c r="J14"/>
      <c r="K14"/>
      <c r="L14"/>
      <c r="M14">
        <v>577</v>
      </c>
      <c r="N14"/>
    </row>
    <row r="15" spans="1:34" ht="15.75" customHeight="1" x14ac:dyDescent="0.3">
      <c r="A15" s="127" t="s">
        <v>209</v>
      </c>
      <c r="B15" s="128"/>
      <c r="C15" s="129"/>
      <c r="D15" s="99">
        <v>95</v>
      </c>
      <c r="E15" s="99">
        <v>93</v>
      </c>
      <c r="F15" s="130">
        <f>SUM(D15:E15)</f>
        <v>188</v>
      </c>
      <c r="G15"/>
      <c r="H15"/>
      <c r="I15"/>
      <c r="J15"/>
      <c r="K15"/>
      <c r="L15"/>
      <c r="M15"/>
      <c r="N15"/>
    </row>
    <row r="16" spans="1:34" ht="15.75" customHeight="1" x14ac:dyDescent="0.3">
      <c r="A16" s="131" t="s">
        <v>11</v>
      </c>
      <c r="B16" s="132"/>
      <c r="C16" s="133"/>
      <c r="D16" s="104">
        <v>92</v>
      </c>
      <c r="E16" s="104">
        <v>97</v>
      </c>
      <c r="F16" s="105">
        <f>SUM(D16:E16)</f>
        <v>189</v>
      </c>
      <c r="G16"/>
      <c r="H16"/>
      <c r="I16"/>
      <c r="J16"/>
      <c r="K16"/>
      <c r="L16"/>
      <c r="M16"/>
      <c r="N16"/>
    </row>
    <row r="17" spans="1:20" ht="15.75" customHeight="1" x14ac:dyDescent="0.3">
      <c r="A17" s="135" t="s">
        <v>200</v>
      </c>
      <c r="B17" s="136"/>
      <c r="C17" s="137"/>
      <c r="D17" s="106">
        <v>95</v>
      </c>
      <c r="E17" s="106">
        <v>93</v>
      </c>
      <c r="F17" s="107">
        <f>SUM(D17:E17)</f>
        <v>188</v>
      </c>
      <c r="G17"/>
      <c r="H17"/>
      <c r="I17"/>
      <c r="J17"/>
      <c r="K17"/>
      <c r="L17"/>
      <c r="M17"/>
      <c r="N17"/>
    </row>
    <row r="18" spans="1:20" ht="15.7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</row>
    <row r="19" spans="1:20" ht="15.75" customHeight="1" x14ac:dyDescent="0.3">
      <c r="H19" s="139" t="s">
        <v>3</v>
      </c>
      <c r="I19" s="97" t="s">
        <v>139</v>
      </c>
      <c r="J19" s="97" t="s">
        <v>140</v>
      </c>
      <c r="K19" s="97" t="s">
        <v>141</v>
      </c>
      <c r="L19" s="97" t="s">
        <v>142</v>
      </c>
      <c r="M19" s="97" t="s">
        <v>9</v>
      </c>
      <c r="N19" s="98" t="s">
        <v>143</v>
      </c>
    </row>
    <row r="20" spans="1:20" ht="15.75" customHeight="1" x14ac:dyDescent="0.3">
      <c r="H20" s="313" t="s">
        <v>270</v>
      </c>
      <c r="I20" s="99">
        <v>5</v>
      </c>
      <c r="J20" s="99">
        <v>3</v>
      </c>
      <c r="K20" s="99"/>
      <c r="L20" s="99">
        <v>2</v>
      </c>
      <c r="M20" s="99">
        <v>2913</v>
      </c>
      <c r="N20" s="130">
        <v>6</v>
      </c>
    </row>
    <row r="21" spans="1:20" ht="15.75" customHeight="1" x14ac:dyDescent="0.3">
      <c r="H21" s="141" t="s">
        <v>274</v>
      </c>
      <c r="I21" s="104">
        <v>5</v>
      </c>
      <c r="J21" s="104">
        <v>3</v>
      </c>
      <c r="K21" s="104"/>
      <c r="L21" s="104">
        <v>2</v>
      </c>
      <c r="M21" s="104">
        <v>2903</v>
      </c>
      <c r="N21" s="105">
        <v>6</v>
      </c>
    </row>
    <row r="22" spans="1:20" ht="15.75" customHeight="1" x14ac:dyDescent="0.3">
      <c r="H22" s="141" t="s">
        <v>275</v>
      </c>
      <c r="I22" s="104">
        <v>5</v>
      </c>
      <c r="J22" s="104">
        <v>3</v>
      </c>
      <c r="K22" s="104"/>
      <c r="L22" s="104">
        <v>2</v>
      </c>
      <c r="M22" s="104">
        <v>2881</v>
      </c>
      <c r="N22" s="105">
        <v>6</v>
      </c>
    </row>
    <row r="23" spans="1:20" ht="15.75" customHeight="1" x14ac:dyDescent="0.3">
      <c r="H23" s="141" t="s">
        <v>278</v>
      </c>
      <c r="I23" s="104">
        <v>5</v>
      </c>
      <c r="J23" s="104">
        <v>2</v>
      </c>
      <c r="K23" s="104"/>
      <c r="L23" s="104">
        <v>3</v>
      </c>
      <c r="M23" s="104">
        <v>2881</v>
      </c>
      <c r="N23" s="105">
        <v>4</v>
      </c>
    </row>
    <row r="24" spans="1:20" ht="15.75" customHeight="1" x14ac:dyDescent="0.3">
      <c r="H24" s="142" t="s">
        <v>269</v>
      </c>
      <c r="I24" s="292">
        <v>5</v>
      </c>
      <c r="J24" s="292">
        <v>1</v>
      </c>
      <c r="K24" s="292"/>
      <c r="L24" s="292">
        <v>4</v>
      </c>
      <c r="M24" s="292">
        <v>2845</v>
      </c>
      <c r="N24" s="293">
        <v>2</v>
      </c>
    </row>
    <row r="25" spans="1:20" ht="15.75" customHeight="1" x14ac:dyDescent="0.3"/>
    <row r="26" spans="1:20" ht="15.75" customHeight="1" x14ac:dyDescent="0.3">
      <c r="B26" s="112"/>
      <c r="C26" s="112"/>
      <c r="H26" s="143"/>
      <c r="I26" s="144"/>
      <c r="J26" s="144"/>
      <c r="K26" s="144"/>
      <c r="L26" s="144"/>
      <c r="M26" s="144"/>
      <c r="N26" s="144"/>
    </row>
    <row r="27" spans="1:20" ht="15.75" customHeight="1" x14ac:dyDescent="0.3">
      <c r="A27" s="145"/>
      <c r="B27" s="145"/>
      <c r="C27" s="145"/>
      <c r="D27" s="145"/>
      <c r="E27" s="145"/>
      <c r="F27" s="145"/>
      <c r="G27" s="146"/>
      <c r="H27" s="145"/>
      <c r="I27" s="145"/>
      <c r="J27" s="145"/>
      <c r="K27" s="145"/>
      <c r="L27" s="145"/>
      <c r="M27" s="145"/>
      <c r="N27" s="145"/>
      <c r="P27" s="144"/>
    </row>
    <row r="28" spans="1:20" ht="15.75" customHeight="1" x14ac:dyDescent="0.3"/>
    <row r="29" spans="1:20" ht="15.75" customHeight="1" x14ac:dyDescent="0.3">
      <c r="A29" s="91" t="s">
        <v>4</v>
      </c>
      <c r="B29" s="91"/>
      <c r="C29" s="91"/>
      <c r="D29" s="91"/>
      <c r="E29" s="91"/>
      <c r="F29" s="91"/>
      <c r="N29" s="91"/>
      <c r="O29" s="91"/>
    </row>
    <row r="30" spans="1:20" ht="15.75" customHeight="1" x14ac:dyDescent="0.3">
      <c r="A30" s="122" t="s">
        <v>280</v>
      </c>
      <c r="B30" s="123"/>
      <c r="C30" s="124">
        <v>573</v>
      </c>
      <c r="D30" s="123"/>
      <c r="E30" s="95" t="s">
        <v>10</v>
      </c>
      <c r="F30" s="125">
        <f>SUM(F31:F33)</f>
        <v>572</v>
      </c>
      <c r="G30" s="126" t="s">
        <v>135</v>
      </c>
      <c r="H30" s="122" t="s">
        <v>281</v>
      </c>
      <c r="I30" s="123"/>
      <c r="J30" s="124">
        <v>569</v>
      </c>
      <c r="K30" s="123"/>
      <c r="L30" s="95" t="s">
        <v>10</v>
      </c>
      <c r="M30" s="125">
        <f>SUM(M31:M33)</f>
        <v>0</v>
      </c>
      <c r="N30"/>
      <c r="O30" s="115"/>
      <c r="P30" s="115"/>
      <c r="Q30" s="115"/>
      <c r="R30" s="115"/>
      <c r="S30" s="115"/>
      <c r="T30" s="115"/>
    </row>
    <row r="31" spans="1:20" ht="15.75" customHeight="1" x14ac:dyDescent="0.3">
      <c r="A31" s="127" t="s">
        <v>210</v>
      </c>
      <c r="B31" s="128"/>
      <c r="C31" s="129"/>
      <c r="D31" s="99">
        <v>93</v>
      </c>
      <c r="E31" s="99">
        <v>96</v>
      </c>
      <c r="F31" s="130">
        <f>SUM(D31:E31)</f>
        <v>189</v>
      </c>
      <c r="G31"/>
      <c r="H31" s="127" t="s">
        <v>282</v>
      </c>
      <c r="I31" s="128"/>
      <c r="J31" s="129"/>
      <c r="K31" s="99" t="s">
        <v>191</v>
      </c>
      <c r="L31" s="99"/>
      <c r="M31" s="130">
        <f>SUM(K31:L31)</f>
        <v>0</v>
      </c>
      <c r="N31"/>
      <c r="O31" s="115"/>
      <c r="P31" s="115"/>
      <c r="Q31" s="115"/>
      <c r="R31" s="115"/>
      <c r="S31" s="115"/>
      <c r="T31" s="115"/>
    </row>
    <row r="32" spans="1:20" ht="15.75" customHeight="1" x14ac:dyDescent="0.3">
      <c r="A32" s="131" t="s">
        <v>189</v>
      </c>
      <c r="B32" s="132"/>
      <c r="C32" s="133"/>
      <c r="D32" s="104">
        <v>98</v>
      </c>
      <c r="E32" s="104">
        <v>97</v>
      </c>
      <c r="F32" s="105">
        <f>SUM(D32:E32)</f>
        <v>195</v>
      </c>
      <c r="G32"/>
      <c r="H32" s="131" t="s">
        <v>239</v>
      </c>
      <c r="I32" s="132"/>
      <c r="J32" s="133"/>
      <c r="K32" s="104" t="s">
        <v>191</v>
      </c>
      <c r="L32" s="104"/>
      <c r="M32" s="105">
        <f>SUM(K32:L32)</f>
        <v>0</v>
      </c>
      <c r="N32"/>
      <c r="O32" s="115"/>
      <c r="P32" s="115"/>
      <c r="Q32" s="115"/>
      <c r="R32" s="115"/>
      <c r="S32" s="115"/>
      <c r="T32" s="115"/>
    </row>
    <row r="33" spans="1:20" ht="15.75" customHeight="1" x14ac:dyDescent="0.3">
      <c r="A33" s="135" t="s">
        <v>216</v>
      </c>
      <c r="B33" s="136"/>
      <c r="C33" s="137"/>
      <c r="D33" s="106">
        <v>95</v>
      </c>
      <c r="E33" s="106">
        <v>93</v>
      </c>
      <c r="F33" s="107">
        <f>SUM(D33:E33)</f>
        <v>188</v>
      </c>
      <c r="G33"/>
      <c r="H33" s="135" t="s">
        <v>221</v>
      </c>
      <c r="I33" s="136"/>
      <c r="J33" s="137"/>
      <c r="K33" s="106" t="s">
        <v>191</v>
      </c>
      <c r="L33" s="106"/>
      <c r="M33" s="107">
        <f>SUM(K33:L33)</f>
        <v>0</v>
      </c>
      <c r="N33"/>
      <c r="O33" s="115"/>
      <c r="P33" s="115"/>
      <c r="Q33" s="115"/>
      <c r="R33" s="115"/>
      <c r="S33" s="115"/>
      <c r="T33" s="115"/>
    </row>
    <row r="34" spans="1:20" ht="15.7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 s="115"/>
      <c r="P34" s="115"/>
      <c r="Q34" s="115"/>
      <c r="R34" s="115"/>
      <c r="S34" s="115"/>
      <c r="T34" s="115"/>
    </row>
    <row r="35" spans="1:20" ht="15.75" customHeight="1" x14ac:dyDescent="0.3">
      <c r="A35" s="122" t="s">
        <v>283</v>
      </c>
      <c r="B35" s="123"/>
      <c r="C35" s="124">
        <v>573</v>
      </c>
      <c r="D35" s="123"/>
      <c r="E35" s="95" t="s">
        <v>10</v>
      </c>
      <c r="F35" s="125">
        <f>SUM(F36:F38)</f>
        <v>563</v>
      </c>
      <c r="G35" s="126" t="s">
        <v>135</v>
      </c>
      <c r="H35" s="122" t="s">
        <v>284</v>
      </c>
      <c r="I35" s="123"/>
      <c r="J35" s="124">
        <v>567</v>
      </c>
      <c r="K35" s="123"/>
      <c r="L35" s="95" t="s">
        <v>10</v>
      </c>
      <c r="M35" s="125">
        <f>SUM(M36:M38)</f>
        <v>567</v>
      </c>
      <c r="N35"/>
      <c r="O35" s="115"/>
      <c r="P35" s="115"/>
      <c r="Q35" s="115"/>
      <c r="R35" s="115"/>
      <c r="S35" s="115"/>
      <c r="T35" s="115"/>
    </row>
    <row r="36" spans="1:20" ht="15.75" customHeight="1" x14ac:dyDescent="0.3">
      <c r="A36" s="127" t="s">
        <v>207</v>
      </c>
      <c r="B36" s="128"/>
      <c r="C36" s="129"/>
      <c r="D36" s="99">
        <v>95</v>
      </c>
      <c r="E36" s="99">
        <v>98</v>
      </c>
      <c r="F36" s="130">
        <f>SUM(D36:E36)</f>
        <v>193</v>
      </c>
      <c r="G36"/>
      <c r="H36" s="127" t="s">
        <v>80</v>
      </c>
      <c r="I36" s="128"/>
      <c r="J36" s="129"/>
      <c r="K36" s="99">
        <v>94</v>
      </c>
      <c r="L36" s="99">
        <v>91</v>
      </c>
      <c r="M36" s="130">
        <f>SUM(K36:L36)</f>
        <v>185</v>
      </c>
      <c r="N36"/>
      <c r="O36" s="115"/>
      <c r="P36" s="115"/>
      <c r="Q36" s="115"/>
      <c r="R36" s="115"/>
      <c r="S36" s="115"/>
      <c r="T36" s="115"/>
    </row>
    <row r="37" spans="1:20" ht="15.75" customHeight="1" x14ac:dyDescent="0.3">
      <c r="A37" s="131" t="s">
        <v>285</v>
      </c>
      <c r="B37" s="132"/>
      <c r="C37" s="133"/>
      <c r="D37" s="104">
        <v>93</v>
      </c>
      <c r="E37" s="104">
        <v>97</v>
      </c>
      <c r="F37" s="105">
        <f>SUM(D37:E37)</f>
        <v>190</v>
      </c>
      <c r="G37"/>
      <c r="H37" s="131" t="s">
        <v>286</v>
      </c>
      <c r="I37" s="132"/>
      <c r="J37" s="133"/>
      <c r="K37" s="104">
        <v>94</v>
      </c>
      <c r="L37" s="104">
        <v>96</v>
      </c>
      <c r="M37" s="105">
        <f>SUM(K37:L37)</f>
        <v>190</v>
      </c>
      <c r="N37"/>
      <c r="O37" s="115"/>
      <c r="P37" s="115"/>
      <c r="Q37" s="115"/>
      <c r="R37" s="115"/>
      <c r="S37" s="115"/>
      <c r="T37" s="115"/>
    </row>
    <row r="38" spans="1:20" ht="15.75" customHeight="1" x14ac:dyDescent="0.3">
      <c r="A38" s="135" t="s">
        <v>214</v>
      </c>
      <c r="B38" s="136"/>
      <c r="C38" s="137"/>
      <c r="D38" s="106">
        <v>92</v>
      </c>
      <c r="E38" s="106">
        <v>88</v>
      </c>
      <c r="F38" s="107">
        <f>SUM(D38:E38)</f>
        <v>180</v>
      </c>
      <c r="G38"/>
      <c r="H38" s="135" t="s">
        <v>219</v>
      </c>
      <c r="I38" s="136"/>
      <c r="J38" s="137"/>
      <c r="K38" s="106">
        <v>95</v>
      </c>
      <c r="L38" s="106">
        <v>97</v>
      </c>
      <c r="M38" s="107">
        <f>SUM(K38:L38)</f>
        <v>192</v>
      </c>
      <c r="N38"/>
      <c r="O38" s="115"/>
      <c r="P38" s="115"/>
      <c r="Q38" s="115"/>
      <c r="R38" s="115"/>
      <c r="S38" s="115"/>
      <c r="T38" s="115"/>
    </row>
    <row r="39" spans="1:20" ht="15.75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 s="115"/>
      <c r="P39" s="115"/>
      <c r="Q39" s="115"/>
      <c r="R39" s="115"/>
      <c r="S39" s="115"/>
      <c r="T39" s="115"/>
    </row>
    <row r="40" spans="1:20" ht="15.75" customHeight="1" x14ac:dyDescent="0.3">
      <c r="A40" s="122" t="s">
        <v>287</v>
      </c>
      <c r="B40" s="123"/>
      <c r="C40" s="124">
        <v>574</v>
      </c>
      <c r="D40" s="123"/>
      <c r="E40" s="95" t="s">
        <v>10</v>
      </c>
      <c r="F40" s="125">
        <f>SUM(F41:F43)</f>
        <v>557</v>
      </c>
      <c r="G40" s="126" t="s">
        <v>135</v>
      </c>
      <c r="H40" t="s">
        <v>279</v>
      </c>
      <c r="I40"/>
      <c r="J40"/>
      <c r="K40"/>
      <c r="L40"/>
      <c r="M40">
        <v>574</v>
      </c>
      <c r="N40"/>
      <c r="O40" s="115"/>
      <c r="P40" s="115"/>
      <c r="Q40" s="115"/>
      <c r="R40" s="115"/>
      <c r="S40" s="115"/>
      <c r="T40" s="115"/>
    </row>
    <row r="41" spans="1:20" ht="15.75" customHeight="1" x14ac:dyDescent="0.3">
      <c r="A41" s="127" t="s">
        <v>288</v>
      </c>
      <c r="B41" s="128"/>
      <c r="C41" s="129"/>
      <c r="D41" s="99">
        <v>86</v>
      </c>
      <c r="E41" s="99">
        <v>94</v>
      </c>
      <c r="F41" s="130">
        <f>SUM(D41:E41)</f>
        <v>180</v>
      </c>
      <c r="G41"/>
      <c r="H41"/>
      <c r="I41"/>
      <c r="J41"/>
      <c r="K41"/>
      <c r="L41"/>
      <c r="M41"/>
      <c r="N41"/>
      <c r="O41" s="115"/>
      <c r="P41" s="115"/>
      <c r="Q41" s="115"/>
      <c r="R41" s="115"/>
      <c r="S41" s="115"/>
      <c r="T41" s="115"/>
    </row>
    <row r="42" spans="1:20" ht="15.75" customHeight="1" x14ac:dyDescent="0.3">
      <c r="A42" s="131" t="s">
        <v>193</v>
      </c>
      <c r="B42" s="132"/>
      <c r="C42" s="133"/>
      <c r="D42" s="104">
        <v>97</v>
      </c>
      <c r="E42" s="104">
        <v>95</v>
      </c>
      <c r="F42" s="105">
        <f>SUM(D42:E42)</f>
        <v>192</v>
      </c>
      <c r="G42"/>
      <c r="H42"/>
      <c r="I42"/>
      <c r="J42"/>
      <c r="K42"/>
      <c r="L42"/>
      <c r="M42"/>
      <c r="N42"/>
      <c r="O42" s="115"/>
      <c r="P42" s="115"/>
      <c r="Q42" s="115"/>
      <c r="R42" s="115"/>
      <c r="S42" s="115"/>
      <c r="T42" s="115"/>
    </row>
    <row r="43" spans="1:20" ht="15.75" customHeight="1" x14ac:dyDescent="0.3">
      <c r="A43" s="135" t="s">
        <v>228</v>
      </c>
      <c r="B43" s="136"/>
      <c r="C43" s="137"/>
      <c r="D43" s="106">
        <v>89</v>
      </c>
      <c r="E43" s="106">
        <v>96</v>
      </c>
      <c r="F43" s="107">
        <f>SUM(D43:E43)</f>
        <v>185</v>
      </c>
      <c r="G43"/>
      <c r="H43"/>
      <c r="I43"/>
      <c r="J43"/>
      <c r="K43"/>
      <c r="L43"/>
      <c r="M43"/>
      <c r="N43"/>
      <c r="O43" s="115"/>
      <c r="P43" s="115"/>
      <c r="Q43" s="115"/>
      <c r="R43" s="115"/>
      <c r="S43" s="115"/>
      <c r="T43" s="115"/>
    </row>
    <row r="44" spans="1:20" ht="15.7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 s="115"/>
      <c r="P44" s="115"/>
      <c r="Q44" s="115"/>
      <c r="R44" s="115"/>
      <c r="S44" s="115"/>
      <c r="T44" s="115"/>
    </row>
    <row r="45" spans="1:20" ht="15.75" customHeight="1" x14ac:dyDescent="0.3">
      <c r="H45" s="139" t="s">
        <v>4</v>
      </c>
      <c r="I45" s="97" t="s">
        <v>139</v>
      </c>
      <c r="J45" s="97" t="s">
        <v>140</v>
      </c>
      <c r="K45" s="97" t="s">
        <v>141</v>
      </c>
      <c r="L45" s="97" t="s">
        <v>142</v>
      </c>
      <c r="M45" s="97" t="s">
        <v>9</v>
      </c>
      <c r="N45" s="98" t="s">
        <v>143</v>
      </c>
    </row>
    <row r="46" spans="1:20" ht="15.75" customHeight="1" x14ac:dyDescent="0.3">
      <c r="H46" s="147" t="s">
        <v>287</v>
      </c>
      <c r="I46" s="148">
        <v>5</v>
      </c>
      <c r="J46" s="148">
        <v>3</v>
      </c>
      <c r="K46" s="148"/>
      <c r="L46" s="148">
        <v>2</v>
      </c>
      <c r="M46" s="148">
        <v>2814</v>
      </c>
      <c r="N46" s="149">
        <v>6</v>
      </c>
      <c r="O46" s="115"/>
      <c r="P46" s="115"/>
    </row>
    <row r="47" spans="1:20" ht="15.75" customHeight="1" x14ac:dyDescent="0.3">
      <c r="H47" s="150" t="s">
        <v>284</v>
      </c>
      <c r="I47" s="117">
        <v>5</v>
      </c>
      <c r="J47" s="117">
        <v>3</v>
      </c>
      <c r="K47" s="117"/>
      <c r="L47" s="117">
        <v>2</v>
      </c>
      <c r="M47" s="117">
        <v>2665</v>
      </c>
      <c r="N47" s="118">
        <v>6</v>
      </c>
      <c r="O47" s="115"/>
      <c r="P47" s="115"/>
    </row>
    <row r="48" spans="1:20" ht="15.75" customHeight="1" x14ac:dyDescent="0.3">
      <c r="H48" s="150" t="s">
        <v>280</v>
      </c>
      <c r="I48" s="117">
        <v>5</v>
      </c>
      <c r="J48" s="117">
        <v>2</v>
      </c>
      <c r="K48" s="117"/>
      <c r="L48" s="117">
        <v>3</v>
      </c>
      <c r="M48" s="117">
        <v>2869</v>
      </c>
      <c r="N48" s="118">
        <v>4</v>
      </c>
      <c r="O48" s="115"/>
      <c r="P48" s="115"/>
    </row>
    <row r="49" spans="1:16" ht="15.75" customHeight="1" x14ac:dyDescent="0.3">
      <c r="H49" s="150" t="s">
        <v>283</v>
      </c>
      <c r="I49" s="117">
        <v>5</v>
      </c>
      <c r="J49" s="117">
        <v>2</v>
      </c>
      <c r="K49" s="117"/>
      <c r="L49" s="117">
        <v>3</v>
      </c>
      <c r="M49" s="117">
        <v>2820</v>
      </c>
      <c r="N49" s="118">
        <v>4</v>
      </c>
      <c r="O49" s="115"/>
      <c r="P49" s="115"/>
    </row>
    <row r="50" spans="1:16" ht="15.75" customHeight="1" x14ac:dyDescent="0.3">
      <c r="H50" s="151" t="s">
        <v>281</v>
      </c>
      <c r="I50" s="119">
        <v>5</v>
      </c>
      <c r="J50" s="119"/>
      <c r="K50" s="119"/>
      <c r="L50" s="119">
        <v>5</v>
      </c>
      <c r="M50" s="119">
        <v>545</v>
      </c>
      <c r="N50" s="120">
        <v>0</v>
      </c>
      <c r="O50" s="115"/>
      <c r="P50" s="115"/>
    </row>
    <row r="51" spans="1:16" ht="15.75" customHeight="1" x14ac:dyDescent="0.3">
      <c r="H51" s="115"/>
      <c r="I51" s="115"/>
      <c r="J51" s="115"/>
      <c r="K51" s="115"/>
      <c r="L51" s="115"/>
      <c r="M51" s="115"/>
      <c r="N51" s="115"/>
      <c r="O51" s="115"/>
      <c r="P51" s="115"/>
    </row>
    <row r="52" spans="1:16" ht="15.75" customHeight="1" x14ac:dyDescent="0.3">
      <c r="A52" s="86" t="s">
        <v>159</v>
      </c>
      <c r="E52" s="87"/>
      <c r="G52" s="152" t="s">
        <v>705</v>
      </c>
    </row>
    <row r="53" spans="1:16" ht="15.75" customHeight="1" x14ac:dyDescent="0.3">
      <c r="A53" s="86" t="s">
        <v>129</v>
      </c>
    </row>
    <row r="54" spans="1:16" ht="15.75" customHeight="1" x14ac:dyDescent="0.3"/>
    <row r="55" spans="1:16" ht="15.75" customHeight="1" x14ac:dyDescent="0.3"/>
    <row r="56" spans="1:16" ht="15.75" customHeight="1" x14ac:dyDescent="0.3"/>
    <row r="57" spans="1:16" ht="15.75" customHeight="1" x14ac:dyDescent="0.3"/>
    <row r="58" spans="1:16" ht="15.75" customHeight="1" x14ac:dyDescent="0.3"/>
    <row r="59" spans="1:16" ht="15.75" customHeight="1" x14ac:dyDescent="0.3"/>
    <row r="60" spans="1:16" ht="15.75" customHeight="1" x14ac:dyDescent="0.3"/>
    <row r="61" spans="1:16" ht="15.75" customHeight="1" x14ac:dyDescent="0.3"/>
    <row r="62" spans="1:16" ht="15.75" customHeight="1" x14ac:dyDescent="0.3"/>
    <row r="63" spans="1:16" ht="15.75" customHeight="1" x14ac:dyDescent="0.3"/>
    <row r="64" spans="1:1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</sheetData>
  <sortState xmlns:xlrd2="http://schemas.microsoft.com/office/spreadsheetml/2017/richdata2" ref="H46:N50">
    <sortCondition descending="1" ref="N46"/>
    <sortCondition descending="1" ref="M46"/>
  </sortState>
  <hyperlinks>
    <hyperlink ref="A2" location="'Index'!A3" tooltip="Go to the Index sheet" display="`" xr:uid="{90568DFF-BAA8-4AED-A992-4B2D25897ADD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91" orientation="portrait" horizontalDpi="300" verticalDpi="300" r:id="rId1"/>
  <headerFooter alignWithMargins="0">
    <oddHeader>&amp;C&amp;18&amp;"Trebuchet MS"&amp;BCumbria &amp;&amp; Northumbria TSA Leagues
Winter 2020-21&amp;L&amp;G&amp;R&amp;G</oddHeader>
    <oddFooter>&amp;Cwww.cntsa.org.uk</oddFooter>
  </headerFooter>
  <legacyDrawingHF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11EC10-046C-459E-A237-7E0DE3FCD193}">
  <sheetPr codeName="Sheet10">
    <tabColor rgb="FFFFC000"/>
    <pageSetUpPr fitToPage="1"/>
  </sheetPr>
  <dimension ref="A1:AH83"/>
  <sheetViews>
    <sheetView showGridLines="0" zoomScaleNormal="100" zoomScalePageLayoutView="150" workbookViewId="0">
      <selection activeCell="A2" sqref="A2"/>
    </sheetView>
  </sheetViews>
  <sheetFormatPr defaultColWidth="10.28515625" defaultRowHeight="15" x14ac:dyDescent="0.3"/>
  <cols>
    <col min="1" max="1" width="20.7109375" style="86" customWidth="1"/>
    <col min="2" max="6" width="5" style="86" customWidth="1"/>
    <col min="7" max="7" width="4.7109375" style="87" customWidth="1"/>
    <col min="8" max="8" width="20.7109375" style="86" customWidth="1"/>
    <col min="9" max="14" width="5" style="86" customWidth="1"/>
    <col min="15" max="22" width="4.140625" style="86" customWidth="1"/>
    <col min="23" max="16384" width="10.28515625" style="86"/>
  </cols>
  <sheetData>
    <row r="1" spans="1:34" s="84" customFormat="1" ht="18" x14ac:dyDescent="0.35">
      <c r="A1" s="84" t="s">
        <v>268</v>
      </c>
      <c r="D1" s="85"/>
      <c r="E1" s="85"/>
      <c r="F1" s="85"/>
      <c r="G1" s="121"/>
      <c r="H1" s="85"/>
      <c r="I1" s="85"/>
      <c r="J1" s="85" t="s">
        <v>1</v>
      </c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AH1" s="86"/>
    </row>
    <row r="2" spans="1:34" ht="15.75" customHeight="1" x14ac:dyDescent="0.3">
      <c r="A2" s="88" t="s">
        <v>2</v>
      </c>
    </row>
    <row r="3" spans="1:34" s="91" customFormat="1" ht="15.75" customHeight="1" x14ac:dyDescent="0.3">
      <c r="A3" s="91" t="s">
        <v>39</v>
      </c>
      <c r="G3" s="87"/>
      <c r="H3" s="86"/>
      <c r="I3" s="86"/>
      <c r="J3" s="86"/>
      <c r="K3" s="86"/>
      <c r="L3" s="86"/>
      <c r="M3" s="86"/>
      <c r="AA3" s="86"/>
      <c r="AB3" s="86"/>
      <c r="AC3" s="86"/>
      <c r="AD3" s="86"/>
      <c r="AE3" s="86"/>
      <c r="AF3" s="86"/>
    </row>
    <row r="4" spans="1:34" ht="15.75" customHeight="1" x14ac:dyDescent="0.3">
      <c r="A4" s="122" t="s">
        <v>289</v>
      </c>
      <c r="B4" s="123"/>
      <c r="C4" s="124">
        <v>561</v>
      </c>
      <c r="D4" s="123"/>
      <c r="E4" s="95" t="s">
        <v>10</v>
      </c>
      <c r="F4" s="125">
        <f>SUM(F5:F7)</f>
        <v>560</v>
      </c>
      <c r="G4" s="126" t="s">
        <v>135</v>
      </c>
      <c r="H4" s="122" t="s">
        <v>290</v>
      </c>
      <c r="I4" s="123"/>
      <c r="J4" s="124">
        <v>540</v>
      </c>
      <c r="K4" s="123"/>
      <c r="L4" s="95" t="s">
        <v>10</v>
      </c>
      <c r="M4" s="125">
        <f>SUM(M5:M7)</f>
        <v>538</v>
      </c>
      <c r="N4"/>
      <c r="O4" s="115"/>
      <c r="P4" s="115"/>
      <c r="Q4" s="115"/>
      <c r="R4" s="115"/>
      <c r="S4" s="115"/>
      <c r="T4" s="115"/>
    </row>
    <row r="5" spans="1:34" ht="15.75" customHeight="1" x14ac:dyDescent="0.3">
      <c r="A5" s="127" t="s">
        <v>233</v>
      </c>
      <c r="B5" s="128"/>
      <c r="C5" s="129"/>
      <c r="D5" s="99">
        <v>93</v>
      </c>
      <c r="E5" s="99">
        <v>92</v>
      </c>
      <c r="F5" s="130">
        <f>SUM(D5:E5)</f>
        <v>185</v>
      </c>
      <c r="G5"/>
      <c r="H5" s="127" t="s">
        <v>242</v>
      </c>
      <c r="I5" s="128"/>
      <c r="J5" s="129"/>
      <c r="K5" s="99">
        <v>87</v>
      </c>
      <c r="L5" s="99">
        <v>92</v>
      </c>
      <c r="M5" s="130">
        <f>SUM(K5:L5)</f>
        <v>179</v>
      </c>
      <c r="N5"/>
      <c r="O5" s="115"/>
      <c r="P5" s="115"/>
      <c r="Q5" s="115"/>
      <c r="R5" s="115"/>
      <c r="S5" s="115"/>
      <c r="T5" s="115"/>
    </row>
    <row r="6" spans="1:34" ht="15.75" customHeight="1" x14ac:dyDescent="0.3">
      <c r="A6" s="131" t="s">
        <v>230</v>
      </c>
      <c r="B6" s="132"/>
      <c r="C6" s="133"/>
      <c r="D6" s="104">
        <v>93</v>
      </c>
      <c r="E6" s="104">
        <v>94</v>
      </c>
      <c r="F6" s="105">
        <f>SUM(D6:E6)</f>
        <v>187</v>
      </c>
      <c r="G6"/>
      <c r="H6" s="131" t="s">
        <v>227</v>
      </c>
      <c r="I6" s="132"/>
      <c r="J6" s="133"/>
      <c r="K6" s="104">
        <v>94</v>
      </c>
      <c r="L6" s="104">
        <v>89</v>
      </c>
      <c r="M6" s="105">
        <f>SUM(K6:L6)</f>
        <v>183</v>
      </c>
      <c r="N6"/>
      <c r="O6" s="115"/>
      <c r="P6" s="115"/>
      <c r="Q6" s="115"/>
      <c r="R6" s="115"/>
      <c r="S6" s="115"/>
      <c r="T6" s="115"/>
    </row>
    <row r="7" spans="1:34" ht="15.75" customHeight="1" x14ac:dyDescent="0.3">
      <c r="A7" s="135" t="s">
        <v>237</v>
      </c>
      <c r="B7" s="136"/>
      <c r="C7" s="137"/>
      <c r="D7" s="106">
        <v>95</v>
      </c>
      <c r="E7" s="106">
        <v>93</v>
      </c>
      <c r="F7" s="107">
        <f>SUM(D7:E7)</f>
        <v>188</v>
      </c>
      <c r="G7"/>
      <c r="H7" s="135" t="s">
        <v>243</v>
      </c>
      <c r="I7" s="136"/>
      <c r="J7" s="137"/>
      <c r="K7" s="106">
        <v>83</v>
      </c>
      <c r="L7" s="106">
        <v>93</v>
      </c>
      <c r="M7" s="107">
        <f>SUM(K7:L7)</f>
        <v>176</v>
      </c>
      <c r="N7"/>
      <c r="O7" s="115"/>
      <c r="P7" s="115"/>
      <c r="Q7" s="115"/>
      <c r="R7" s="115"/>
      <c r="S7" s="115"/>
      <c r="T7" s="115"/>
    </row>
    <row r="8" spans="1:34" ht="15.75" customHeight="1" x14ac:dyDescent="0.3">
      <c r="A8"/>
      <c r="B8"/>
      <c r="C8"/>
      <c r="D8"/>
      <c r="E8"/>
      <c r="F8"/>
      <c r="G8"/>
      <c r="H8"/>
      <c r="I8"/>
      <c r="J8"/>
      <c r="K8"/>
      <c r="L8"/>
      <c r="M8"/>
      <c r="N8"/>
      <c r="O8" s="115"/>
      <c r="P8" s="115"/>
      <c r="Q8" s="115"/>
      <c r="R8" s="115"/>
      <c r="S8" s="115"/>
      <c r="T8" s="115"/>
    </row>
    <row r="9" spans="1:34" ht="15.75" customHeight="1" x14ac:dyDescent="0.3">
      <c r="A9" s="122" t="s">
        <v>291</v>
      </c>
      <c r="B9" s="123"/>
      <c r="C9" s="124">
        <v>556</v>
      </c>
      <c r="D9" s="123"/>
      <c r="E9" s="95" t="s">
        <v>10</v>
      </c>
      <c r="F9" s="125">
        <f>SUM(F10:F12)</f>
        <v>574</v>
      </c>
      <c r="G9" s="126" t="s">
        <v>135</v>
      </c>
      <c r="H9" s="122" t="s">
        <v>292</v>
      </c>
      <c r="I9" s="123"/>
      <c r="J9" s="124">
        <v>556</v>
      </c>
      <c r="K9" s="123"/>
      <c r="L9" s="95" t="s">
        <v>10</v>
      </c>
      <c r="M9" s="125">
        <f>SUM(M10:M12)</f>
        <v>517</v>
      </c>
      <c r="N9"/>
      <c r="O9" s="115"/>
      <c r="P9" s="115"/>
      <c r="Q9" s="115"/>
      <c r="R9" s="115"/>
      <c r="S9" s="115"/>
      <c r="T9" s="115"/>
    </row>
    <row r="10" spans="1:34" ht="15.75" customHeight="1" x14ac:dyDescent="0.3">
      <c r="A10" s="127" t="s">
        <v>215</v>
      </c>
      <c r="B10" s="128"/>
      <c r="C10" s="129"/>
      <c r="D10" s="99">
        <v>97</v>
      </c>
      <c r="E10" s="99">
        <v>98</v>
      </c>
      <c r="F10" s="130">
        <f>SUM(D10:E10)</f>
        <v>195</v>
      </c>
      <c r="G10"/>
      <c r="H10" s="127" t="s">
        <v>188</v>
      </c>
      <c r="I10" s="128"/>
      <c r="J10" s="129"/>
      <c r="K10" s="99">
        <v>97</v>
      </c>
      <c r="L10" s="99">
        <v>97</v>
      </c>
      <c r="M10" s="130">
        <f>SUM(K10:L10)</f>
        <v>194</v>
      </c>
      <c r="N10"/>
      <c r="O10" s="115"/>
      <c r="P10" s="115"/>
      <c r="Q10" s="115"/>
      <c r="R10" s="115"/>
      <c r="S10" s="115"/>
      <c r="T10" s="115"/>
      <c r="AA10" s="138"/>
      <c r="AB10" s="138"/>
      <c r="AC10" s="138"/>
      <c r="AD10" s="138"/>
      <c r="AE10" s="138"/>
      <c r="AF10" s="138"/>
    </row>
    <row r="11" spans="1:34" ht="15.75" customHeight="1" x14ac:dyDescent="0.3">
      <c r="A11" s="131" t="s">
        <v>235</v>
      </c>
      <c r="B11" s="132"/>
      <c r="C11" s="133"/>
      <c r="D11" s="104">
        <v>92</v>
      </c>
      <c r="E11" s="104">
        <v>95</v>
      </c>
      <c r="F11" s="105">
        <f>SUM(D11:E11)</f>
        <v>187</v>
      </c>
      <c r="G11"/>
      <c r="H11" s="131" t="s">
        <v>293</v>
      </c>
      <c r="I11" s="132"/>
      <c r="J11" s="133"/>
      <c r="K11" s="104">
        <v>88</v>
      </c>
      <c r="L11" s="104">
        <v>74</v>
      </c>
      <c r="M11" s="105">
        <f>SUM(K11:L11)</f>
        <v>162</v>
      </c>
      <c r="N11"/>
      <c r="O11" s="115"/>
      <c r="P11" s="115"/>
      <c r="Q11" s="115"/>
      <c r="R11" s="115"/>
      <c r="S11" s="115"/>
      <c r="T11" s="115"/>
      <c r="AA11" s="138"/>
      <c r="AB11" s="138"/>
      <c r="AC11" s="138"/>
      <c r="AD11" s="138"/>
      <c r="AE11" s="138"/>
      <c r="AF11" s="138"/>
    </row>
    <row r="12" spans="1:34" ht="15.75" customHeight="1" x14ac:dyDescent="0.3">
      <c r="A12" s="135" t="s">
        <v>257</v>
      </c>
      <c r="B12" s="136"/>
      <c r="C12" s="137"/>
      <c r="D12" s="106">
        <v>95</v>
      </c>
      <c r="E12" s="106">
        <v>97</v>
      </c>
      <c r="F12" s="107">
        <f>SUM(D12:E12)</f>
        <v>192</v>
      </c>
      <c r="G12"/>
      <c r="H12" s="135" t="s">
        <v>294</v>
      </c>
      <c r="I12" s="136"/>
      <c r="J12" s="137"/>
      <c r="K12" s="106">
        <v>79</v>
      </c>
      <c r="L12" s="106">
        <v>82</v>
      </c>
      <c r="M12" s="107">
        <f>SUM(K12:L12)</f>
        <v>161</v>
      </c>
      <c r="N12"/>
      <c r="O12" s="115"/>
      <c r="P12" s="115"/>
      <c r="Q12" s="115"/>
      <c r="R12" s="115"/>
      <c r="S12" s="115"/>
      <c r="T12" s="115"/>
      <c r="AA12" s="138"/>
      <c r="AB12" s="138"/>
      <c r="AC12" s="138"/>
      <c r="AD12" s="138"/>
      <c r="AE12" s="138"/>
      <c r="AF12" s="138"/>
    </row>
    <row r="13" spans="1:34" ht="15.75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 s="115"/>
      <c r="P13" s="115"/>
      <c r="Q13" s="115"/>
      <c r="R13" s="115"/>
      <c r="S13" s="115"/>
      <c r="T13" s="115"/>
      <c r="AA13" s="138"/>
      <c r="AB13" s="138"/>
      <c r="AC13" s="138"/>
      <c r="AD13" s="138"/>
      <c r="AE13" s="138"/>
      <c r="AF13" s="138"/>
    </row>
    <row r="14" spans="1:34" ht="15.75" customHeight="1" x14ac:dyDescent="0.3">
      <c r="A14" s="122" t="s">
        <v>295</v>
      </c>
      <c r="B14" s="123"/>
      <c r="C14" s="124">
        <v>538</v>
      </c>
      <c r="D14" s="123"/>
      <c r="E14" s="95" t="s">
        <v>10</v>
      </c>
      <c r="F14" s="125">
        <f>SUM(F15:F17)</f>
        <v>351</v>
      </c>
      <c r="G14" s="126" t="s">
        <v>135</v>
      </c>
      <c r="H14" t="s">
        <v>279</v>
      </c>
      <c r="I14"/>
      <c r="J14"/>
      <c r="K14"/>
      <c r="L14"/>
      <c r="M14">
        <v>538</v>
      </c>
      <c r="N14"/>
      <c r="O14" s="115"/>
      <c r="P14" s="115"/>
      <c r="Q14" s="115"/>
      <c r="R14" s="115"/>
      <c r="S14" s="115"/>
      <c r="T14" s="115"/>
    </row>
    <row r="15" spans="1:34" ht="15.75" customHeight="1" x14ac:dyDescent="0.3">
      <c r="A15" s="127" t="s">
        <v>241</v>
      </c>
      <c r="B15" s="128"/>
      <c r="C15" s="129"/>
      <c r="D15" s="99" t="s">
        <v>191</v>
      </c>
      <c r="E15" s="99"/>
      <c r="F15" s="130">
        <f>SUM(D15:E15)</f>
        <v>0</v>
      </c>
      <c r="G15"/>
      <c r="H15"/>
      <c r="I15"/>
      <c r="J15"/>
      <c r="K15"/>
      <c r="L15"/>
      <c r="M15"/>
      <c r="N15"/>
      <c r="O15" s="115"/>
      <c r="P15" s="115"/>
      <c r="Q15" s="115"/>
      <c r="R15" s="115"/>
      <c r="S15" s="115"/>
      <c r="T15" s="115"/>
    </row>
    <row r="16" spans="1:34" ht="15.75" customHeight="1" x14ac:dyDescent="0.3">
      <c r="A16" s="131" t="s">
        <v>202</v>
      </c>
      <c r="B16" s="132"/>
      <c r="C16" s="133"/>
      <c r="D16" s="104">
        <v>93</v>
      </c>
      <c r="E16" s="104">
        <v>94</v>
      </c>
      <c r="F16" s="105">
        <f>SUM(D16:E16)</f>
        <v>187</v>
      </c>
      <c r="G16"/>
      <c r="H16"/>
      <c r="I16"/>
      <c r="J16"/>
      <c r="K16"/>
      <c r="L16"/>
      <c r="M16"/>
      <c r="N16"/>
      <c r="O16" s="115"/>
      <c r="P16" s="115"/>
      <c r="Q16" s="115"/>
      <c r="R16" s="115"/>
      <c r="S16" s="115"/>
      <c r="T16" s="115"/>
    </row>
    <row r="17" spans="1:20" ht="15.75" customHeight="1" x14ac:dyDescent="0.3">
      <c r="A17" s="135" t="s">
        <v>266</v>
      </c>
      <c r="B17" s="136"/>
      <c r="C17" s="137"/>
      <c r="D17" s="106">
        <v>83</v>
      </c>
      <c r="E17" s="106">
        <v>81</v>
      </c>
      <c r="F17" s="107">
        <f>SUM(D17:E17)</f>
        <v>164</v>
      </c>
      <c r="G17"/>
      <c r="H17"/>
      <c r="I17"/>
      <c r="J17"/>
      <c r="K17"/>
      <c r="L17"/>
      <c r="M17"/>
      <c r="N17"/>
      <c r="O17" s="115"/>
      <c r="P17" s="115"/>
      <c r="Q17" s="115"/>
      <c r="R17" s="115"/>
      <c r="S17" s="115"/>
      <c r="T17" s="115"/>
    </row>
    <row r="18" spans="1:20" ht="15.7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 s="115"/>
      <c r="P18" s="115"/>
      <c r="Q18" s="115"/>
      <c r="R18" s="115"/>
      <c r="S18" s="115"/>
      <c r="T18" s="115"/>
    </row>
    <row r="19" spans="1:20" ht="15.75" customHeight="1" x14ac:dyDescent="0.3">
      <c r="H19" s="139" t="s">
        <v>39</v>
      </c>
      <c r="I19" s="97" t="s">
        <v>139</v>
      </c>
      <c r="J19" s="97" t="s">
        <v>140</v>
      </c>
      <c r="K19" s="97" t="s">
        <v>141</v>
      </c>
      <c r="L19" s="97" t="s">
        <v>142</v>
      </c>
      <c r="M19" s="97" t="s">
        <v>9</v>
      </c>
      <c r="N19" s="98" t="s">
        <v>143</v>
      </c>
    </row>
    <row r="20" spans="1:20" ht="15.75" customHeight="1" x14ac:dyDescent="0.3">
      <c r="H20" s="147" t="s">
        <v>291</v>
      </c>
      <c r="I20" s="148">
        <v>5</v>
      </c>
      <c r="J20" s="148">
        <v>5</v>
      </c>
      <c r="K20" s="148"/>
      <c r="L20" s="148"/>
      <c r="M20" s="148">
        <v>2861</v>
      </c>
      <c r="N20" s="149">
        <v>10</v>
      </c>
      <c r="O20" s="115"/>
      <c r="P20" s="115"/>
    </row>
    <row r="21" spans="1:20" ht="15.75" customHeight="1" x14ac:dyDescent="0.3">
      <c r="H21" s="150" t="s">
        <v>289</v>
      </c>
      <c r="I21" s="117">
        <v>5</v>
      </c>
      <c r="J21" s="117">
        <v>3</v>
      </c>
      <c r="K21" s="117"/>
      <c r="L21" s="117">
        <v>2</v>
      </c>
      <c r="M21" s="117">
        <v>2736</v>
      </c>
      <c r="N21" s="118">
        <v>6</v>
      </c>
      <c r="O21" s="115"/>
      <c r="P21" s="115"/>
    </row>
    <row r="22" spans="1:20" ht="15.75" customHeight="1" x14ac:dyDescent="0.3">
      <c r="H22" s="150" t="s">
        <v>290</v>
      </c>
      <c r="I22" s="117">
        <v>5</v>
      </c>
      <c r="J22" s="117">
        <v>3</v>
      </c>
      <c r="K22" s="117"/>
      <c r="L22" s="117">
        <v>2</v>
      </c>
      <c r="M22" s="117">
        <v>2699</v>
      </c>
      <c r="N22" s="118">
        <v>6</v>
      </c>
      <c r="O22" s="115"/>
      <c r="P22" s="115"/>
    </row>
    <row r="23" spans="1:20" ht="15.75" customHeight="1" x14ac:dyDescent="0.3">
      <c r="H23" s="150" t="s">
        <v>292</v>
      </c>
      <c r="I23" s="117">
        <v>5</v>
      </c>
      <c r="J23" s="117">
        <v>1</v>
      </c>
      <c r="K23" s="117"/>
      <c r="L23" s="117">
        <v>4</v>
      </c>
      <c r="M23" s="117">
        <v>2526</v>
      </c>
      <c r="N23" s="118">
        <v>2</v>
      </c>
      <c r="O23" s="115"/>
      <c r="P23" s="115"/>
    </row>
    <row r="24" spans="1:20" ht="15.75" customHeight="1" x14ac:dyDescent="0.3">
      <c r="H24" s="151" t="s">
        <v>295</v>
      </c>
      <c r="I24" s="119">
        <v>5</v>
      </c>
      <c r="J24" s="119"/>
      <c r="K24" s="119"/>
      <c r="L24" s="119">
        <v>5</v>
      </c>
      <c r="M24" s="119">
        <v>1776</v>
      </c>
      <c r="N24" s="120">
        <v>0</v>
      </c>
      <c r="O24" s="115"/>
      <c r="P24" s="115"/>
    </row>
    <row r="25" spans="1:20" ht="15.75" customHeight="1" x14ac:dyDescent="0.3">
      <c r="H25" s="115"/>
      <c r="I25" s="115"/>
      <c r="J25" s="115"/>
      <c r="K25" s="115"/>
      <c r="L25" s="115"/>
      <c r="M25" s="115"/>
      <c r="N25" s="115"/>
      <c r="O25" s="115"/>
      <c r="P25" s="115"/>
    </row>
    <row r="26" spans="1:20" ht="15.75" customHeight="1" x14ac:dyDescent="0.3">
      <c r="A26" s="86" t="s">
        <v>159</v>
      </c>
      <c r="E26" s="87"/>
      <c r="G26" s="152" t="s">
        <v>705</v>
      </c>
      <c r="H26" s="143"/>
      <c r="I26" s="144"/>
      <c r="J26" s="144"/>
      <c r="K26" s="144"/>
      <c r="L26" s="144"/>
      <c r="M26" s="144"/>
      <c r="N26" s="144"/>
    </row>
    <row r="27" spans="1:20" ht="15.75" customHeight="1" x14ac:dyDescent="0.3">
      <c r="A27" s="86" t="s">
        <v>129</v>
      </c>
      <c r="H27" s="143"/>
      <c r="I27" s="144"/>
      <c r="J27" s="144"/>
      <c r="K27" s="144"/>
      <c r="L27" s="144"/>
      <c r="M27" s="144"/>
      <c r="N27" s="144"/>
    </row>
    <row r="28" spans="1:20" ht="15.75" customHeight="1" x14ac:dyDescent="0.3">
      <c r="A28" s="115"/>
      <c r="B28" s="115"/>
      <c r="C28" s="115"/>
      <c r="D28" s="115"/>
      <c r="E28" s="115"/>
      <c r="F28" s="115"/>
      <c r="G28" s="153"/>
      <c r="H28" s="115"/>
      <c r="I28" s="115"/>
      <c r="J28" s="115"/>
      <c r="K28" s="115"/>
      <c r="L28" s="115"/>
      <c r="M28" s="115"/>
      <c r="N28" s="115"/>
      <c r="O28" s="115"/>
      <c r="P28" s="115"/>
    </row>
    <row r="29" spans="1:20" ht="15.75" customHeight="1" x14ac:dyDescent="0.3">
      <c r="A29" s="115"/>
      <c r="B29" s="115"/>
      <c r="C29" s="115"/>
      <c r="D29" s="115"/>
      <c r="E29" s="115"/>
      <c r="F29" s="115"/>
      <c r="G29" s="153"/>
      <c r="H29" s="115"/>
      <c r="I29" s="115"/>
      <c r="J29" s="115"/>
      <c r="K29" s="115"/>
      <c r="L29" s="115"/>
      <c r="M29" s="115"/>
      <c r="N29" s="115"/>
      <c r="O29" s="115"/>
      <c r="P29" s="115"/>
    </row>
    <row r="30" spans="1:20" ht="15.75" customHeight="1" x14ac:dyDescent="0.3">
      <c r="A30" s="115"/>
      <c r="B30" s="115"/>
      <c r="C30" s="115"/>
      <c r="D30" s="115"/>
      <c r="E30" s="115"/>
      <c r="F30" s="115"/>
      <c r="G30" s="153"/>
      <c r="H30" s="115"/>
      <c r="I30" s="115"/>
      <c r="J30" s="115"/>
      <c r="K30" s="115"/>
      <c r="L30" s="115"/>
      <c r="M30" s="115"/>
      <c r="N30" s="115"/>
      <c r="O30" s="115"/>
      <c r="P30" s="115"/>
      <c r="Q30" s="115"/>
      <c r="R30" s="115"/>
      <c r="S30" s="115"/>
      <c r="T30" s="115"/>
    </row>
    <row r="31" spans="1:20" ht="15.75" customHeight="1" x14ac:dyDescent="0.3">
      <c r="A31" s="115"/>
      <c r="B31" s="115"/>
      <c r="C31" s="115"/>
      <c r="D31" s="115"/>
      <c r="E31" s="115"/>
      <c r="F31" s="115"/>
      <c r="G31" s="153"/>
      <c r="H31" s="115"/>
      <c r="I31" s="115"/>
      <c r="J31" s="115"/>
      <c r="K31" s="115"/>
      <c r="L31" s="115"/>
      <c r="M31" s="115"/>
      <c r="N31" s="115"/>
      <c r="O31" s="115"/>
      <c r="P31" s="115"/>
      <c r="Q31" s="115"/>
      <c r="R31" s="115"/>
      <c r="S31" s="115"/>
      <c r="T31" s="115"/>
    </row>
    <row r="32" spans="1:20" ht="15.75" customHeight="1" x14ac:dyDescent="0.3">
      <c r="A32" s="115"/>
      <c r="B32" s="115"/>
      <c r="C32" s="115"/>
      <c r="D32" s="115"/>
      <c r="E32" s="115"/>
      <c r="F32" s="115"/>
      <c r="G32" s="153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R32" s="115"/>
      <c r="S32" s="115"/>
      <c r="T32" s="115"/>
    </row>
    <row r="33" spans="1:20" ht="15.75" customHeight="1" x14ac:dyDescent="0.3">
      <c r="A33" s="115"/>
      <c r="B33" s="115"/>
      <c r="C33" s="115"/>
      <c r="D33" s="115"/>
      <c r="E33" s="115"/>
      <c r="F33" s="115"/>
      <c r="G33" s="153"/>
      <c r="H33" s="115"/>
      <c r="I33" s="115"/>
      <c r="J33" s="115"/>
      <c r="K33" s="115"/>
      <c r="L33" s="115"/>
      <c r="M33" s="115"/>
      <c r="N33" s="115"/>
      <c r="O33" s="115"/>
      <c r="P33" s="115"/>
      <c r="Q33" s="115"/>
      <c r="R33" s="115"/>
      <c r="S33" s="115"/>
      <c r="T33" s="115"/>
    </row>
    <row r="34" spans="1:20" ht="15.75" customHeight="1" x14ac:dyDescent="0.3">
      <c r="A34" s="115"/>
      <c r="B34" s="115"/>
      <c r="C34" s="115"/>
      <c r="D34" s="115"/>
      <c r="E34" s="115"/>
      <c r="F34" s="115"/>
      <c r="G34" s="153"/>
      <c r="H34" s="115"/>
      <c r="I34" s="115"/>
      <c r="J34" s="115"/>
      <c r="K34" s="115"/>
      <c r="L34" s="115"/>
      <c r="M34" s="115"/>
      <c r="N34" s="115"/>
      <c r="O34" s="115"/>
      <c r="P34" s="115"/>
      <c r="Q34" s="115"/>
      <c r="R34" s="115"/>
      <c r="S34" s="115"/>
      <c r="T34" s="115"/>
    </row>
    <row r="35" spans="1:20" ht="15.75" customHeight="1" x14ac:dyDescent="0.3">
      <c r="A35" s="115"/>
      <c r="B35" s="115"/>
      <c r="C35" s="115"/>
      <c r="D35" s="115"/>
      <c r="E35" s="115"/>
      <c r="F35" s="115"/>
      <c r="G35" s="153"/>
      <c r="H35" s="115"/>
      <c r="I35" s="115"/>
      <c r="J35" s="115"/>
      <c r="K35" s="115"/>
      <c r="L35" s="115"/>
      <c r="M35" s="115"/>
      <c r="N35" s="115"/>
      <c r="O35" s="115"/>
      <c r="P35" s="115"/>
      <c r="Q35" s="115"/>
      <c r="R35" s="115"/>
      <c r="S35" s="115"/>
      <c r="T35" s="115"/>
    </row>
    <row r="36" spans="1:20" ht="15.75" customHeight="1" x14ac:dyDescent="0.3">
      <c r="A36" s="115"/>
      <c r="B36" s="115"/>
      <c r="C36" s="115"/>
      <c r="D36" s="115"/>
      <c r="E36" s="115"/>
      <c r="F36" s="115"/>
      <c r="G36" s="153"/>
      <c r="H36" s="115"/>
      <c r="I36" s="115"/>
      <c r="J36" s="115"/>
      <c r="K36" s="115"/>
      <c r="L36" s="115"/>
      <c r="M36" s="115"/>
      <c r="N36" s="115"/>
      <c r="O36" s="115"/>
      <c r="P36" s="115"/>
      <c r="Q36" s="115"/>
      <c r="R36" s="115"/>
      <c r="S36" s="115"/>
      <c r="T36" s="115"/>
    </row>
    <row r="37" spans="1:20" ht="15.75" customHeight="1" x14ac:dyDescent="0.3">
      <c r="A37" s="115"/>
      <c r="B37" s="115"/>
      <c r="C37" s="115"/>
      <c r="D37" s="115"/>
      <c r="E37" s="115"/>
      <c r="F37" s="115"/>
      <c r="G37" s="153"/>
      <c r="H37" s="115"/>
      <c r="I37" s="115"/>
      <c r="J37" s="115"/>
      <c r="K37" s="115"/>
      <c r="L37" s="115"/>
      <c r="M37" s="115"/>
      <c r="N37" s="115"/>
      <c r="O37" s="115"/>
      <c r="P37" s="115"/>
      <c r="Q37" s="115"/>
      <c r="R37" s="115"/>
      <c r="S37" s="115"/>
      <c r="T37" s="115"/>
    </row>
    <row r="38" spans="1:20" ht="15.75" customHeight="1" x14ac:dyDescent="0.3">
      <c r="A38" s="115"/>
      <c r="B38" s="115"/>
      <c r="C38" s="115"/>
      <c r="D38" s="115"/>
      <c r="E38" s="115"/>
      <c r="F38" s="115"/>
      <c r="G38" s="153"/>
      <c r="H38" s="115"/>
      <c r="I38" s="115"/>
      <c r="J38" s="115"/>
      <c r="K38" s="115"/>
      <c r="L38" s="115"/>
      <c r="M38" s="115"/>
      <c r="N38" s="115"/>
      <c r="O38" s="115"/>
      <c r="P38" s="115"/>
      <c r="Q38" s="115"/>
      <c r="R38" s="115"/>
      <c r="S38" s="115"/>
      <c r="T38" s="115"/>
    </row>
    <row r="39" spans="1:20" ht="15.75" customHeight="1" x14ac:dyDescent="0.3">
      <c r="A39" s="115"/>
      <c r="B39" s="115"/>
      <c r="C39" s="115"/>
      <c r="D39" s="115"/>
      <c r="E39" s="115"/>
      <c r="F39" s="115"/>
      <c r="G39" s="153"/>
      <c r="H39" s="115"/>
      <c r="I39" s="115"/>
      <c r="J39" s="115"/>
      <c r="K39" s="115"/>
      <c r="L39" s="115"/>
      <c r="M39" s="115"/>
      <c r="N39" s="115"/>
      <c r="O39" s="115"/>
      <c r="P39" s="115"/>
      <c r="Q39" s="115"/>
      <c r="R39" s="115"/>
      <c r="S39" s="115"/>
      <c r="T39" s="115"/>
    </row>
    <row r="40" spans="1:20" ht="15.75" customHeight="1" x14ac:dyDescent="0.3">
      <c r="A40" s="115"/>
      <c r="B40" s="115"/>
      <c r="C40" s="115"/>
      <c r="D40" s="115"/>
      <c r="E40" s="115"/>
      <c r="F40" s="115"/>
      <c r="G40" s="153"/>
      <c r="H40" s="115"/>
      <c r="I40" s="115"/>
      <c r="J40" s="115"/>
      <c r="K40" s="115"/>
      <c r="L40" s="115"/>
      <c r="M40" s="115"/>
      <c r="N40" s="115"/>
      <c r="O40" s="115"/>
      <c r="P40" s="115"/>
      <c r="Q40" s="115"/>
      <c r="R40" s="115"/>
      <c r="S40" s="115"/>
      <c r="T40" s="115"/>
    </row>
    <row r="41" spans="1:20" ht="15.75" customHeight="1" x14ac:dyDescent="0.3">
      <c r="A41" s="115"/>
      <c r="B41" s="115"/>
      <c r="C41" s="115"/>
      <c r="D41" s="115"/>
      <c r="E41" s="115"/>
      <c r="F41" s="115"/>
      <c r="G41" s="153"/>
      <c r="H41" s="115"/>
      <c r="I41" s="115"/>
      <c r="J41" s="115"/>
      <c r="K41" s="115"/>
      <c r="L41" s="115"/>
      <c r="M41" s="115"/>
      <c r="N41" s="115"/>
      <c r="O41" s="115"/>
      <c r="P41" s="115"/>
      <c r="Q41" s="115"/>
      <c r="R41" s="115"/>
      <c r="S41" s="115"/>
      <c r="T41" s="115"/>
    </row>
    <row r="42" spans="1:20" ht="15.75" customHeight="1" x14ac:dyDescent="0.3">
      <c r="A42" s="115"/>
      <c r="B42" s="115"/>
      <c r="C42" s="115"/>
      <c r="D42" s="115"/>
      <c r="E42" s="115"/>
      <c r="F42" s="115"/>
      <c r="G42" s="153"/>
      <c r="H42" s="115"/>
      <c r="I42" s="115"/>
      <c r="J42" s="115"/>
      <c r="K42" s="115"/>
      <c r="L42" s="115"/>
      <c r="M42" s="115"/>
      <c r="N42" s="115"/>
      <c r="O42" s="115"/>
      <c r="P42" s="115"/>
      <c r="Q42" s="115"/>
      <c r="R42" s="115"/>
      <c r="S42" s="115"/>
      <c r="T42" s="115"/>
    </row>
    <row r="43" spans="1:20" ht="15.75" customHeight="1" x14ac:dyDescent="0.3">
      <c r="A43" s="115"/>
      <c r="B43" s="115"/>
      <c r="C43" s="115"/>
      <c r="D43" s="115"/>
      <c r="E43" s="115"/>
      <c r="F43" s="115"/>
      <c r="G43" s="153"/>
      <c r="H43" s="115"/>
      <c r="I43" s="115"/>
      <c r="J43" s="115"/>
      <c r="K43" s="115"/>
      <c r="L43" s="115"/>
      <c r="M43" s="115"/>
      <c r="N43" s="115"/>
      <c r="O43" s="115"/>
      <c r="P43" s="115"/>
      <c r="Q43" s="115"/>
      <c r="R43" s="115"/>
      <c r="S43" s="115"/>
      <c r="T43" s="115"/>
    </row>
    <row r="44" spans="1:20" ht="15.75" customHeight="1" x14ac:dyDescent="0.3">
      <c r="A44" s="115"/>
      <c r="B44" s="115"/>
      <c r="C44" s="115"/>
      <c r="D44" s="115"/>
      <c r="E44" s="115"/>
      <c r="F44" s="115"/>
      <c r="G44" s="153"/>
      <c r="H44" s="115"/>
      <c r="I44" s="115"/>
      <c r="J44" s="115"/>
      <c r="K44" s="115"/>
      <c r="L44" s="115"/>
      <c r="M44" s="115"/>
      <c r="N44" s="115"/>
      <c r="O44" s="115"/>
      <c r="P44" s="115"/>
      <c r="Q44" s="115"/>
      <c r="R44" s="115"/>
      <c r="S44" s="115"/>
      <c r="T44" s="115"/>
    </row>
    <row r="45" spans="1:20" ht="15.75" customHeight="1" x14ac:dyDescent="0.3">
      <c r="A45" s="115"/>
      <c r="B45" s="115"/>
      <c r="C45" s="115"/>
      <c r="D45" s="115"/>
      <c r="E45" s="115"/>
      <c r="F45" s="115"/>
      <c r="G45" s="153"/>
      <c r="H45" s="115"/>
      <c r="I45" s="115"/>
      <c r="J45" s="115"/>
      <c r="K45" s="115"/>
      <c r="L45" s="115"/>
      <c r="M45" s="115"/>
      <c r="N45" s="115"/>
      <c r="O45" s="115"/>
      <c r="P45" s="115"/>
    </row>
    <row r="46" spans="1:20" ht="15.75" customHeight="1" x14ac:dyDescent="0.3">
      <c r="A46" s="115"/>
      <c r="B46" s="115"/>
      <c r="C46" s="115"/>
      <c r="D46" s="115"/>
      <c r="E46" s="115"/>
      <c r="F46" s="115"/>
      <c r="G46" s="153"/>
      <c r="H46" s="115"/>
      <c r="I46" s="115"/>
      <c r="J46" s="115"/>
      <c r="K46" s="115"/>
      <c r="L46" s="115"/>
      <c r="M46" s="115"/>
      <c r="N46" s="115"/>
      <c r="O46" s="115"/>
      <c r="P46" s="115"/>
    </row>
    <row r="47" spans="1:20" ht="15.75" customHeight="1" x14ac:dyDescent="0.3">
      <c r="A47" s="115"/>
      <c r="B47" s="115"/>
      <c r="C47" s="115"/>
      <c r="D47" s="115"/>
      <c r="E47" s="115"/>
      <c r="F47" s="115"/>
      <c r="G47" s="153"/>
      <c r="H47" s="115"/>
      <c r="I47" s="115"/>
      <c r="J47" s="115"/>
      <c r="K47" s="115"/>
      <c r="L47" s="115"/>
      <c r="M47" s="115"/>
      <c r="N47" s="115"/>
      <c r="O47" s="115"/>
      <c r="P47" s="115"/>
    </row>
    <row r="48" spans="1:20" ht="15.75" customHeight="1" x14ac:dyDescent="0.3">
      <c r="A48" s="115"/>
      <c r="B48" s="115"/>
      <c r="C48" s="115"/>
      <c r="D48" s="115"/>
      <c r="E48" s="115"/>
      <c r="F48" s="115"/>
      <c r="G48" s="153"/>
      <c r="H48" s="115"/>
      <c r="I48" s="115"/>
      <c r="J48" s="115"/>
      <c r="K48" s="115"/>
      <c r="L48" s="115"/>
      <c r="M48" s="115"/>
      <c r="N48" s="115"/>
      <c r="O48" s="115"/>
      <c r="P48" s="115"/>
    </row>
    <row r="49" spans="1:16" ht="15.75" customHeight="1" x14ac:dyDescent="0.3">
      <c r="A49" s="115"/>
      <c r="B49" s="115"/>
      <c r="C49" s="115"/>
      <c r="D49" s="115"/>
      <c r="E49" s="115"/>
      <c r="F49" s="115"/>
      <c r="G49" s="153"/>
      <c r="H49" s="115"/>
      <c r="I49" s="115"/>
      <c r="J49" s="115"/>
      <c r="K49" s="115"/>
      <c r="L49" s="115"/>
      <c r="M49" s="115"/>
      <c r="N49" s="115"/>
      <c r="O49" s="115"/>
      <c r="P49" s="115"/>
    </row>
    <row r="50" spans="1:16" ht="15.75" customHeight="1" x14ac:dyDescent="0.3">
      <c r="A50" s="115"/>
      <c r="B50" s="115"/>
      <c r="C50" s="115"/>
      <c r="D50" s="115"/>
      <c r="E50" s="115"/>
      <c r="F50" s="115"/>
      <c r="G50" s="153"/>
      <c r="H50" s="115"/>
      <c r="I50" s="115"/>
      <c r="J50" s="115"/>
      <c r="K50" s="115"/>
      <c r="L50" s="115"/>
      <c r="M50" s="115"/>
      <c r="N50" s="115"/>
      <c r="O50" s="115"/>
      <c r="P50" s="115"/>
    </row>
    <row r="51" spans="1:16" ht="15.75" customHeight="1" x14ac:dyDescent="0.3">
      <c r="A51" s="115"/>
      <c r="B51" s="115"/>
      <c r="C51" s="115"/>
      <c r="D51" s="115"/>
      <c r="E51" s="115"/>
      <c r="F51" s="115"/>
      <c r="G51" s="153"/>
      <c r="H51" s="115"/>
      <c r="I51" s="115"/>
      <c r="J51" s="115"/>
      <c r="K51" s="115"/>
      <c r="L51" s="115"/>
      <c r="M51" s="115"/>
      <c r="N51" s="115"/>
      <c r="O51" s="115"/>
      <c r="P51" s="115"/>
    </row>
    <row r="52" spans="1:16" ht="15.75" customHeight="1" x14ac:dyDescent="0.3">
      <c r="A52" s="115"/>
      <c r="B52" s="115"/>
      <c r="C52" s="115"/>
      <c r="D52" s="115"/>
      <c r="E52" s="115"/>
      <c r="F52" s="115"/>
      <c r="G52" s="153"/>
      <c r="H52" s="115"/>
      <c r="I52" s="115"/>
      <c r="J52" s="115"/>
      <c r="K52" s="115"/>
      <c r="L52" s="115"/>
      <c r="M52" s="115"/>
      <c r="N52" s="115"/>
      <c r="O52" s="115"/>
      <c r="P52" s="115"/>
    </row>
    <row r="53" spans="1:16" ht="15.75" customHeight="1" x14ac:dyDescent="0.3"/>
    <row r="54" spans="1:16" ht="15.75" customHeight="1" x14ac:dyDescent="0.3"/>
    <row r="55" spans="1:16" ht="15.75" customHeight="1" x14ac:dyDescent="0.3"/>
    <row r="56" spans="1:16" ht="15.75" customHeight="1" x14ac:dyDescent="0.3"/>
    <row r="57" spans="1:16" ht="15.75" customHeight="1" x14ac:dyDescent="0.3"/>
    <row r="58" spans="1:16" ht="15.75" customHeight="1" x14ac:dyDescent="0.3"/>
    <row r="59" spans="1:16" ht="15.75" customHeight="1" x14ac:dyDescent="0.3"/>
    <row r="60" spans="1:16" ht="15.75" customHeight="1" x14ac:dyDescent="0.3"/>
    <row r="61" spans="1:16" ht="15.75" customHeight="1" x14ac:dyDescent="0.3"/>
    <row r="62" spans="1:16" ht="15.75" customHeight="1" x14ac:dyDescent="0.3"/>
    <row r="63" spans="1:16" ht="15.75" customHeight="1" x14ac:dyDescent="0.3"/>
    <row r="64" spans="1:1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</sheetData>
  <sortState xmlns:xlrd2="http://schemas.microsoft.com/office/spreadsheetml/2017/richdata2" ref="H20:N24">
    <sortCondition descending="1" ref="N20"/>
    <sortCondition descending="1" ref="M20"/>
  </sortState>
  <hyperlinks>
    <hyperlink ref="A2" location="'Index'!A3" tooltip="Go to the Index sheet" display="`" xr:uid="{7D787FF5-C5B3-451C-99C2-24BE965A0D26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96" orientation="portrait" horizontalDpi="300" verticalDpi="300" r:id="rId1"/>
  <headerFooter alignWithMargins="0">
    <oddHeader>&amp;C&amp;18&amp;"Trebuchet MS"&amp;BCumbria &amp;&amp; Northumbria TSA Leagues
Winter 2020-21&amp;L&amp;G&amp;R&amp;G</oddHeader>
    <oddFooter>&amp;Cwww.cntsa.org.uk</oddFooter>
  </headerFooter>
  <legacyDrawingHF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FE546D-F096-4AAC-A1DF-D41EC1917491}">
  <sheetPr codeName="Sheet2">
    <tabColor rgb="FF0070C0"/>
    <pageSetUpPr fitToPage="1"/>
  </sheetPr>
  <dimension ref="A1:AMJ62"/>
  <sheetViews>
    <sheetView showGridLines="0" zoomScaleNormal="100" workbookViewId="0">
      <selection activeCell="A2" sqref="A2"/>
    </sheetView>
  </sheetViews>
  <sheetFormatPr defaultColWidth="12.85546875" defaultRowHeight="15.75" x14ac:dyDescent="0.3"/>
  <cols>
    <col min="1" max="1" width="2.7109375" style="13" customWidth="1"/>
    <col min="2" max="3" width="20.7109375" style="13" customWidth="1"/>
    <col min="4" max="7" width="5" style="13" customWidth="1"/>
    <col min="8" max="8" width="1.7109375" style="13" customWidth="1"/>
    <col min="9" max="9" width="2.7109375" style="13" customWidth="1"/>
    <col min="10" max="11" width="20.7109375" style="13" customWidth="1"/>
    <col min="12" max="15" width="5" style="13" customWidth="1"/>
    <col min="16" max="16" width="5.140625" style="13" customWidth="1"/>
    <col min="17" max="1024" width="12.85546875" style="13"/>
    <col min="1025" max="16384" width="12.85546875" style="35"/>
  </cols>
  <sheetData>
    <row r="1" spans="1:34" s="5" customFormat="1" ht="18" x14ac:dyDescent="0.35">
      <c r="A1" s="1"/>
      <c r="B1" s="2" t="s">
        <v>0</v>
      </c>
      <c r="C1" s="3"/>
      <c r="D1" s="4"/>
      <c r="E1" s="4"/>
      <c r="F1" s="4"/>
      <c r="G1" s="4"/>
      <c r="H1" s="4"/>
      <c r="I1" s="4"/>
      <c r="J1" s="4" t="s">
        <v>1</v>
      </c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G1" s="6"/>
      <c r="AH1" s="7"/>
    </row>
    <row r="2" spans="1:34" ht="18.75" x14ac:dyDescent="0.3">
      <c r="A2" s="8"/>
      <c r="B2" s="9" t="s">
        <v>2</v>
      </c>
      <c r="C2" s="10"/>
      <c r="D2" s="11"/>
      <c r="E2" s="11"/>
      <c r="F2" s="10"/>
      <c r="G2" s="11"/>
      <c r="H2" s="11"/>
      <c r="I2" s="12"/>
      <c r="J2" s="11"/>
      <c r="K2" s="11"/>
      <c r="L2" s="11"/>
      <c r="M2" s="10"/>
      <c r="N2" s="11"/>
      <c r="AG2" s="6"/>
      <c r="AH2" s="6"/>
    </row>
    <row r="3" spans="1:34" x14ac:dyDescent="0.3">
      <c r="A3" s="14"/>
      <c r="B3" s="15" t="s">
        <v>3</v>
      </c>
      <c r="C3" s="16"/>
      <c r="D3" s="15"/>
      <c r="E3" s="15"/>
      <c r="F3" s="15"/>
      <c r="G3" s="15"/>
      <c r="H3" s="17"/>
      <c r="I3" s="14"/>
      <c r="J3" s="15" t="s">
        <v>4</v>
      </c>
      <c r="K3" s="16"/>
      <c r="L3" s="15"/>
      <c r="M3" s="15"/>
      <c r="N3" s="15"/>
      <c r="O3" s="15"/>
    </row>
    <row r="4" spans="1:34" x14ac:dyDescent="0.3">
      <c r="A4" s="18"/>
      <c r="B4" s="19" t="s">
        <v>5</v>
      </c>
      <c r="C4" s="19" t="s">
        <v>6</v>
      </c>
      <c r="D4" s="20" t="s">
        <v>7</v>
      </c>
      <c r="E4" s="20" t="s">
        <v>8</v>
      </c>
      <c r="F4" s="20" t="s">
        <v>9</v>
      </c>
      <c r="G4" s="21" t="s">
        <v>10</v>
      </c>
      <c r="H4" s="11"/>
      <c r="I4" s="18"/>
      <c r="J4" s="19" t="s">
        <v>5</v>
      </c>
      <c r="K4" s="19" t="s">
        <v>6</v>
      </c>
      <c r="L4" s="20" t="s">
        <v>7</v>
      </c>
      <c r="M4" s="20" t="s">
        <v>8</v>
      </c>
      <c r="N4" s="20" t="s">
        <v>9</v>
      </c>
      <c r="O4" s="21" t="s">
        <v>10</v>
      </c>
    </row>
    <row r="5" spans="1:34" x14ac:dyDescent="0.3">
      <c r="A5" s="274">
        <v>2</v>
      </c>
      <c r="B5" s="210" t="s">
        <v>15</v>
      </c>
      <c r="C5" s="210" t="s">
        <v>16</v>
      </c>
      <c r="D5" s="275">
        <v>98</v>
      </c>
      <c r="E5" s="275">
        <v>9</v>
      </c>
      <c r="F5" s="275">
        <v>497</v>
      </c>
      <c r="G5" s="307">
        <v>45</v>
      </c>
      <c r="H5" s="6"/>
      <c r="I5" s="274">
        <v>9</v>
      </c>
      <c r="J5" s="210" t="s">
        <v>38</v>
      </c>
      <c r="K5" s="210" t="s">
        <v>18</v>
      </c>
      <c r="L5" s="212">
        <v>94</v>
      </c>
      <c r="M5" s="275">
        <v>8</v>
      </c>
      <c r="N5" s="212">
        <v>465</v>
      </c>
      <c r="O5" s="213">
        <v>41</v>
      </c>
    </row>
    <row r="6" spans="1:34" x14ac:dyDescent="0.3">
      <c r="A6" s="23">
        <v>1</v>
      </c>
      <c r="B6" s="24" t="s">
        <v>11</v>
      </c>
      <c r="C6" s="24" t="s">
        <v>12</v>
      </c>
      <c r="D6" s="25">
        <v>97</v>
      </c>
      <c r="E6" s="22">
        <v>8</v>
      </c>
      <c r="F6" s="30">
        <v>488</v>
      </c>
      <c r="G6" s="27">
        <v>39</v>
      </c>
      <c r="H6" s="11"/>
      <c r="I6" s="23">
        <v>1</v>
      </c>
      <c r="J6" s="24" t="s">
        <v>13</v>
      </c>
      <c r="K6" s="24" t="s">
        <v>14</v>
      </c>
      <c r="L6" s="25">
        <v>92</v>
      </c>
      <c r="M6" s="22">
        <v>7</v>
      </c>
      <c r="N6" s="30">
        <v>449</v>
      </c>
      <c r="O6" s="27">
        <v>33</v>
      </c>
      <c r="AD6" s="6"/>
      <c r="AE6" s="6"/>
    </row>
    <row r="7" spans="1:34" s="6" customFormat="1" ht="15.75" customHeight="1" x14ac:dyDescent="0.3">
      <c r="A7" s="23">
        <v>6</v>
      </c>
      <c r="B7" s="24" t="s">
        <v>28</v>
      </c>
      <c r="C7" s="24" t="s">
        <v>20</v>
      </c>
      <c r="D7" s="25">
        <v>94</v>
      </c>
      <c r="E7" s="22">
        <v>7</v>
      </c>
      <c r="F7" s="25">
        <v>476</v>
      </c>
      <c r="G7" s="26">
        <v>34</v>
      </c>
      <c r="I7" s="23">
        <v>7</v>
      </c>
      <c r="J7" s="24" t="s">
        <v>32</v>
      </c>
      <c r="K7" s="24" t="s">
        <v>14</v>
      </c>
      <c r="L7" s="30">
        <v>89</v>
      </c>
      <c r="M7" s="22">
        <v>6</v>
      </c>
      <c r="N7" s="30">
        <v>446</v>
      </c>
      <c r="O7" s="27">
        <v>31</v>
      </c>
      <c r="V7" s="13"/>
      <c r="W7" s="13"/>
      <c r="AD7" s="13"/>
      <c r="AE7" s="13"/>
    </row>
    <row r="8" spans="1:34" s="6" customFormat="1" ht="15.75" customHeight="1" x14ac:dyDescent="0.3">
      <c r="A8" s="23">
        <v>3</v>
      </c>
      <c r="B8" s="24" t="s">
        <v>19</v>
      </c>
      <c r="C8" s="24" t="s">
        <v>20</v>
      </c>
      <c r="D8" s="28">
        <v>93</v>
      </c>
      <c r="E8" s="22">
        <v>6</v>
      </c>
      <c r="F8" s="28">
        <v>471</v>
      </c>
      <c r="G8" s="29">
        <v>31</v>
      </c>
      <c r="I8" s="23">
        <v>2</v>
      </c>
      <c r="J8" s="24" t="s">
        <v>17</v>
      </c>
      <c r="K8" s="24" t="s">
        <v>18</v>
      </c>
      <c r="L8" s="25">
        <v>96</v>
      </c>
      <c r="M8" s="22">
        <v>9</v>
      </c>
      <c r="N8" s="25">
        <v>448</v>
      </c>
      <c r="O8" s="27">
        <v>30</v>
      </c>
      <c r="AD8" s="13"/>
      <c r="AE8" s="13"/>
    </row>
    <row r="9" spans="1:34" x14ac:dyDescent="0.3">
      <c r="A9" s="23">
        <v>7</v>
      </c>
      <c r="B9" s="24" t="s">
        <v>31</v>
      </c>
      <c r="C9" s="24" t="s">
        <v>27</v>
      </c>
      <c r="D9" s="30">
        <v>91</v>
      </c>
      <c r="E9" s="22">
        <v>5</v>
      </c>
      <c r="F9" s="30">
        <v>467</v>
      </c>
      <c r="G9" s="27">
        <v>28</v>
      </c>
      <c r="H9" s="11"/>
      <c r="I9" s="23">
        <v>6</v>
      </c>
      <c r="J9" s="24" t="s">
        <v>29</v>
      </c>
      <c r="K9" s="24" t="s">
        <v>30</v>
      </c>
      <c r="L9" s="25">
        <v>87</v>
      </c>
      <c r="M9" s="22">
        <v>5</v>
      </c>
      <c r="N9" s="25">
        <v>439</v>
      </c>
      <c r="O9" s="27">
        <v>28</v>
      </c>
    </row>
    <row r="10" spans="1:34" x14ac:dyDescent="0.3">
      <c r="A10" s="23">
        <v>5</v>
      </c>
      <c r="B10" s="24" t="s">
        <v>25</v>
      </c>
      <c r="C10" s="24" t="s">
        <v>18</v>
      </c>
      <c r="D10" s="25" t="s">
        <v>191</v>
      </c>
      <c r="E10" s="22">
        <v>0</v>
      </c>
      <c r="F10" s="25">
        <v>181</v>
      </c>
      <c r="G10" s="26">
        <v>8</v>
      </c>
      <c r="H10" s="11"/>
      <c r="I10" s="23">
        <v>8</v>
      </c>
      <c r="J10" s="24" t="s">
        <v>35</v>
      </c>
      <c r="K10" s="24" t="s">
        <v>27</v>
      </c>
      <c r="L10" s="30" t="s">
        <v>191</v>
      </c>
      <c r="M10" s="22">
        <v>0</v>
      </c>
      <c r="N10" s="30">
        <v>361</v>
      </c>
      <c r="O10" s="27">
        <v>27</v>
      </c>
      <c r="AD10" s="6"/>
      <c r="AE10" s="6"/>
    </row>
    <row r="11" spans="1:34" x14ac:dyDescent="0.3">
      <c r="A11" s="23">
        <v>4</v>
      </c>
      <c r="B11" s="24" t="s">
        <v>23</v>
      </c>
      <c r="C11" s="24" t="s">
        <v>14</v>
      </c>
      <c r="D11" s="28" t="s">
        <v>191</v>
      </c>
      <c r="E11" s="22">
        <v>0</v>
      </c>
      <c r="F11" s="28">
        <v>0</v>
      </c>
      <c r="G11" s="29">
        <v>0</v>
      </c>
      <c r="I11" s="23">
        <v>3</v>
      </c>
      <c r="J11" s="24" t="s">
        <v>21</v>
      </c>
      <c r="K11" s="24" t="s">
        <v>22</v>
      </c>
      <c r="L11" s="28">
        <v>87</v>
      </c>
      <c r="M11" s="22">
        <v>5</v>
      </c>
      <c r="N11" s="28">
        <v>433</v>
      </c>
      <c r="O11" s="29">
        <v>24</v>
      </c>
    </row>
    <row r="12" spans="1:34" x14ac:dyDescent="0.3">
      <c r="A12" s="23">
        <v>8</v>
      </c>
      <c r="B12" s="24" t="s">
        <v>33</v>
      </c>
      <c r="C12" s="24" t="s">
        <v>34</v>
      </c>
      <c r="D12" s="30" t="s">
        <v>191</v>
      </c>
      <c r="E12" s="22">
        <v>0</v>
      </c>
      <c r="F12" s="30">
        <v>0</v>
      </c>
      <c r="G12" s="27">
        <v>0</v>
      </c>
      <c r="I12" s="23">
        <v>4</v>
      </c>
      <c r="J12" s="24" t="s">
        <v>24</v>
      </c>
      <c r="K12" s="24" t="s">
        <v>12</v>
      </c>
      <c r="L12" s="28">
        <v>82</v>
      </c>
      <c r="M12" s="22">
        <v>3</v>
      </c>
      <c r="N12" s="28">
        <v>419</v>
      </c>
      <c r="O12" s="29">
        <v>16</v>
      </c>
      <c r="V12" s="6"/>
      <c r="W12" s="6"/>
    </row>
    <row r="13" spans="1:34" x14ac:dyDescent="0.3">
      <c r="A13" s="276">
        <v>9</v>
      </c>
      <c r="B13" s="215" t="s">
        <v>36</v>
      </c>
      <c r="C13" s="215" t="s">
        <v>37</v>
      </c>
      <c r="D13" s="277" t="s">
        <v>191</v>
      </c>
      <c r="E13" s="278">
        <v>0</v>
      </c>
      <c r="F13" s="31">
        <v>0</v>
      </c>
      <c r="G13" s="32">
        <v>0</v>
      </c>
      <c r="I13" s="276">
        <v>5</v>
      </c>
      <c r="J13" s="215" t="s">
        <v>26</v>
      </c>
      <c r="K13" s="215" t="s">
        <v>27</v>
      </c>
      <c r="L13" s="308" t="s">
        <v>191</v>
      </c>
      <c r="M13" s="278">
        <v>0</v>
      </c>
      <c r="N13" s="309">
        <v>0</v>
      </c>
      <c r="O13" s="32">
        <v>0</v>
      </c>
    </row>
    <row r="15" spans="1:34" x14ac:dyDescent="0.3">
      <c r="A15" s="14"/>
      <c r="B15" s="15" t="s">
        <v>39</v>
      </c>
      <c r="C15" s="16"/>
      <c r="D15" s="15"/>
      <c r="E15" s="15"/>
      <c r="F15" s="15"/>
      <c r="G15" s="15"/>
      <c r="I15" s="14"/>
      <c r="J15" s="15" t="s">
        <v>40</v>
      </c>
      <c r="K15" s="16"/>
      <c r="L15" s="15"/>
      <c r="M15" s="15"/>
      <c r="N15" s="15"/>
      <c r="O15" s="15"/>
    </row>
    <row r="16" spans="1:34" x14ac:dyDescent="0.3">
      <c r="A16" s="18"/>
      <c r="B16" s="19" t="s">
        <v>5</v>
      </c>
      <c r="C16" s="19" t="s">
        <v>6</v>
      </c>
      <c r="D16" s="20" t="s">
        <v>7</v>
      </c>
      <c r="E16" s="20" t="s">
        <v>8</v>
      </c>
      <c r="F16" s="20" t="s">
        <v>9</v>
      </c>
      <c r="G16" s="21" t="s">
        <v>10</v>
      </c>
      <c r="I16" s="18"/>
      <c r="J16" s="19" t="s">
        <v>5</v>
      </c>
      <c r="K16" s="19" t="s">
        <v>6</v>
      </c>
      <c r="L16" s="20" t="s">
        <v>7</v>
      </c>
      <c r="M16" s="20" t="s">
        <v>8</v>
      </c>
      <c r="N16" s="20" t="s">
        <v>9</v>
      </c>
      <c r="O16" s="21" t="s">
        <v>10</v>
      </c>
    </row>
    <row r="17" spans="1:15" x14ac:dyDescent="0.3">
      <c r="A17" s="274">
        <v>1</v>
      </c>
      <c r="B17" s="210" t="s">
        <v>41</v>
      </c>
      <c r="C17" s="210" t="s">
        <v>14</v>
      </c>
      <c r="D17" s="275">
        <v>91</v>
      </c>
      <c r="E17" s="275">
        <v>6</v>
      </c>
      <c r="F17" s="212">
        <v>470</v>
      </c>
      <c r="G17" s="213">
        <v>40</v>
      </c>
      <c r="I17" s="274">
        <v>9</v>
      </c>
      <c r="J17" s="210" t="s">
        <v>68</v>
      </c>
      <c r="K17" s="210" t="s">
        <v>65</v>
      </c>
      <c r="L17" s="212">
        <v>89</v>
      </c>
      <c r="M17" s="275">
        <v>6</v>
      </c>
      <c r="N17" s="212">
        <v>455</v>
      </c>
      <c r="O17" s="213">
        <v>41</v>
      </c>
    </row>
    <row r="18" spans="1:15" x14ac:dyDescent="0.3">
      <c r="A18" s="23">
        <v>3</v>
      </c>
      <c r="B18" s="24" t="s">
        <v>48</v>
      </c>
      <c r="C18" s="24" t="s">
        <v>49</v>
      </c>
      <c r="D18" s="30">
        <v>94</v>
      </c>
      <c r="E18" s="22">
        <v>8</v>
      </c>
      <c r="F18" s="30">
        <v>470</v>
      </c>
      <c r="G18" s="27">
        <v>39</v>
      </c>
      <c r="I18" s="23">
        <v>3</v>
      </c>
      <c r="J18" s="24" t="s">
        <v>50</v>
      </c>
      <c r="K18" s="24" t="s">
        <v>20</v>
      </c>
      <c r="L18" s="30">
        <v>90</v>
      </c>
      <c r="M18" s="22">
        <v>7</v>
      </c>
      <c r="N18" s="30">
        <v>441</v>
      </c>
      <c r="O18" s="27">
        <v>34</v>
      </c>
    </row>
    <row r="19" spans="1:15" x14ac:dyDescent="0.3">
      <c r="A19" s="33">
        <v>6</v>
      </c>
      <c r="B19" s="24" t="s">
        <v>57</v>
      </c>
      <c r="C19" s="24" t="s">
        <v>58</v>
      </c>
      <c r="D19" s="30">
        <v>93</v>
      </c>
      <c r="E19" s="22">
        <v>7</v>
      </c>
      <c r="F19" s="30">
        <v>464</v>
      </c>
      <c r="G19" s="27">
        <v>34</v>
      </c>
      <c r="I19" s="33">
        <v>8</v>
      </c>
      <c r="J19" s="24" t="s">
        <v>64</v>
      </c>
      <c r="K19" s="24" t="s">
        <v>65</v>
      </c>
      <c r="L19" s="30">
        <v>82</v>
      </c>
      <c r="M19" s="22">
        <v>3</v>
      </c>
      <c r="N19" s="30">
        <v>433</v>
      </c>
      <c r="O19" s="27">
        <v>32</v>
      </c>
    </row>
    <row r="20" spans="1:15" x14ac:dyDescent="0.3">
      <c r="A20" s="23">
        <v>5</v>
      </c>
      <c r="B20" s="24" t="s">
        <v>55</v>
      </c>
      <c r="C20" s="24" t="s">
        <v>18</v>
      </c>
      <c r="D20" s="30">
        <v>96</v>
      </c>
      <c r="E20" s="22">
        <v>9</v>
      </c>
      <c r="F20" s="30">
        <v>458</v>
      </c>
      <c r="G20" s="27">
        <v>32</v>
      </c>
      <c r="I20" s="33">
        <v>2</v>
      </c>
      <c r="J20" s="24" t="s">
        <v>46</v>
      </c>
      <c r="K20" s="24" t="s">
        <v>47</v>
      </c>
      <c r="L20" s="30">
        <v>91</v>
      </c>
      <c r="M20" s="22">
        <v>9</v>
      </c>
      <c r="N20" s="30">
        <v>431</v>
      </c>
      <c r="O20" s="27">
        <v>29</v>
      </c>
    </row>
    <row r="21" spans="1:15" x14ac:dyDescent="0.3">
      <c r="A21" s="33">
        <v>4</v>
      </c>
      <c r="B21" s="24" t="s">
        <v>51</v>
      </c>
      <c r="C21" s="24" t="s">
        <v>52</v>
      </c>
      <c r="D21" s="30">
        <v>83</v>
      </c>
      <c r="E21" s="22">
        <v>2</v>
      </c>
      <c r="F21" s="30">
        <v>445</v>
      </c>
      <c r="G21" s="27">
        <v>24</v>
      </c>
      <c r="I21" s="33">
        <v>4</v>
      </c>
      <c r="J21" s="24" t="s">
        <v>53</v>
      </c>
      <c r="K21" s="24" t="s">
        <v>54</v>
      </c>
      <c r="L21" s="30">
        <v>85</v>
      </c>
      <c r="M21" s="22">
        <v>4</v>
      </c>
      <c r="N21" s="30">
        <v>423</v>
      </c>
      <c r="O21" s="27">
        <v>25</v>
      </c>
    </row>
    <row r="22" spans="1:15" x14ac:dyDescent="0.3">
      <c r="A22" s="23">
        <v>9</v>
      </c>
      <c r="B22" s="24" t="s">
        <v>66</v>
      </c>
      <c r="C22" s="24" t="s">
        <v>67</v>
      </c>
      <c r="D22" s="30">
        <v>87</v>
      </c>
      <c r="E22" s="22">
        <v>3</v>
      </c>
      <c r="F22" s="30">
        <v>444</v>
      </c>
      <c r="G22" s="27">
        <v>21</v>
      </c>
      <c r="I22" s="23">
        <v>1</v>
      </c>
      <c r="J22" s="24" t="s">
        <v>42</v>
      </c>
      <c r="K22" s="24" t="s">
        <v>14</v>
      </c>
      <c r="L22" s="25">
        <v>89</v>
      </c>
      <c r="M22" s="22">
        <v>6</v>
      </c>
      <c r="N22" s="30">
        <v>423</v>
      </c>
      <c r="O22" s="27">
        <v>24</v>
      </c>
    </row>
    <row r="23" spans="1:15" x14ac:dyDescent="0.3">
      <c r="A23" s="33">
        <v>8</v>
      </c>
      <c r="B23" s="24" t="s">
        <v>63</v>
      </c>
      <c r="C23" s="24" t="s">
        <v>60</v>
      </c>
      <c r="D23" s="30">
        <v>91</v>
      </c>
      <c r="E23" s="22">
        <v>6</v>
      </c>
      <c r="F23" s="30">
        <v>447</v>
      </c>
      <c r="G23" s="27">
        <v>18</v>
      </c>
      <c r="I23" s="33">
        <v>6</v>
      </c>
      <c r="J23" s="24" t="s">
        <v>59</v>
      </c>
      <c r="K23" s="24" t="s">
        <v>60</v>
      </c>
      <c r="L23" s="30">
        <v>91</v>
      </c>
      <c r="M23" s="22">
        <v>9</v>
      </c>
      <c r="N23" s="30">
        <v>417</v>
      </c>
      <c r="O23" s="27">
        <v>19</v>
      </c>
    </row>
    <row r="24" spans="1:15" x14ac:dyDescent="0.3">
      <c r="A24" s="23">
        <v>7</v>
      </c>
      <c r="B24" s="24" t="s">
        <v>61</v>
      </c>
      <c r="C24" s="24" t="s">
        <v>18</v>
      </c>
      <c r="D24" s="30">
        <v>91</v>
      </c>
      <c r="E24" s="22">
        <v>6</v>
      </c>
      <c r="F24" s="30">
        <v>436</v>
      </c>
      <c r="G24" s="27">
        <v>17</v>
      </c>
      <c r="I24" s="23">
        <v>5</v>
      </c>
      <c r="J24" s="24" t="s">
        <v>56</v>
      </c>
      <c r="K24" s="24" t="s">
        <v>47</v>
      </c>
      <c r="L24" s="30">
        <v>80</v>
      </c>
      <c r="M24" s="22">
        <v>2</v>
      </c>
      <c r="N24" s="30">
        <v>416</v>
      </c>
      <c r="O24" s="27">
        <v>18</v>
      </c>
    </row>
    <row r="25" spans="1:15" x14ac:dyDescent="0.3">
      <c r="A25" s="279">
        <v>2</v>
      </c>
      <c r="B25" s="215" t="s">
        <v>43</v>
      </c>
      <c r="C25" s="215" t="s">
        <v>44</v>
      </c>
      <c r="D25" s="277" t="s">
        <v>45</v>
      </c>
      <c r="E25" s="278">
        <v>0</v>
      </c>
      <c r="F25" s="31">
        <v>266</v>
      </c>
      <c r="G25" s="32">
        <v>12</v>
      </c>
      <c r="I25" s="276">
        <v>7</v>
      </c>
      <c r="J25" s="215" t="s">
        <v>62</v>
      </c>
      <c r="K25" s="215" t="s">
        <v>20</v>
      </c>
      <c r="L25" s="277">
        <v>80</v>
      </c>
      <c r="M25" s="278">
        <v>2</v>
      </c>
      <c r="N25" s="31">
        <v>390</v>
      </c>
      <c r="O25" s="32">
        <v>11</v>
      </c>
    </row>
    <row r="27" spans="1:15" x14ac:dyDescent="0.3">
      <c r="A27" s="14"/>
      <c r="B27" s="15" t="s">
        <v>69</v>
      </c>
      <c r="C27" s="16"/>
      <c r="D27" s="15"/>
      <c r="E27" s="15"/>
      <c r="F27" s="15"/>
      <c r="G27" s="15"/>
      <c r="I27" s="14"/>
      <c r="J27" s="15" t="s">
        <v>70</v>
      </c>
      <c r="K27" s="16"/>
      <c r="L27" s="15"/>
      <c r="M27" s="15"/>
      <c r="N27" s="15"/>
      <c r="O27" s="15"/>
    </row>
    <row r="28" spans="1:15" x14ac:dyDescent="0.3">
      <c r="A28" s="18"/>
      <c r="B28" s="19" t="s">
        <v>5</v>
      </c>
      <c r="C28" s="19" t="s">
        <v>6</v>
      </c>
      <c r="D28" s="20" t="s">
        <v>7</v>
      </c>
      <c r="E28" s="20" t="s">
        <v>8</v>
      </c>
      <c r="F28" s="20" t="s">
        <v>9</v>
      </c>
      <c r="G28" s="21" t="s">
        <v>10</v>
      </c>
      <c r="I28" s="18"/>
      <c r="J28" s="19" t="s">
        <v>5</v>
      </c>
      <c r="K28" s="19" t="s">
        <v>6</v>
      </c>
      <c r="L28" s="20" t="s">
        <v>7</v>
      </c>
      <c r="M28" s="20" t="s">
        <v>8</v>
      </c>
      <c r="N28" s="20" t="s">
        <v>9</v>
      </c>
      <c r="O28" s="21" t="s">
        <v>10</v>
      </c>
    </row>
    <row r="29" spans="1:15" x14ac:dyDescent="0.3">
      <c r="A29" s="274">
        <v>5</v>
      </c>
      <c r="B29" s="210" t="s">
        <v>81</v>
      </c>
      <c r="C29" s="210" t="s">
        <v>34</v>
      </c>
      <c r="D29" s="212">
        <v>97</v>
      </c>
      <c r="E29" s="275">
        <v>9</v>
      </c>
      <c r="F29" s="212">
        <v>479</v>
      </c>
      <c r="G29" s="213">
        <v>45</v>
      </c>
      <c r="I29" s="274">
        <v>7</v>
      </c>
      <c r="J29" s="210" t="s">
        <v>87</v>
      </c>
      <c r="K29" s="210" t="s">
        <v>18</v>
      </c>
      <c r="L29" s="212">
        <v>87</v>
      </c>
      <c r="M29" s="275">
        <v>9</v>
      </c>
      <c r="N29" s="212">
        <v>425</v>
      </c>
      <c r="O29" s="213">
        <v>42</v>
      </c>
    </row>
    <row r="30" spans="1:15" x14ac:dyDescent="0.3">
      <c r="A30" s="23">
        <v>7</v>
      </c>
      <c r="B30" s="24" t="s">
        <v>86</v>
      </c>
      <c r="C30" s="24" t="s">
        <v>12</v>
      </c>
      <c r="D30" s="30">
        <v>89</v>
      </c>
      <c r="E30" s="22">
        <v>8</v>
      </c>
      <c r="F30" s="30">
        <v>431</v>
      </c>
      <c r="G30" s="27">
        <v>35</v>
      </c>
      <c r="I30" s="33">
        <v>2</v>
      </c>
      <c r="J30" s="24" t="s">
        <v>76</v>
      </c>
      <c r="K30" s="24" t="s">
        <v>72</v>
      </c>
      <c r="L30" s="30">
        <v>85</v>
      </c>
      <c r="M30" s="22">
        <v>7</v>
      </c>
      <c r="N30" s="30">
        <v>418</v>
      </c>
      <c r="O30" s="27">
        <v>35</v>
      </c>
    </row>
    <row r="31" spans="1:15" x14ac:dyDescent="0.3">
      <c r="A31" s="33">
        <v>8</v>
      </c>
      <c r="B31" s="24" t="s">
        <v>88</v>
      </c>
      <c r="C31" s="24" t="s">
        <v>58</v>
      </c>
      <c r="D31" s="30">
        <v>81</v>
      </c>
      <c r="E31" s="22">
        <v>5</v>
      </c>
      <c r="F31" s="30">
        <v>429</v>
      </c>
      <c r="G31" s="27">
        <v>30</v>
      </c>
      <c r="I31" s="23">
        <v>3</v>
      </c>
      <c r="J31" s="24" t="s">
        <v>78</v>
      </c>
      <c r="K31" s="24" t="s">
        <v>14</v>
      </c>
      <c r="L31" s="30">
        <v>78</v>
      </c>
      <c r="M31" s="22">
        <v>5</v>
      </c>
      <c r="N31" s="30">
        <v>414</v>
      </c>
      <c r="O31" s="27">
        <v>34</v>
      </c>
    </row>
    <row r="32" spans="1:15" x14ac:dyDescent="0.3">
      <c r="A32" s="33">
        <v>4</v>
      </c>
      <c r="B32" s="24" t="s">
        <v>79</v>
      </c>
      <c r="C32" s="24" t="s">
        <v>12</v>
      </c>
      <c r="D32" s="30">
        <v>85</v>
      </c>
      <c r="E32" s="22">
        <v>7</v>
      </c>
      <c r="F32" s="30">
        <v>402</v>
      </c>
      <c r="G32" s="27">
        <v>27</v>
      </c>
      <c r="I32" s="23">
        <v>1</v>
      </c>
      <c r="J32" s="24" t="s">
        <v>73</v>
      </c>
      <c r="K32" s="24" t="s">
        <v>67</v>
      </c>
      <c r="L32" s="25">
        <v>87</v>
      </c>
      <c r="M32" s="22">
        <v>9</v>
      </c>
      <c r="N32" s="30">
        <v>404</v>
      </c>
      <c r="O32" s="27">
        <v>28</v>
      </c>
    </row>
    <row r="33" spans="1:15" x14ac:dyDescent="0.3">
      <c r="A33" s="23">
        <v>1</v>
      </c>
      <c r="B33" s="24" t="s">
        <v>71</v>
      </c>
      <c r="C33" s="24" t="s">
        <v>72</v>
      </c>
      <c r="D33" s="25">
        <v>78</v>
      </c>
      <c r="E33" s="22">
        <v>4</v>
      </c>
      <c r="F33" s="30">
        <v>412</v>
      </c>
      <c r="G33" s="27">
        <v>26</v>
      </c>
      <c r="I33" s="33">
        <v>4</v>
      </c>
      <c r="J33" s="24" t="s">
        <v>80</v>
      </c>
      <c r="K33" s="24" t="s">
        <v>20</v>
      </c>
      <c r="L33" s="30">
        <v>79</v>
      </c>
      <c r="M33" s="22">
        <v>6</v>
      </c>
      <c r="N33" s="30">
        <v>381</v>
      </c>
      <c r="O33" s="27">
        <v>24</v>
      </c>
    </row>
    <row r="34" spans="1:15" x14ac:dyDescent="0.3">
      <c r="A34" s="33">
        <v>2</v>
      </c>
      <c r="B34" s="24" t="s">
        <v>74</v>
      </c>
      <c r="C34" s="24" t="s">
        <v>75</v>
      </c>
      <c r="D34" s="30">
        <v>84</v>
      </c>
      <c r="E34" s="22">
        <v>6</v>
      </c>
      <c r="F34" s="30">
        <v>405</v>
      </c>
      <c r="G34" s="27">
        <v>21</v>
      </c>
      <c r="I34" s="23">
        <v>9</v>
      </c>
      <c r="J34" s="24" t="s">
        <v>91</v>
      </c>
      <c r="K34" s="24" t="s">
        <v>18</v>
      </c>
      <c r="L34" s="30">
        <v>75</v>
      </c>
      <c r="M34" s="22">
        <v>4</v>
      </c>
      <c r="N34" s="30">
        <v>395</v>
      </c>
      <c r="O34" s="27">
        <v>23</v>
      </c>
    </row>
    <row r="35" spans="1:15" x14ac:dyDescent="0.3">
      <c r="A35" s="23">
        <v>9</v>
      </c>
      <c r="B35" s="24" t="s">
        <v>90</v>
      </c>
      <c r="C35" s="24" t="s">
        <v>18</v>
      </c>
      <c r="D35" s="30">
        <v>0</v>
      </c>
      <c r="E35" s="22">
        <v>0</v>
      </c>
      <c r="F35" s="30">
        <v>246</v>
      </c>
      <c r="G35" s="27">
        <v>16</v>
      </c>
      <c r="I35" s="33">
        <v>8</v>
      </c>
      <c r="J35" s="24" t="s">
        <v>89</v>
      </c>
      <c r="K35" s="24" t="s">
        <v>58</v>
      </c>
      <c r="L35" s="30">
        <v>74</v>
      </c>
      <c r="M35" s="22">
        <v>3</v>
      </c>
      <c r="N35" s="30">
        <v>391</v>
      </c>
      <c r="O35" s="27">
        <v>22</v>
      </c>
    </row>
    <row r="36" spans="1:15" x14ac:dyDescent="0.3">
      <c r="A36" s="23">
        <v>3</v>
      </c>
      <c r="B36" s="24" t="s">
        <v>77</v>
      </c>
      <c r="C36" s="24" t="s">
        <v>18</v>
      </c>
      <c r="D36" s="30" t="s">
        <v>191</v>
      </c>
      <c r="E36" s="22">
        <v>0</v>
      </c>
      <c r="F36" s="30">
        <v>165</v>
      </c>
      <c r="G36" s="27">
        <v>11</v>
      </c>
      <c r="I36" s="23">
        <v>5</v>
      </c>
      <c r="J36" s="24" t="s">
        <v>82</v>
      </c>
      <c r="K36" s="24" t="s">
        <v>75</v>
      </c>
      <c r="L36" s="30" t="s">
        <v>191</v>
      </c>
      <c r="M36" s="22">
        <v>0</v>
      </c>
      <c r="N36" s="30">
        <v>321</v>
      </c>
      <c r="O36" s="27">
        <v>19</v>
      </c>
    </row>
    <row r="37" spans="1:15" x14ac:dyDescent="0.3">
      <c r="A37" s="279">
        <v>6</v>
      </c>
      <c r="B37" s="215" t="s">
        <v>83</v>
      </c>
      <c r="C37" s="215" t="s">
        <v>18</v>
      </c>
      <c r="D37" s="277" t="s">
        <v>191</v>
      </c>
      <c r="E37" s="278">
        <v>0</v>
      </c>
      <c r="F37" s="31">
        <v>0</v>
      </c>
      <c r="G37" s="32">
        <v>0</v>
      </c>
      <c r="I37" s="279">
        <v>6</v>
      </c>
      <c r="J37" s="215" t="s">
        <v>84</v>
      </c>
      <c r="K37" s="215" t="s">
        <v>85</v>
      </c>
      <c r="L37" s="277" t="s">
        <v>45</v>
      </c>
      <c r="M37" s="278">
        <v>0</v>
      </c>
      <c r="N37" s="31">
        <v>0</v>
      </c>
      <c r="O37" s="32">
        <v>0</v>
      </c>
    </row>
    <row r="39" spans="1:15" x14ac:dyDescent="0.3">
      <c r="A39" s="14"/>
      <c r="B39" s="15" t="s">
        <v>92</v>
      </c>
      <c r="C39" s="16"/>
      <c r="D39" s="15"/>
      <c r="E39" s="15"/>
      <c r="F39" s="15"/>
      <c r="G39" s="15"/>
      <c r="I39" s="14"/>
      <c r="J39" s="15" t="s">
        <v>93</v>
      </c>
      <c r="K39" s="16"/>
      <c r="L39" s="15"/>
      <c r="M39" s="15"/>
      <c r="N39" s="15"/>
      <c r="O39" s="15"/>
    </row>
    <row r="40" spans="1:15" x14ac:dyDescent="0.3">
      <c r="A40" s="18"/>
      <c r="B40" s="19" t="s">
        <v>5</v>
      </c>
      <c r="C40" s="19" t="s">
        <v>6</v>
      </c>
      <c r="D40" s="20" t="s">
        <v>7</v>
      </c>
      <c r="E40" s="20" t="s">
        <v>8</v>
      </c>
      <c r="F40" s="20" t="s">
        <v>9</v>
      </c>
      <c r="G40" s="21" t="s">
        <v>10</v>
      </c>
      <c r="I40" s="18"/>
      <c r="J40" s="19" t="s">
        <v>5</v>
      </c>
      <c r="K40" s="19" t="s">
        <v>6</v>
      </c>
      <c r="L40" s="20" t="s">
        <v>7</v>
      </c>
      <c r="M40" s="20" t="s">
        <v>8</v>
      </c>
      <c r="N40" s="20" t="s">
        <v>9</v>
      </c>
      <c r="O40" s="21" t="s">
        <v>10</v>
      </c>
    </row>
    <row r="41" spans="1:15" x14ac:dyDescent="0.3">
      <c r="A41" s="274">
        <v>1</v>
      </c>
      <c r="B41" s="210" t="s">
        <v>94</v>
      </c>
      <c r="C41" s="210" t="s">
        <v>34</v>
      </c>
      <c r="D41" s="275">
        <v>96</v>
      </c>
      <c r="E41" s="275">
        <v>8</v>
      </c>
      <c r="F41" s="212">
        <v>466</v>
      </c>
      <c r="G41" s="213">
        <v>40</v>
      </c>
      <c r="I41" s="274">
        <v>7</v>
      </c>
      <c r="J41" s="210" t="s">
        <v>107</v>
      </c>
      <c r="K41" s="210" t="s">
        <v>85</v>
      </c>
      <c r="L41" s="212">
        <v>78</v>
      </c>
      <c r="M41" s="275">
        <v>7</v>
      </c>
      <c r="N41" s="212">
        <v>402</v>
      </c>
      <c r="O41" s="213">
        <v>34</v>
      </c>
    </row>
    <row r="42" spans="1:15" x14ac:dyDescent="0.3">
      <c r="A42" s="33">
        <v>8</v>
      </c>
      <c r="B42" s="24" t="s">
        <v>108</v>
      </c>
      <c r="C42" s="24" t="s">
        <v>85</v>
      </c>
      <c r="D42" s="30">
        <v>76</v>
      </c>
      <c r="E42" s="22">
        <v>4</v>
      </c>
      <c r="F42" s="30">
        <v>414</v>
      </c>
      <c r="G42" s="27">
        <v>28</v>
      </c>
      <c r="I42" s="23">
        <v>3</v>
      </c>
      <c r="J42" s="24" t="s">
        <v>99</v>
      </c>
      <c r="K42" s="24" t="s">
        <v>20</v>
      </c>
      <c r="L42" s="30">
        <v>63</v>
      </c>
      <c r="M42" s="22">
        <v>5</v>
      </c>
      <c r="N42" s="30">
        <v>394</v>
      </c>
      <c r="O42" s="27">
        <v>34</v>
      </c>
    </row>
    <row r="43" spans="1:15" x14ac:dyDescent="0.3">
      <c r="A43" s="33">
        <v>2</v>
      </c>
      <c r="B43" s="24" t="s">
        <v>96</v>
      </c>
      <c r="C43" s="24" t="s">
        <v>18</v>
      </c>
      <c r="D43" s="30">
        <v>88</v>
      </c>
      <c r="E43" s="22">
        <v>7</v>
      </c>
      <c r="F43" s="30">
        <v>423</v>
      </c>
      <c r="G43" s="27">
        <v>27</v>
      </c>
      <c r="I43" s="23">
        <v>5</v>
      </c>
      <c r="J43" s="24" t="s">
        <v>103</v>
      </c>
      <c r="K43" s="24" t="s">
        <v>65</v>
      </c>
      <c r="L43" s="30">
        <v>82</v>
      </c>
      <c r="M43" s="22">
        <v>8</v>
      </c>
      <c r="N43" s="30">
        <v>392</v>
      </c>
      <c r="O43" s="27">
        <v>30</v>
      </c>
    </row>
    <row r="44" spans="1:15" x14ac:dyDescent="0.3">
      <c r="A44" s="23">
        <v>5</v>
      </c>
      <c r="B44" s="24" t="s">
        <v>102</v>
      </c>
      <c r="C44" s="24" t="s">
        <v>58</v>
      </c>
      <c r="D44" s="30">
        <v>76</v>
      </c>
      <c r="E44" s="22">
        <v>4</v>
      </c>
      <c r="F44" s="30">
        <v>412</v>
      </c>
      <c r="G44" s="27">
        <v>26</v>
      </c>
      <c r="I44" s="33">
        <v>6</v>
      </c>
      <c r="J44" s="24" t="s">
        <v>105</v>
      </c>
      <c r="K44" s="24" t="s">
        <v>58</v>
      </c>
      <c r="L44" s="30">
        <v>78</v>
      </c>
      <c r="M44" s="22">
        <v>7</v>
      </c>
      <c r="N44" s="30">
        <v>367</v>
      </c>
      <c r="O44" s="27">
        <v>22</v>
      </c>
    </row>
    <row r="45" spans="1:15" x14ac:dyDescent="0.3">
      <c r="A45" s="33">
        <v>4</v>
      </c>
      <c r="B45" s="24" t="s">
        <v>100</v>
      </c>
      <c r="C45" s="24" t="s">
        <v>27</v>
      </c>
      <c r="D45" s="30">
        <v>88</v>
      </c>
      <c r="E45" s="22">
        <v>7</v>
      </c>
      <c r="F45" s="30">
        <v>407</v>
      </c>
      <c r="G45" s="27">
        <v>21</v>
      </c>
      <c r="I45" s="23">
        <v>1</v>
      </c>
      <c r="J45" s="24" t="s">
        <v>95</v>
      </c>
      <c r="K45" s="24" t="s">
        <v>27</v>
      </c>
      <c r="L45" s="25" t="s">
        <v>191</v>
      </c>
      <c r="M45" s="22">
        <v>0</v>
      </c>
      <c r="N45" s="30">
        <v>246</v>
      </c>
      <c r="O45" s="27">
        <v>18</v>
      </c>
    </row>
    <row r="46" spans="1:15" x14ac:dyDescent="0.3">
      <c r="A46" s="23">
        <v>3</v>
      </c>
      <c r="B46" s="24" t="s">
        <v>98</v>
      </c>
      <c r="C46" s="24" t="s">
        <v>58</v>
      </c>
      <c r="D46" s="30">
        <v>63</v>
      </c>
      <c r="E46" s="22">
        <v>2</v>
      </c>
      <c r="F46" s="30">
        <v>374</v>
      </c>
      <c r="G46" s="27">
        <v>21</v>
      </c>
      <c r="I46" s="33">
        <v>4</v>
      </c>
      <c r="J46" s="24" t="s">
        <v>101</v>
      </c>
      <c r="K46" s="24" t="s">
        <v>75</v>
      </c>
      <c r="L46" s="30" t="s">
        <v>191</v>
      </c>
      <c r="M46" s="22">
        <v>0</v>
      </c>
      <c r="N46" s="30">
        <v>163</v>
      </c>
      <c r="O46" s="27">
        <v>13</v>
      </c>
    </row>
    <row r="47" spans="1:15" x14ac:dyDescent="0.3">
      <c r="A47" s="23">
        <v>7</v>
      </c>
      <c r="B47" s="24" t="s">
        <v>106</v>
      </c>
      <c r="C47" s="24" t="s">
        <v>65</v>
      </c>
      <c r="D47" s="30">
        <v>84</v>
      </c>
      <c r="E47" s="22">
        <v>5</v>
      </c>
      <c r="F47" s="30">
        <v>393</v>
      </c>
      <c r="G47" s="27">
        <v>16</v>
      </c>
      <c r="I47" s="33">
        <v>2</v>
      </c>
      <c r="J47" s="24" t="s">
        <v>97</v>
      </c>
      <c r="K47" s="24" t="s">
        <v>27</v>
      </c>
      <c r="L47" s="30" t="s">
        <v>191</v>
      </c>
      <c r="M47" s="22">
        <v>0</v>
      </c>
      <c r="N47" s="30">
        <v>0</v>
      </c>
      <c r="O47" s="27">
        <v>0</v>
      </c>
    </row>
    <row r="48" spans="1:15" x14ac:dyDescent="0.3">
      <c r="A48" s="279">
        <v>6</v>
      </c>
      <c r="B48" s="215" t="s">
        <v>104</v>
      </c>
      <c r="C48" s="215" t="s">
        <v>75</v>
      </c>
      <c r="D48" s="277" t="s">
        <v>191</v>
      </c>
      <c r="E48" s="278">
        <v>0</v>
      </c>
      <c r="F48" s="31">
        <v>0</v>
      </c>
      <c r="G48" s="32">
        <v>0</v>
      </c>
      <c r="I48" s="279">
        <v>8</v>
      </c>
      <c r="J48" s="215" t="s">
        <v>109</v>
      </c>
      <c r="K48" s="215" t="s">
        <v>16</v>
      </c>
      <c r="L48" s="277" t="s">
        <v>191</v>
      </c>
      <c r="M48" s="278">
        <v>0</v>
      </c>
      <c r="N48" s="31">
        <v>0</v>
      </c>
      <c r="O48" s="32">
        <v>0</v>
      </c>
    </row>
    <row r="50" spans="1:15" x14ac:dyDescent="0.3">
      <c r="A50" s="14"/>
      <c r="B50" s="15" t="s">
        <v>110</v>
      </c>
      <c r="C50" s="16"/>
      <c r="D50" s="15"/>
      <c r="E50" s="15"/>
      <c r="F50" s="15"/>
      <c r="G50" s="15"/>
      <c r="I50" s="14"/>
      <c r="J50" s="15" t="s">
        <v>111</v>
      </c>
      <c r="K50" s="16"/>
      <c r="L50" s="15"/>
      <c r="M50" s="15"/>
      <c r="N50" s="15"/>
      <c r="O50" s="15"/>
    </row>
    <row r="51" spans="1:15" x14ac:dyDescent="0.3">
      <c r="A51" s="18"/>
      <c r="B51" s="19" t="s">
        <v>5</v>
      </c>
      <c r="C51" s="19" t="s">
        <v>6</v>
      </c>
      <c r="D51" s="20" t="s">
        <v>7</v>
      </c>
      <c r="E51" s="20" t="s">
        <v>8</v>
      </c>
      <c r="F51" s="20" t="s">
        <v>9</v>
      </c>
      <c r="G51" s="21" t="s">
        <v>10</v>
      </c>
      <c r="I51" s="18"/>
      <c r="J51" s="19" t="s">
        <v>5</v>
      </c>
      <c r="K51" s="19" t="s">
        <v>6</v>
      </c>
      <c r="L51" s="20" t="s">
        <v>7</v>
      </c>
      <c r="M51" s="20" t="s">
        <v>8</v>
      </c>
      <c r="N51" s="20" t="s">
        <v>9</v>
      </c>
      <c r="O51" s="21" t="s">
        <v>10</v>
      </c>
    </row>
    <row r="52" spans="1:15" x14ac:dyDescent="0.3">
      <c r="A52" s="274">
        <v>5</v>
      </c>
      <c r="B52" s="210" t="s">
        <v>120</v>
      </c>
      <c r="C52" s="210" t="s">
        <v>30</v>
      </c>
      <c r="D52" s="212">
        <v>80</v>
      </c>
      <c r="E52" s="275">
        <v>8</v>
      </c>
      <c r="F52" s="212">
        <v>412</v>
      </c>
      <c r="G52" s="213">
        <v>37</v>
      </c>
      <c r="I52" s="274">
        <v>1</v>
      </c>
      <c r="J52" s="210" t="s">
        <v>113</v>
      </c>
      <c r="K52" s="210" t="s">
        <v>75</v>
      </c>
      <c r="L52" s="275">
        <v>92</v>
      </c>
      <c r="M52" s="275">
        <v>8</v>
      </c>
      <c r="N52" s="212">
        <v>463</v>
      </c>
      <c r="O52" s="213">
        <v>40</v>
      </c>
    </row>
    <row r="53" spans="1:15" x14ac:dyDescent="0.3">
      <c r="A53" s="33">
        <v>6</v>
      </c>
      <c r="B53" s="24" t="s">
        <v>122</v>
      </c>
      <c r="C53" s="24" t="s">
        <v>58</v>
      </c>
      <c r="D53" s="30">
        <v>77</v>
      </c>
      <c r="E53" s="22">
        <v>6</v>
      </c>
      <c r="F53" s="30">
        <v>380</v>
      </c>
      <c r="G53" s="27">
        <v>29</v>
      </c>
      <c r="I53" s="23">
        <v>7</v>
      </c>
      <c r="J53" s="24" t="s">
        <v>125</v>
      </c>
      <c r="K53" s="24" t="s">
        <v>67</v>
      </c>
      <c r="L53" s="30">
        <v>79</v>
      </c>
      <c r="M53" s="22">
        <v>6</v>
      </c>
      <c r="N53" s="30">
        <v>381</v>
      </c>
      <c r="O53" s="27">
        <v>27</v>
      </c>
    </row>
    <row r="54" spans="1:15" x14ac:dyDescent="0.3">
      <c r="A54" s="33">
        <v>8</v>
      </c>
      <c r="B54" s="24" t="s">
        <v>126</v>
      </c>
      <c r="C54" s="24" t="s">
        <v>18</v>
      </c>
      <c r="D54" s="30">
        <v>75</v>
      </c>
      <c r="E54" s="22">
        <v>5</v>
      </c>
      <c r="F54" s="30">
        <v>391</v>
      </c>
      <c r="G54" s="27">
        <v>28</v>
      </c>
      <c r="I54" s="33">
        <v>2</v>
      </c>
      <c r="J54" s="24" t="s">
        <v>115</v>
      </c>
      <c r="K54" s="24" t="s">
        <v>67</v>
      </c>
      <c r="L54" s="30">
        <v>80</v>
      </c>
      <c r="M54" s="22">
        <v>7</v>
      </c>
      <c r="N54" s="30">
        <v>371</v>
      </c>
      <c r="O54" s="27">
        <v>25</v>
      </c>
    </row>
    <row r="55" spans="1:15" x14ac:dyDescent="0.3">
      <c r="A55" s="33">
        <v>4</v>
      </c>
      <c r="B55" s="24" t="s">
        <v>118</v>
      </c>
      <c r="C55" s="24" t="s">
        <v>30</v>
      </c>
      <c r="D55" s="30">
        <v>71</v>
      </c>
      <c r="E55" s="22">
        <v>4</v>
      </c>
      <c r="F55" s="30">
        <v>371</v>
      </c>
      <c r="G55" s="27">
        <v>25</v>
      </c>
      <c r="I55" s="23">
        <v>3</v>
      </c>
      <c r="J55" s="24" t="s">
        <v>117</v>
      </c>
      <c r="K55" s="24" t="s">
        <v>67</v>
      </c>
      <c r="L55" s="30">
        <v>74</v>
      </c>
      <c r="M55" s="22">
        <v>5</v>
      </c>
      <c r="N55" s="30">
        <v>358</v>
      </c>
      <c r="O55" s="27">
        <v>24</v>
      </c>
    </row>
    <row r="56" spans="1:15" x14ac:dyDescent="0.3">
      <c r="A56" s="23">
        <v>1</v>
      </c>
      <c r="B56" s="24" t="s">
        <v>112</v>
      </c>
      <c r="C56" s="24" t="s">
        <v>67</v>
      </c>
      <c r="D56" s="25">
        <v>80</v>
      </c>
      <c r="E56" s="22">
        <v>8</v>
      </c>
      <c r="F56" s="30">
        <v>364</v>
      </c>
      <c r="G56" s="27">
        <v>22</v>
      </c>
      <c r="I56" s="33">
        <v>4</v>
      </c>
      <c r="J56" s="24" t="s">
        <v>119</v>
      </c>
      <c r="K56" s="24" t="s">
        <v>34</v>
      </c>
      <c r="L56" s="30">
        <v>68</v>
      </c>
      <c r="M56" s="22">
        <v>3</v>
      </c>
      <c r="N56" s="30">
        <v>359</v>
      </c>
      <c r="O56" s="27">
        <v>23</v>
      </c>
    </row>
    <row r="57" spans="1:15" x14ac:dyDescent="0.3">
      <c r="A57" s="23">
        <v>7</v>
      </c>
      <c r="B57" s="24" t="s">
        <v>124</v>
      </c>
      <c r="C57" s="24" t="s">
        <v>30</v>
      </c>
      <c r="D57" s="30" t="s">
        <v>191</v>
      </c>
      <c r="E57" s="22">
        <v>0</v>
      </c>
      <c r="F57" s="30">
        <v>313</v>
      </c>
      <c r="G57" s="27">
        <v>22</v>
      </c>
      <c r="I57" s="33">
        <v>6</v>
      </c>
      <c r="J57" s="24" t="s">
        <v>123</v>
      </c>
      <c r="K57" s="24" t="s">
        <v>30</v>
      </c>
      <c r="L57" s="30">
        <v>73</v>
      </c>
      <c r="M57" s="22">
        <v>4</v>
      </c>
      <c r="N57" s="30">
        <v>371</v>
      </c>
      <c r="O57" s="27">
        <v>22</v>
      </c>
    </row>
    <row r="58" spans="1:15" x14ac:dyDescent="0.3">
      <c r="A58" s="33">
        <v>2</v>
      </c>
      <c r="B58" s="24" t="s">
        <v>114</v>
      </c>
      <c r="C58" s="24" t="s">
        <v>75</v>
      </c>
      <c r="D58" s="30" t="s">
        <v>191</v>
      </c>
      <c r="E58" s="22">
        <v>0</v>
      </c>
      <c r="F58" s="30">
        <v>73</v>
      </c>
      <c r="G58" s="27">
        <v>5</v>
      </c>
      <c r="I58" s="23">
        <v>5</v>
      </c>
      <c r="J58" s="24" t="s">
        <v>121</v>
      </c>
      <c r="K58" s="24" t="s">
        <v>85</v>
      </c>
      <c r="L58" s="30" t="s">
        <v>191</v>
      </c>
      <c r="M58" s="22">
        <v>0</v>
      </c>
      <c r="N58" s="30">
        <v>277</v>
      </c>
      <c r="O58" s="27">
        <v>15</v>
      </c>
    </row>
    <row r="59" spans="1:15" x14ac:dyDescent="0.3">
      <c r="A59" s="276">
        <v>3</v>
      </c>
      <c r="B59" s="215" t="s">
        <v>116</v>
      </c>
      <c r="C59" s="215" t="s">
        <v>49</v>
      </c>
      <c r="D59" s="277" t="s">
        <v>191</v>
      </c>
      <c r="E59" s="278">
        <v>0</v>
      </c>
      <c r="F59" s="31">
        <v>0</v>
      </c>
      <c r="G59" s="32">
        <v>0</v>
      </c>
      <c r="I59" s="279">
        <v>8</v>
      </c>
      <c r="J59" s="215" t="s">
        <v>127</v>
      </c>
      <c r="K59" s="215" t="s">
        <v>85</v>
      </c>
      <c r="L59" s="277" t="s">
        <v>45</v>
      </c>
      <c r="M59" s="278">
        <v>0</v>
      </c>
      <c r="N59" s="31">
        <v>0</v>
      </c>
      <c r="O59" s="32">
        <v>0</v>
      </c>
    </row>
    <row r="61" spans="1:15" x14ac:dyDescent="0.3">
      <c r="B61" s="6" t="s">
        <v>128</v>
      </c>
      <c r="C61" s="6"/>
      <c r="D61" s="6"/>
      <c r="E61" s="6"/>
      <c r="F61" s="34" t="s">
        <v>705</v>
      </c>
      <c r="G61" s="6"/>
    </row>
    <row r="62" spans="1:15" x14ac:dyDescent="0.3">
      <c r="B62" s="6" t="s">
        <v>129</v>
      </c>
      <c r="C62" s="6"/>
      <c r="D62" s="6"/>
      <c r="E62" s="6"/>
      <c r="F62" s="6"/>
      <c r="G62" s="6"/>
    </row>
  </sheetData>
  <sortState xmlns:xlrd2="http://schemas.microsoft.com/office/spreadsheetml/2017/richdata2" ref="A52:G59">
    <sortCondition descending="1" ref="G52"/>
    <sortCondition descending="1" ref="F52"/>
  </sortState>
  <hyperlinks>
    <hyperlink ref="B2" location="'Index'!A3" display="`" xr:uid="{010DB9E0-8F7C-4661-BBDB-FE72907A85D7}"/>
  </hyperlinks>
  <printOptions horizontalCentered="1"/>
  <pageMargins left="0.31527777777777799" right="0.31527777777777799" top="1.1812499999999999" bottom="0.39305555555555599" header="0.39374999999999999" footer="0.196527777777778"/>
  <pageSetup paperSize="9" scale="75" firstPageNumber="0" orientation="portrait" horizontalDpi="300" verticalDpi="300" r:id="rId1"/>
  <headerFooter>
    <oddHeader>&amp;C&amp;"Trebuchet MS,Bold"&amp;18Cumbria &amp;&amp; Northumbria TSA Leagues
Winter 2020-21&amp;L&amp;G&amp;R&amp;G</oddHeader>
    <oddFooter>&amp;Cwww.cntsa.org.uk</oddFooter>
  </headerFooter>
  <legacyDrawingHF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257487-D65F-43A6-87CB-C6666A0B7027}">
  <sheetPr codeName="Sheet3">
    <tabColor rgb="FF0070C0"/>
    <pageSetUpPr fitToPage="1"/>
  </sheetPr>
  <dimension ref="A1:AMJ69"/>
  <sheetViews>
    <sheetView showGridLines="0" zoomScaleNormal="100" workbookViewId="0">
      <selection activeCell="A2" sqref="A2"/>
    </sheetView>
  </sheetViews>
  <sheetFormatPr defaultColWidth="12.85546875" defaultRowHeight="15.75" x14ac:dyDescent="0.3"/>
  <cols>
    <col min="1" max="1" width="2.7109375" style="13" customWidth="1"/>
    <col min="2" max="3" width="20.7109375" style="13" customWidth="1"/>
    <col min="4" max="7" width="5" style="13" customWidth="1"/>
    <col min="8" max="8" width="1.7109375" style="13" customWidth="1"/>
    <col min="9" max="9" width="2.7109375" style="13" customWidth="1"/>
    <col min="10" max="11" width="20.7109375" style="13" customWidth="1"/>
    <col min="12" max="15" width="5" style="13" customWidth="1"/>
    <col min="16" max="16" width="5.140625" style="13" customWidth="1"/>
    <col min="17" max="1024" width="12.85546875" style="13"/>
    <col min="1025" max="16384" width="12.85546875" style="35"/>
  </cols>
  <sheetData>
    <row r="1" spans="1:34" s="5" customFormat="1" ht="18" x14ac:dyDescent="0.35">
      <c r="A1" s="1"/>
      <c r="B1" s="2" t="s">
        <v>0</v>
      </c>
      <c r="C1" s="3"/>
      <c r="D1" s="4"/>
      <c r="E1" s="4"/>
      <c r="F1" s="4" t="s">
        <v>130</v>
      </c>
      <c r="G1" s="4"/>
      <c r="H1" s="4"/>
      <c r="I1" s="4" t="s">
        <v>1</v>
      </c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G1" s="13"/>
      <c r="AH1" s="13"/>
    </row>
    <row r="2" spans="1:34" ht="18.75" x14ac:dyDescent="0.3">
      <c r="A2" s="8"/>
      <c r="B2" s="9" t="s">
        <v>2</v>
      </c>
      <c r="C2" s="10"/>
      <c r="D2" s="11"/>
      <c r="E2" s="11"/>
      <c r="F2" s="10"/>
      <c r="G2" s="11"/>
      <c r="H2" s="11"/>
      <c r="I2" s="12"/>
      <c r="J2" s="11"/>
      <c r="K2" s="11"/>
      <c r="L2" s="11"/>
      <c r="M2" s="10"/>
      <c r="N2" s="11"/>
    </row>
    <row r="3" spans="1:34" x14ac:dyDescent="0.3">
      <c r="A3" s="14"/>
      <c r="B3" s="15" t="s">
        <v>3</v>
      </c>
      <c r="C3" s="16"/>
      <c r="D3" s="15"/>
      <c r="E3" s="15"/>
      <c r="F3" s="15"/>
      <c r="G3" s="15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</row>
    <row r="4" spans="1:34" x14ac:dyDescent="0.3">
      <c r="A4" s="18"/>
      <c r="B4" s="19" t="s">
        <v>5</v>
      </c>
      <c r="C4" s="19" t="s">
        <v>6</v>
      </c>
      <c r="D4" s="20" t="s">
        <v>7</v>
      </c>
      <c r="E4" s="20" t="s">
        <v>8</v>
      </c>
      <c r="F4" s="20" t="s">
        <v>9</v>
      </c>
      <c r="G4" s="21" t="s">
        <v>10</v>
      </c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</row>
    <row r="5" spans="1:34" x14ac:dyDescent="0.3">
      <c r="A5" s="280">
        <v>1</v>
      </c>
      <c r="B5" s="221" t="s">
        <v>15</v>
      </c>
      <c r="C5" s="221" t="s">
        <v>16</v>
      </c>
      <c r="D5" s="281">
        <v>98</v>
      </c>
      <c r="E5" s="281">
        <v>8</v>
      </c>
      <c r="F5" s="212">
        <v>497</v>
      </c>
      <c r="G5" s="213">
        <v>40</v>
      </c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</row>
    <row r="6" spans="1:34" x14ac:dyDescent="0.3">
      <c r="A6" s="223">
        <v>6</v>
      </c>
      <c r="B6" s="224" t="s">
        <v>19</v>
      </c>
      <c r="C6" s="224" t="s">
        <v>20</v>
      </c>
      <c r="D6" s="225">
        <v>93</v>
      </c>
      <c r="E6" s="282">
        <v>7</v>
      </c>
      <c r="F6" s="38">
        <v>471</v>
      </c>
      <c r="G6" s="39">
        <v>35</v>
      </c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D6" s="6"/>
      <c r="AE6" s="6"/>
    </row>
    <row r="7" spans="1:34" s="6" customFormat="1" ht="15.75" customHeight="1" x14ac:dyDescent="0.3">
      <c r="A7" s="283">
        <v>5</v>
      </c>
      <c r="B7" s="224" t="s">
        <v>57</v>
      </c>
      <c r="C7" s="224" t="s">
        <v>58</v>
      </c>
      <c r="D7" s="225">
        <v>93</v>
      </c>
      <c r="E7" s="282">
        <v>7</v>
      </c>
      <c r="F7" s="38">
        <v>464</v>
      </c>
      <c r="G7" s="39">
        <v>31</v>
      </c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D7" s="13"/>
      <c r="AE7" s="13"/>
    </row>
    <row r="8" spans="1:34" s="6" customFormat="1" ht="15.75" customHeight="1" x14ac:dyDescent="0.3">
      <c r="A8" s="223">
        <v>4</v>
      </c>
      <c r="B8" s="224" t="s">
        <v>51</v>
      </c>
      <c r="C8" s="224" t="s">
        <v>52</v>
      </c>
      <c r="D8" s="225">
        <v>83</v>
      </c>
      <c r="E8" s="282">
        <v>3</v>
      </c>
      <c r="F8" s="38">
        <v>445</v>
      </c>
      <c r="G8" s="39">
        <v>22</v>
      </c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D8" s="13"/>
      <c r="AE8" s="13"/>
    </row>
    <row r="9" spans="1:34" x14ac:dyDescent="0.3">
      <c r="A9" s="283">
        <v>7</v>
      </c>
      <c r="B9" s="224" t="s">
        <v>63</v>
      </c>
      <c r="C9" s="224" t="s">
        <v>60</v>
      </c>
      <c r="D9" s="225">
        <v>91</v>
      </c>
      <c r="E9" s="282">
        <v>5</v>
      </c>
      <c r="F9" s="38">
        <v>447</v>
      </c>
      <c r="G9" s="39">
        <v>17</v>
      </c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</row>
    <row r="10" spans="1:34" x14ac:dyDescent="0.3">
      <c r="A10" s="223">
        <v>8</v>
      </c>
      <c r="B10" s="224" t="s">
        <v>35</v>
      </c>
      <c r="C10" s="224" t="s">
        <v>27</v>
      </c>
      <c r="D10" s="225" t="s">
        <v>191</v>
      </c>
      <c r="E10" s="282">
        <v>0</v>
      </c>
      <c r="F10" s="38">
        <v>361</v>
      </c>
      <c r="G10" s="39">
        <v>16</v>
      </c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D10" s="6"/>
      <c r="AE10" s="6"/>
    </row>
    <row r="11" spans="1:34" x14ac:dyDescent="0.3">
      <c r="A11" s="283">
        <v>3</v>
      </c>
      <c r="B11" s="224" t="s">
        <v>21</v>
      </c>
      <c r="C11" s="224" t="s">
        <v>22</v>
      </c>
      <c r="D11" s="225">
        <v>87</v>
      </c>
      <c r="E11" s="282">
        <v>4</v>
      </c>
      <c r="F11" s="38">
        <v>433</v>
      </c>
      <c r="G11" s="39">
        <v>12</v>
      </c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</row>
    <row r="12" spans="1:34" x14ac:dyDescent="0.3">
      <c r="A12" s="228">
        <v>2</v>
      </c>
      <c r="B12" s="229" t="s">
        <v>43</v>
      </c>
      <c r="C12" s="229" t="s">
        <v>44</v>
      </c>
      <c r="D12" s="230" t="s">
        <v>45</v>
      </c>
      <c r="E12" s="284">
        <v>0</v>
      </c>
      <c r="F12" s="40">
        <v>266</v>
      </c>
      <c r="G12" s="41">
        <v>11</v>
      </c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</row>
    <row r="13" spans="1:34" x14ac:dyDescent="0.3">
      <c r="A13" s="36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</row>
    <row r="14" spans="1:34" x14ac:dyDescent="0.3">
      <c r="A14" s="14"/>
      <c r="B14" s="15" t="s">
        <v>4</v>
      </c>
      <c r="C14" s="16"/>
      <c r="D14" s="15"/>
      <c r="E14" s="15"/>
      <c r="F14" s="15"/>
      <c r="G14" s="15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</row>
    <row r="15" spans="1:34" x14ac:dyDescent="0.3">
      <c r="A15" s="18"/>
      <c r="B15" s="19" t="s">
        <v>5</v>
      </c>
      <c r="C15" s="19" t="s">
        <v>6</v>
      </c>
      <c r="D15" s="20" t="s">
        <v>7</v>
      </c>
      <c r="E15" s="20" t="s">
        <v>8</v>
      </c>
      <c r="F15" s="20" t="s">
        <v>9</v>
      </c>
      <c r="G15" s="21" t="s">
        <v>10</v>
      </c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</row>
    <row r="16" spans="1:34" x14ac:dyDescent="0.3">
      <c r="A16" s="298">
        <v>8</v>
      </c>
      <c r="B16" s="221" t="s">
        <v>68</v>
      </c>
      <c r="C16" s="221" t="s">
        <v>65</v>
      </c>
      <c r="D16" s="299">
        <v>89</v>
      </c>
      <c r="E16" s="281">
        <v>6</v>
      </c>
      <c r="F16" s="295">
        <v>455</v>
      </c>
      <c r="G16" s="310">
        <v>37</v>
      </c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</row>
    <row r="17" spans="1:26" x14ac:dyDescent="0.3">
      <c r="A17" s="283">
        <v>7</v>
      </c>
      <c r="B17" s="224" t="s">
        <v>64</v>
      </c>
      <c r="C17" s="224" t="s">
        <v>65</v>
      </c>
      <c r="D17" s="225">
        <v>82</v>
      </c>
      <c r="E17" s="282">
        <v>4</v>
      </c>
      <c r="F17" s="38">
        <v>433</v>
      </c>
      <c r="G17" s="39">
        <v>31</v>
      </c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</row>
    <row r="18" spans="1:26" x14ac:dyDescent="0.3">
      <c r="A18" s="283">
        <v>1</v>
      </c>
      <c r="B18" s="224" t="s">
        <v>46</v>
      </c>
      <c r="C18" s="224" t="s">
        <v>47</v>
      </c>
      <c r="D18" s="282">
        <v>91</v>
      </c>
      <c r="E18" s="282">
        <v>8</v>
      </c>
      <c r="F18" s="30">
        <v>431</v>
      </c>
      <c r="G18" s="27">
        <v>27</v>
      </c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</row>
    <row r="19" spans="1:26" x14ac:dyDescent="0.3">
      <c r="A19" s="223">
        <v>2</v>
      </c>
      <c r="B19" s="224" t="s">
        <v>53</v>
      </c>
      <c r="C19" s="224" t="s">
        <v>54</v>
      </c>
      <c r="D19" s="225">
        <v>85</v>
      </c>
      <c r="E19" s="282">
        <v>5</v>
      </c>
      <c r="F19" s="38">
        <v>423</v>
      </c>
      <c r="G19" s="39">
        <v>26</v>
      </c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</row>
    <row r="20" spans="1:26" x14ac:dyDescent="0.3">
      <c r="A20" s="283">
        <v>3</v>
      </c>
      <c r="B20" s="224" t="s">
        <v>56</v>
      </c>
      <c r="C20" s="224" t="s">
        <v>47</v>
      </c>
      <c r="D20" s="225">
        <v>80</v>
      </c>
      <c r="E20" s="282">
        <v>3</v>
      </c>
      <c r="F20" s="38">
        <v>416</v>
      </c>
      <c r="G20" s="39">
        <v>22</v>
      </c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</row>
    <row r="21" spans="1:26" x14ac:dyDescent="0.3">
      <c r="A21" s="283">
        <v>5</v>
      </c>
      <c r="B21" s="224" t="s">
        <v>59</v>
      </c>
      <c r="C21" s="224" t="s">
        <v>60</v>
      </c>
      <c r="D21" s="225">
        <v>91</v>
      </c>
      <c r="E21" s="282">
        <v>8</v>
      </c>
      <c r="F21" s="38">
        <v>417</v>
      </c>
      <c r="G21" s="39">
        <v>20</v>
      </c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</row>
    <row r="22" spans="1:26" x14ac:dyDescent="0.3">
      <c r="A22" s="223">
        <v>6</v>
      </c>
      <c r="B22" s="224" t="s">
        <v>62</v>
      </c>
      <c r="C22" s="224" t="s">
        <v>20</v>
      </c>
      <c r="D22" s="225">
        <v>80</v>
      </c>
      <c r="E22" s="282">
        <v>3</v>
      </c>
      <c r="F22" s="38">
        <v>390</v>
      </c>
      <c r="G22" s="39">
        <v>12</v>
      </c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</row>
    <row r="23" spans="1:26" x14ac:dyDescent="0.3">
      <c r="A23" s="228">
        <v>4</v>
      </c>
      <c r="B23" s="229" t="s">
        <v>80</v>
      </c>
      <c r="C23" s="229" t="s">
        <v>20</v>
      </c>
      <c r="D23" s="230">
        <v>79</v>
      </c>
      <c r="E23" s="284">
        <v>1</v>
      </c>
      <c r="F23" s="40">
        <v>381</v>
      </c>
      <c r="G23" s="41">
        <v>9</v>
      </c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</row>
    <row r="24" spans="1:26" x14ac:dyDescent="0.3">
      <c r="A24" s="36"/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</row>
    <row r="25" spans="1:26" x14ac:dyDescent="0.3">
      <c r="A25" s="14"/>
      <c r="B25" s="15" t="s">
        <v>39</v>
      </c>
      <c r="C25" s="16"/>
      <c r="D25" s="15"/>
      <c r="E25" s="15"/>
      <c r="F25" s="15"/>
      <c r="G25" s="15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</row>
    <row r="26" spans="1:26" x14ac:dyDescent="0.3">
      <c r="A26" s="18"/>
      <c r="B26" s="19" t="s">
        <v>5</v>
      </c>
      <c r="C26" s="19" t="s">
        <v>6</v>
      </c>
      <c r="D26" s="20" t="s">
        <v>7</v>
      </c>
      <c r="E26" s="20" t="s">
        <v>8</v>
      </c>
      <c r="F26" s="20" t="s">
        <v>9</v>
      </c>
      <c r="G26" s="21" t="s">
        <v>10</v>
      </c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</row>
    <row r="27" spans="1:26" x14ac:dyDescent="0.3">
      <c r="A27" s="280">
        <v>3</v>
      </c>
      <c r="B27" s="221" t="s">
        <v>99</v>
      </c>
      <c r="C27" s="221" t="s">
        <v>20</v>
      </c>
      <c r="D27" s="299">
        <v>63</v>
      </c>
      <c r="E27" s="281">
        <v>3</v>
      </c>
      <c r="F27" s="295">
        <v>394</v>
      </c>
      <c r="G27" s="310">
        <v>36</v>
      </c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</row>
    <row r="28" spans="1:26" x14ac:dyDescent="0.3">
      <c r="A28" s="223">
        <v>2</v>
      </c>
      <c r="B28" s="224" t="s">
        <v>100</v>
      </c>
      <c r="C28" s="224" t="s">
        <v>27</v>
      </c>
      <c r="D28" s="225">
        <v>88</v>
      </c>
      <c r="E28" s="282">
        <v>9</v>
      </c>
      <c r="F28" s="38">
        <v>407</v>
      </c>
      <c r="G28" s="39">
        <v>35</v>
      </c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</row>
    <row r="29" spans="1:26" x14ac:dyDescent="0.3">
      <c r="A29" s="283">
        <v>9</v>
      </c>
      <c r="B29" s="224" t="s">
        <v>106</v>
      </c>
      <c r="C29" s="224" t="s">
        <v>65</v>
      </c>
      <c r="D29" s="225">
        <v>84</v>
      </c>
      <c r="E29" s="282">
        <v>8</v>
      </c>
      <c r="F29" s="38">
        <v>393</v>
      </c>
      <c r="G29" s="39">
        <v>27</v>
      </c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</row>
    <row r="30" spans="1:26" x14ac:dyDescent="0.3">
      <c r="A30" s="283">
        <v>5</v>
      </c>
      <c r="B30" s="224" t="s">
        <v>103</v>
      </c>
      <c r="C30" s="224" t="s">
        <v>65</v>
      </c>
      <c r="D30" s="225">
        <v>82</v>
      </c>
      <c r="E30" s="282">
        <v>7</v>
      </c>
      <c r="F30" s="38">
        <v>392</v>
      </c>
      <c r="G30" s="39">
        <v>27</v>
      </c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</row>
    <row r="31" spans="1:26" x14ac:dyDescent="0.3">
      <c r="A31" s="223">
        <v>8</v>
      </c>
      <c r="B31" s="224" t="s">
        <v>89</v>
      </c>
      <c r="C31" s="224" t="s">
        <v>58</v>
      </c>
      <c r="D31" s="225">
        <v>74</v>
      </c>
      <c r="E31" s="282">
        <v>4</v>
      </c>
      <c r="F31" s="38">
        <v>391</v>
      </c>
      <c r="G31" s="39">
        <v>27</v>
      </c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</row>
    <row r="32" spans="1:26" x14ac:dyDescent="0.3">
      <c r="A32" s="283">
        <v>7</v>
      </c>
      <c r="B32" s="224" t="s">
        <v>122</v>
      </c>
      <c r="C32" s="224" t="s">
        <v>58</v>
      </c>
      <c r="D32" s="225">
        <v>77</v>
      </c>
      <c r="E32" s="282">
        <v>5</v>
      </c>
      <c r="F32" s="38">
        <v>380</v>
      </c>
      <c r="G32" s="39">
        <v>26</v>
      </c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</row>
    <row r="33" spans="1:26" x14ac:dyDescent="0.3">
      <c r="A33" s="283">
        <v>1</v>
      </c>
      <c r="B33" s="224" t="s">
        <v>95</v>
      </c>
      <c r="C33" s="224" t="s">
        <v>27</v>
      </c>
      <c r="D33" s="282" t="s">
        <v>191</v>
      </c>
      <c r="E33" s="282">
        <v>0</v>
      </c>
      <c r="F33" s="30">
        <v>246</v>
      </c>
      <c r="G33" s="27">
        <v>21</v>
      </c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</row>
    <row r="34" spans="1:26" x14ac:dyDescent="0.3">
      <c r="A34" s="223">
        <v>6</v>
      </c>
      <c r="B34" s="224" t="s">
        <v>105</v>
      </c>
      <c r="C34" s="224" t="s">
        <v>58</v>
      </c>
      <c r="D34" s="225">
        <v>78</v>
      </c>
      <c r="E34" s="282">
        <v>6</v>
      </c>
      <c r="F34" s="38">
        <v>367</v>
      </c>
      <c r="G34" s="39">
        <v>15</v>
      </c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</row>
    <row r="35" spans="1:26" x14ac:dyDescent="0.3">
      <c r="A35" s="228">
        <v>4</v>
      </c>
      <c r="B35" s="229" t="s">
        <v>101</v>
      </c>
      <c r="C35" s="229" t="s">
        <v>75</v>
      </c>
      <c r="D35" s="230" t="s">
        <v>191</v>
      </c>
      <c r="E35" s="284">
        <v>0</v>
      </c>
      <c r="F35" s="40">
        <v>163</v>
      </c>
      <c r="G35" s="41">
        <v>12</v>
      </c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</row>
    <row r="36" spans="1:26" x14ac:dyDescent="0.3">
      <c r="A36" s="36"/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</row>
    <row r="37" spans="1:26" x14ac:dyDescent="0.3">
      <c r="A37" s="36"/>
      <c r="B37" s="6" t="s">
        <v>132</v>
      </c>
      <c r="C37" s="6"/>
      <c r="D37" s="6"/>
      <c r="E37" s="6"/>
      <c r="F37" s="34" t="s">
        <v>705</v>
      </c>
      <c r="G37" s="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</row>
    <row r="38" spans="1:26" x14ac:dyDescent="0.3">
      <c r="A38" s="36"/>
      <c r="B38" s="6" t="s">
        <v>129</v>
      </c>
      <c r="C38" s="6"/>
      <c r="D38" s="6"/>
      <c r="E38" s="6"/>
      <c r="F38" s="6"/>
      <c r="G38" s="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</row>
    <row r="39" spans="1:26" x14ac:dyDescent="0.3">
      <c r="A39" s="36"/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</row>
    <row r="40" spans="1:26" x14ac:dyDescent="0.3">
      <c r="A40" s="36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</row>
    <row r="41" spans="1:26" x14ac:dyDescent="0.3">
      <c r="A41" s="36"/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</row>
    <row r="42" spans="1:26" x14ac:dyDescent="0.3">
      <c r="A42" s="36"/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</row>
    <row r="43" spans="1:26" x14ac:dyDescent="0.3">
      <c r="A43" s="36"/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</row>
    <row r="44" spans="1:26" x14ac:dyDescent="0.3">
      <c r="A44" s="36"/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</row>
    <row r="45" spans="1:26" x14ac:dyDescent="0.3">
      <c r="A45" s="36"/>
      <c r="B45" s="36"/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</row>
    <row r="46" spans="1:26" x14ac:dyDescent="0.3">
      <c r="A46" s="36"/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</row>
    <row r="47" spans="1:26" x14ac:dyDescent="0.3">
      <c r="A47" s="36"/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</row>
    <row r="48" spans="1:26" x14ac:dyDescent="0.3">
      <c r="A48" s="36"/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</row>
    <row r="49" spans="1:26" x14ac:dyDescent="0.3">
      <c r="A49" s="36"/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</row>
    <row r="50" spans="1:26" x14ac:dyDescent="0.3">
      <c r="A50" s="36"/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</row>
    <row r="51" spans="1:26" x14ac:dyDescent="0.3">
      <c r="A51" s="36"/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</row>
    <row r="52" spans="1:26" x14ac:dyDescent="0.3">
      <c r="A52" s="36"/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</row>
    <row r="53" spans="1:26" x14ac:dyDescent="0.3">
      <c r="A53" s="36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</row>
    <row r="54" spans="1:26" x14ac:dyDescent="0.3">
      <c r="A54" s="36"/>
      <c r="B54" s="36"/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</row>
    <row r="55" spans="1:26" x14ac:dyDescent="0.3">
      <c r="A55" s="36"/>
      <c r="B55" s="36"/>
      <c r="C55" s="36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</row>
    <row r="56" spans="1:26" x14ac:dyDescent="0.3">
      <c r="A56" s="36"/>
      <c r="B56" s="36"/>
      <c r="C56" s="36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</row>
    <row r="57" spans="1:26" x14ac:dyDescent="0.3">
      <c r="A57" s="36"/>
      <c r="B57" s="36"/>
      <c r="C57" s="36"/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</row>
    <row r="58" spans="1:26" x14ac:dyDescent="0.3">
      <c r="A58" s="36"/>
      <c r="B58" s="36"/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</row>
    <row r="59" spans="1:26" x14ac:dyDescent="0.3">
      <c r="A59" s="36"/>
      <c r="B59" s="36"/>
      <c r="C59" s="36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</row>
    <row r="60" spans="1:26" x14ac:dyDescent="0.3">
      <c r="A60" s="36"/>
      <c r="B60" s="36"/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</row>
    <row r="61" spans="1:26" x14ac:dyDescent="0.3">
      <c r="A61" s="36"/>
      <c r="B61" s="36"/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</row>
    <row r="62" spans="1:26" x14ac:dyDescent="0.3">
      <c r="A62" s="36"/>
      <c r="B62" s="36"/>
      <c r="C62" s="36"/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/>
    </row>
    <row r="63" spans="1:26" x14ac:dyDescent="0.3">
      <c r="A63" s="36"/>
      <c r="B63" s="36"/>
      <c r="C63" s="36"/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36"/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6"/>
      <c r="Z63" s="36"/>
    </row>
    <row r="64" spans="1:26" x14ac:dyDescent="0.3">
      <c r="A64" s="36"/>
      <c r="B64" s="36"/>
      <c r="C64" s="36"/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</row>
    <row r="65" spans="1:26" x14ac:dyDescent="0.3">
      <c r="A65" s="36"/>
      <c r="B65" s="36"/>
      <c r="C65" s="36"/>
      <c r="D65" s="36"/>
      <c r="E65" s="36"/>
      <c r="F65" s="36"/>
      <c r="G65" s="36"/>
      <c r="H65" s="36"/>
      <c r="I65" s="36"/>
      <c r="J65" s="36"/>
      <c r="K65" s="36"/>
      <c r="L65" s="36"/>
      <c r="M65" s="36"/>
      <c r="N65" s="36"/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36"/>
      <c r="Z65" s="36"/>
    </row>
    <row r="66" spans="1:26" x14ac:dyDescent="0.3">
      <c r="A66" s="36"/>
      <c r="B66" s="36"/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</row>
    <row r="67" spans="1:26" x14ac:dyDescent="0.3">
      <c r="A67" s="36"/>
      <c r="B67" s="36"/>
      <c r="C67" s="36"/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36"/>
      <c r="O67" s="36"/>
      <c r="P67" s="36"/>
      <c r="Q67" s="36"/>
      <c r="R67" s="36"/>
      <c r="S67" s="36"/>
      <c r="T67" s="36"/>
      <c r="U67" s="36"/>
      <c r="V67" s="36"/>
      <c r="W67" s="36"/>
      <c r="X67" s="36"/>
      <c r="Y67" s="36"/>
      <c r="Z67" s="36"/>
    </row>
    <row r="68" spans="1:26" x14ac:dyDescent="0.3">
      <c r="A68" s="36"/>
      <c r="B68" s="36"/>
      <c r="C68" s="36"/>
      <c r="D68" s="36"/>
      <c r="E68" s="36"/>
      <c r="F68" s="36"/>
      <c r="G68" s="36"/>
      <c r="H68" s="36"/>
      <c r="I68" s="36"/>
      <c r="J68" s="36"/>
      <c r="K68" s="36"/>
      <c r="L68" s="36"/>
      <c r="M68" s="36"/>
      <c r="N68" s="36"/>
      <c r="O68" s="36"/>
      <c r="P68" s="36"/>
      <c r="Q68" s="36"/>
      <c r="R68" s="36"/>
      <c r="S68" s="36"/>
      <c r="T68" s="36"/>
      <c r="U68" s="36"/>
      <c r="V68" s="36"/>
      <c r="W68" s="36"/>
      <c r="X68" s="36"/>
      <c r="Y68" s="36"/>
      <c r="Z68" s="36"/>
    </row>
    <row r="69" spans="1:26" x14ac:dyDescent="0.3">
      <c r="A69" s="36"/>
      <c r="B69" s="36"/>
      <c r="C69" s="36"/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36"/>
      <c r="O69" s="36"/>
      <c r="P69" s="36"/>
      <c r="Q69" s="36"/>
      <c r="R69" s="36"/>
      <c r="S69" s="36"/>
      <c r="T69" s="36"/>
      <c r="U69" s="36"/>
      <c r="V69" s="36"/>
      <c r="W69" s="36"/>
      <c r="X69" s="36"/>
      <c r="Y69" s="36"/>
      <c r="Z69" s="36"/>
    </row>
  </sheetData>
  <sheetProtection selectLockedCells="1" selectUnlockedCells="1"/>
  <sortState xmlns:xlrd2="http://schemas.microsoft.com/office/spreadsheetml/2017/richdata2" ref="A27:G35">
    <sortCondition descending="1" ref="G27"/>
    <sortCondition descending="1" ref="F27"/>
  </sortState>
  <hyperlinks>
    <hyperlink ref="B2" location="'Index'!A3" display="`" xr:uid="{DC0A1AA7-EFED-49F0-9104-5A67659F0FAD}"/>
  </hyperlinks>
  <printOptions horizontalCentered="1"/>
  <pageMargins left="0.31527777777777799" right="0.31527777777777799" top="1.1812499999999999" bottom="0.39305555555555599" header="0.39374999999999999" footer="0.196527777777778"/>
  <pageSetup paperSize="9" firstPageNumber="0" orientation="portrait" horizontalDpi="300" verticalDpi="300" r:id="rId1"/>
  <headerFooter>
    <oddHeader>&amp;C&amp;"Trebuchet MS,Bold"&amp;18Cumbria &amp;&amp; Northumbria TSA Leagues
Winter 2020-21&amp;L&amp;G&amp;R&amp;G</oddHeader>
    <oddFooter>&amp;Cwww.cntsa.org.uk</oddFooter>
  </headerFooter>
  <legacyDrawingHF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161135-447A-43D3-A130-1283019779DD}">
  <sheetPr codeName="Sheet4">
    <tabColor rgb="FF0070C0"/>
    <pageSetUpPr fitToPage="1"/>
  </sheetPr>
  <dimension ref="A1:AMJ115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0.7109375" style="6" customWidth="1"/>
    <col min="2" max="6" width="5" style="6" customWidth="1"/>
    <col min="7" max="7" width="4.7109375" style="7" customWidth="1"/>
    <col min="8" max="8" width="20.7109375" style="6" customWidth="1"/>
    <col min="9" max="14" width="5" style="6" customWidth="1"/>
    <col min="15" max="22" width="4.140625" style="6" customWidth="1"/>
    <col min="23" max="1024" width="10.28515625" style="6"/>
    <col min="1025" max="16384" width="10.28515625" style="35"/>
  </cols>
  <sheetData>
    <row r="1" spans="1:34" s="45" customFormat="1" ht="18" x14ac:dyDescent="0.35">
      <c r="A1" s="42" t="s">
        <v>133</v>
      </c>
      <c r="B1" s="43"/>
      <c r="C1" s="43"/>
      <c r="D1" s="4"/>
      <c r="E1" s="4"/>
      <c r="F1" s="4"/>
      <c r="G1" s="44"/>
      <c r="H1" s="4"/>
      <c r="I1" s="4"/>
      <c r="J1" s="4" t="s">
        <v>1</v>
      </c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AH1" s="6"/>
    </row>
    <row r="2" spans="1:34" ht="15.75" customHeight="1" x14ac:dyDescent="0.3">
      <c r="A2" s="46" t="s">
        <v>2</v>
      </c>
    </row>
    <row r="3" spans="1:34" s="17" customFormat="1" ht="15.75" customHeight="1" x14ac:dyDescent="0.3">
      <c r="A3" s="17" t="s">
        <v>3</v>
      </c>
      <c r="G3" s="47"/>
      <c r="AA3" s="6"/>
      <c r="AB3" s="6"/>
      <c r="AC3" s="6"/>
      <c r="AD3" s="6"/>
      <c r="AE3" s="6"/>
      <c r="AF3" s="6"/>
    </row>
    <row r="4" spans="1:34" ht="15.75" customHeight="1" x14ac:dyDescent="0.3">
      <c r="A4" s="48" t="s">
        <v>134</v>
      </c>
      <c r="B4" s="49"/>
      <c r="C4" s="50">
        <v>538</v>
      </c>
      <c r="D4" s="49"/>
      <c r="E4" s="51" t="s">
        <v>10</v>
      </c>
      <c r="F4" s="52">
        <f>SUM(F5:F7)</f>
        <v>552</v>
      </c>
      <c r="G4" s="53" t="s">
        <v>135</v>
      </c>
      <c r="H4" s="48" t="s">
        <v>136</v>
      </c>
      <c r="I4" s="49"/>
      <c r="J4" s="50">
        <v>522</v>
      </c>
      <c r="K4" s="49"/>
      <c r="L4" s="51" t="s">
        <v>10</v>
      </c>
      <c r="M4" s="52">
        <f>SUM(M5:M7)</f>
        <v>514</v>
      </c>
    </row>
    <row r="5" spans="1:34" ht="15.75" customHeight="1" x14ac:dyDescent="0.3">
      <c r="A5" s="54" t="s">
        <v>11</v>
      </c>
      <c r="B5" s="55"/>
      <c r="C5" s="56"/>
      <c r="D5" s="57">
        <v>97</v>
      </c>
      <c r="E5" s="57">
        <v>98</v>
      </c>
      <c r="F5" s="58">
        <f>SUM(D5:E5)</f>
        <v>195</v>
      </c>
      <c r="H5" s="54" t="s">
        <v>41</v>
      </c>
      <c r="I5" s="55"/>
      <c r="J5" s="56"/>
      <c r="K5" s="57">
        <v>93</v>
      </c>
      <c r="L5" s="57">
        <v>91</v>
      </c>
      <c r="M5" s="58">
        <f>SUM(K5:L5)</f>
        <v>184</v>
      </c>
    </row>
    <row r="6" spans="1:34" ht="15.75" customHeight="1" x14ac:dyDescent="0.3">
      <c r="A6" s="59" t="s">
        <v>79</v>
      </c>
      <c r="B6" s="60"/>
      <c r="C6" s="61"/>
      <c r="D6" s="28">
        <v>85</v>
      </c>
      <c r="E6" s="28">
        <v>93</v>
      </c>
      <c r="F6" s="29">
        <f>SUM(D6:E6)</f>
        <v>178</v>
      </c>
      <c r="H6" s="59" t="s">
        <v>42</v>
      </c>
      <c r="I6" s="60"/>
      <c r="J6" s="61"/>
      <c r="K6" s="28">
        <v>82</v>
      </c>
      <c r="L6" s="28">
        <v>89</v>
      </c>
      <c r="M6" s="29">
        <f>SUM(K6:L6)</f>
        <v>171</v>
      </c>
    </row>
    <row r="7" spans="1:34" ht="15.75" customHeight="1" x14ac:dyDescent="0.3">
      <c r="A7" s="62" t="s">
        <v>86</v>
      </c>
      <c r="B7" s="63"/>
      <c r="C7" s="64"/>
      <c r="D7" s="65">
        <v>89</v>
      </c>
      <c r="E7" s="65">
        <v>90</v>
      </c>
      <c r="F7" s="66">
        <f>SUM(D7:E7)</f>
        <v>179</v>
      </c>
      <c r="H7" s="62" t="s">
        <v>78</v>
      </c>
      <c r="I7" s="63"/>
      <c r="J7" s="64"/>
      <c r="K7" s="65">
        <v>81</v>
      </c>
      <c r="L7" s="65">
        <v>78</v>
      </c>
      <c r="M7" s="66">
        <f>SUM(K7:L7)</f>
        <v>159</v>
      </c>
    </row>
    <row r="8" spans="1:34" ht="15.75" customHeight="1" x14ac:dyDescent="0.3">
      <c r="O8" s="67"/>
    </row>
    <row r="9" spans="1:34" ht="15.75" customHeight="1" x14ac:dyDescent="0.3">
      <c r="A9" s="48" t="s">
        <v>137</v>
      </c>
      <c r="B9" s="49"/>
      <c r="C9" s="50">
        <v>557</v>
      </c>
      <c r="D9" s="49"/>
      <c r="E9" s="51" t="s">
        <v>10</v>
      </c>
      <c r="F9" s="52">
        <f>SUM(F10:F12)</f>
        <v>541</v>
      </c>
      <c r="G9" s="53" t="s">
        <v>135</v>
      </c>
      <c r="H9" s="48" t="s">
        <v>138</v>
      </c>
      <c r="I9" s="49"/>
      <c r="J9" s="50">
        <v>560</v>
      </c>
      <c r="K9" s="49"/>
      <c r="L9" s="51" t="s">
        <v>10</v>
      </c>
      <c r="M9" s="52">
        <f>SUM(M10:M12)</f>
        <v>368</v>
      </c>
    </row>
    <row r="10" spans="1:34" ht="15.75" customHeight="1" x14ac:dyDescent="0.3">
      <c r="A10" s="54" t="s">
        <v>50</v>
      </c>
      <c r="B10" s="55"/>
      <c r="C10" s="56"/>
      <c r="D10" s="57">
        <v>86</v>
      </c>
      <c r="E10" s="57">
        <v>87</v>
      </c>
      <c r="F10" s="58">
        <f>SUM(D10:E10)</f>
        <v>173</v>
      </c>
      <c r="H10" s="54" t="s">
        <v>13</v>
      </c>
      <c r="I10" s="55"/>
      <c r="J10" s="56"/>
      <c r="K10" s="57">
        <v>92</v>
      </c>
      <c r="L10" s="57">
        <v>94</v>
      </c>
      <c r="M10" s="58">
        <f>SUM(K10:L10)</f>
        <v>186</v>
      </c>
      <c r="AA10" s="68"/>
      <c r="AB10" s="68"/>
      <c r="AC10" s="68"/>
      <c r="AD10" s="68"/>
      <c r="AE10" s="68"/>
      <c r="AF10" s="68"/>
    </row>
    <row r="11" spans="1:34" ht="15.75" customHeight="1" x14ac:dyDescent="0.3">
      <c r="A11" s="59" t="s">
        <v>19</v>
      </c>
      <c r="B11" s="60"/>
      <c r="C11" s="61"/>
      <c r="D11" s="28">
        <v>92</v>
      </c>
      <c r="E11" s="28">
        <v>93</v>
      </c>
      <c r="F11" s="29">
        <f>SUM(D11:E11)</f>
        <v>185</v>
      </c>
      <c r="H11" s="59" t="s">
        <v>23</v>
      </c>
      <c r="I11" s="60"/>
      <c r="J11" s="61"/>
      <c r="K11" s="28" t="s">
        <v>191</v>
      </c>
      <c r="L11" s="28"/>
      <c r="M11" s="29">
        <f>SUM(K11:L11)</f>
        <v>0</v>
      </c>
      <c r="AA11" s="68"/>
      <c r="AB11" s="68"/>
      <c r="AC11" s="68"/>
      <c r="AD11" s="68"/>
      <c r="AE11" s="68"/>
      <c r="AF11" s="68"/>
    </row>
    <row r="12" spans="1:34" ht="15.75" customHeight="1" x14ac:dyDescent="0.3">
      <c r="A12" s="62" t="s">
        <v>28</v>
      </c>
      <c r="B12" s="63"/>
      <c r="C12" s="64"/>
      <c r="D12" s="65">
        <v>92</v>
      </c>
      <c r="E12" s="65">
        <v>91</v>
      </c>
      <c r="F12" s="66">
        <f>SUM(D12:E12)</f>
        <v>183</v>
      </c>
      <c r="H12" s="62" t="s">
        <v>32</v>
      </c>
      <c r="I12" s="63"/>
      <c r="J12" s="64"/>
      <c r="K12" s="65">
        <v>89</v>
      </c>
      <c r="L12" s="65">
        <v>93</v>
      </c>
      <c r="M12" s="66">
        <f>SUM(K12:L12)</f>
        <v>182</v>
      </c>
      <c r="AA12" s="68"/>
      <c r="AB12" s="68"/>
      <c r="AC12" s="68"/>
      <c r="AD12" s="68"/>
      <c r="AE12" s="68"/>
      <c r="AF12" s="68"/>
    </row>
    <row r="13" spans="1:34" ht="15.75" customHeight="1" x14ac:dyDescent="0.3">
      <c r="AA13" s="68"/>
      <c r="AB13" s="68"/>
      <c r="AC13" s="68"/>
      <c r="AD13" s="68"/>
      <c r="AE13" s="68"/>
      <c r="AF13" s="68"/>
    </row>
    <row r="14" spans="1:34" ht="15.75" customHeight="1" x14ac:dyDescent="0.3"/>
    <row r="15" spans="1:34" ht="15.75" customHeight="1" x14ac:dyDescent="0.3"/>
    <row r="16" spans="1:34" ht="15.75" customHeight="1" x14ac:dyDescent="0.3"/>
    <row r="17" spans="1:20" ht="15.75" customHeight="1" x14ac:dyDescent="0.3"/>
    <row r="18" spans="1:20" ht="15.75" customHeight="1" x14ac:dyDescent="0.3"/>
    <row r="19" spans="1:20" ht="15.75" customHeight="1" x14ac:dyDescent="0.3">
      <c r="H19" s="69" t="s">
        <v>3</v>
      </c>
      <c r="I19" s="70" t="s">
        <v>139</v>
      </c>
      <c r="J19" s="70" t="s">
        <v>140</v>
      </c>
      <c r="K19" s="70" t="s">
        <v>141</v>
      </c>
      <c r="L19" s="70" t="s">
        <v>142</v>
      </c>
      <c r="M19" s="70" t="s">
        <v>9</v>
      </c>
      <c r="N19" s="71" t="s">
        <v>143</v>
      </c>
    </row>
    <row r="20" spans="1:20" ht="15.75" customHeight="1" x14ac:dyDescent="0.3">
      <c r="H20" s="72" t="s">
        <v>137</v>
      </c>
      <c r="I20" s="57">
        <v>5</v>
      </c>
      <c r="J20" s="57">
        <v>4</v>
      </c>
      <c r="K20" s="57"/>
      <c r="L20" s="57">
        <v>1</v>
      </c>
      <c r="M20" s="57">
        <v>2752</v>
      </c>
      <c r="N20" s="58">
        <v>8</v>
      </c>
    </row>
    <row r="21" spans="1:20" ht="15.75" customHeight="1" x14ac:dyDescent="0.3">
      <c r="H21" s="73" t="s">
        <v>134</v>
      </c>
      <c r="I21" s="30">
        <v>5</v>
      </c>
      <c r="J21" s="30">
        <v>3</v>
      </c>
      <c r="K21" s="30"/>
      <c r="L21" s="30">
        <v>2</v>
      </c>
      <c r="M21" s="30">
        <v>2649</v>
      </c>
      <c r="N21" s="27">
        <v>6</v>
      </c>
    </row>
    <row r="22" spans="1:20" ht="15.75" customHeight="1" x14ac:dyDescent="0.3">
      <c r="H22" s="73" t="s">
        <v>136</v>
      </c>
      <c r="I22" s="28">
        <v>5</v>
      </c>
      <c r="J22" s="28">
        <v>2</v>
      </c>
      <c r="K22" s="28"/>
      <c r="L22" s="28">
        <v>3</v>
      </c>
      <c r="M22" s="28">
        <v>2591</v>
      </c>
      <c r="N22" s="29">
        <v>4</v>
      </c>
    </row>
    <row r="23" spans="1:20" ht="15.75" customHeight="1" x14ac:dyDescent="0.3">
      <c r="H23" s="314" t="s">
        <v>138</v>
      </c>
      <c r="I23" s="65">
        <v>5</v>
      </c>
      <c r="J23" s="65"/>
      <c r="K23" s="65"/>
      <c r="L23" s="65">
        <v>5</v>
      </c>
      <c r="M23" s="65">
        <v>1797</v>
      </c>
      <c r="N23" s="66">
        <v>0</v>
      </c>
    </row>
    <row r="24" spans="1:20" ht="15.75" customHeight="1" x14ac:dyDescent="0.3"/>
    <row r="25" spans="1:20" ht="15.75" customHeight="1" x14ac:dyDescent="0.3"/>
    <row r="26" spans="1:20" ht="15.75" customHeight="1" x14ac:dyDescent="0.3"/>
    <row r="27" spans="1:20" ht="15.75" customHeight="1" x14ac:dyDescent="0.3">
      <c r="A27" s="75"/>
      <c r="B27" s="75"/>
      <c r="C27" s="75"/>
      <c r="D27" s="75"/>
      <c r="E27" s="75"/>
      <c r="F27" s="75"/>
      <c r="G27" s="76"/>
      <c r="H27" s="75"/>
      <c r="I27" s="75"/>
      <c r="J27" s="75"/>
      <c r="K27" s="75"/>
      <c r="L27" s="75"/>
      <c r="M27" s="75"/>
      <c r="N27" s="75"/>
      <c r="P27" s="13"/>
    </row>
    <row r="28" spans="1:20" ht="15.75" customHeight="1" x14ac:dyDescent="0.3"/>
    <row r="29" spans="1:20" ht="15.75" customHeight="1" x14ac:dyDescent="0.3">
      <c r="A29" s="17" t="s">
        <v>4</v>
      </c>
      <c r="B29" s="17"/>
      <c r="C29" s="17"/>
      <c r="D29" s="17"/>
      <c r="E29" s="17"/>
      <c r="F29" s="17"/>
      <c r="G29" s="47"/>
      <c r="H29" s="17"/>
      <c r="I29" s="17"/>
      <c r="J29" s="17"/>
      <c r="K29" s="17"/>
      <c r="L29" s="17"/>
      <c r="M29" s="17"/>
      <c r="N29" s="17"/>
      <c r="O29" s="17"/>
    </row>
    <row r="30" spans="1:20" ht="15.75" customHeight="1" x14ac:dyDescent="0.3">
      <c r="A30" s="48" t="s">
        <v>144</v>
      </c>
      <c r="B30" s="49"/>
      <c r="C30" s="50">
        <v>515</v>
      </c>
      <c r="D30" s="49"/>
      <c r="E30" s="51" t="s">
        <v>10</v>
      </c>
      <c r="F30" s="52">
        <f>SUM(F31:F33)</f>
        <v>506</v>
      </c>
      <c r="G30" s="53" t="s">
        <v>135</v>
      </c>
      <c r="H30" s="48" t="s">
        <v>145</v>
      </c>
      <c r="I30" s="49"/>
      <c r="J30" s="50">
        <v>508</v>
      </c>
      <c r="K30" s="49"/>
      <c r="L30" s="51" t="s">
        <v>10</v>
      </c>
      <c r="M30" s="52">
        <f>SUM(M31:M33)</f>
        <v>355</v>
      </c>
      <c r="O30" s="36"/>
      <c r="P30" s="36"/>
      <c r="Q30" s="36"/>
      <c r="R30" s="36"/>
      <c r="S30" s="36"/>
      <c r="T30" s="36"/>
    </row>
    <row r="31" spans="1:20" ht="15.75" customHeight="1" x14ac:dyDescent="0.3">
      <c r="A31" s="54" t="s">
        <v>64</v>
      </c>
      <c r="B31" s="55"/>
      <c r="C31" s="56"/>
      <c r="D31" s="57">
        <v>88</v>
      </c>
      <c r="E31" s="57">
        <v>82</v>
      </c>
      <c r="F31" s="58">
        <f>SUM(D31:E31)</f>
        <v>170</v>
      </c>
      <c r="H31" s="54" t="s">
        <v>95</v>
      </c>
      <c r="I31" s="55"/>
      <c r="J31" s="56"/>
      <c r="K31" s="57" t="s">
        <v>191</v>
      </c>
      <c r="L31" s="57"/>
      <c r="M31" s="58">
        <f>SUM(K31:L31)</f>
        <v>0</v>
      </c>
      <c r="O31" s="36"/>
      <c r="P31" s="36"/>
      <c r="Q31" s="36"/>
      <c r="R31" s="36"/>
      <c r="S31" s="36"/>
      <c r="T31" s="36"/>
    </row>
    <row r="32" spans="1:20" ht="15.75" customHeight="1" x14ac:dyDescent="0.3">
      <c r="A32" s="59" t="s">
        <v>68</v>
      </c>
      <c r="B32" s="60"/>
      <c r="C32" s="61"/>
      <c r="D32" s="28">
        <v>89</v>
      </c>
      <c r="E32" s="28">
        <v>89</v>
      </c>
      <c r="F32" s="29">
        <f>SUM(D32:E32)</f>
        <v>178</v>
      </c>
      <c r="H32" s="59" t="s">
        <v>100</v>
      </c>
      <c r="I32" s="60"/>
      <c r="J32" s="61"/>
      <c r="K32" s="28">
        <v>88</v>
      </c>
      <c r="L32" s="28">
        <v>85</v>
      </c>
      <c r="M32" s="29">
        <f>SUM(K32:L32)</f>
        <v>173</v>
      </c>
      <c r="O32" s="36"/>
      <c r="P32" s="36"/>
      <c r="Q32" s="36"/>
      <c r="R32" s="36"/>
      <c r="S32" s="36"/>
      <c r="T32" s="36"/>
    </row>
    <row r="33" spans="1:20" ht="15.75" customHeight="1" x14ac:dyDescent="0.3">
      <c r="A33" s="62" t="s">
        <v>106</v>
      </c>
      <c r="B33" s="63"/>
      <c r="C33" s="64"/>
      <c r="D33" s="65">
        <v>84</v>
      </c>
      <c r="E33" s="65">
        <v>74</v>
      </c>
      <c r="F33" s="66">
        <f>SUM(D33:E33)</f>
        <v>158</v>
      </c>
      <c r="H33" s="62" t="s">
        <v>31</v>
      </c>
      <c r="I33" s="63"/>
      <c r="J33" s="64"/>
      <c r="K33" s="65">
        <v>91</v>
      </c>
      <c r="L33" s="65">
        <v>91</v>
      </c>
      <c r="M33" s="66">
        <f>SUM(K33:L33)</f>
        <v>182</v>
      </c>
      <c r="O33" s="36"/>
      <c r="P33" s="36"/>
      <c r="Q33" s="36"/>
      <c r="R33" s="36"/>
      <c r="S33" s="36"/>
      <c r="T33" s="36"/>
    </row>
    <row r="34" spans="1:20" ht="15.75" customHeight="1" x14ac:dyDescent="0.3">
      <c r="O34" s="36"/>
      <c r="P34" s="36"/>
      <c r="Q34" s="36"/>
      <c r="R34" s="36"/>
      <c r="S34" s="36"/>
      <c r="T34" s="36"/>
    </row>
    <row r="35" spans="1:20" ht="15.75" customHeight="1" x14ac:dyDescent="0.3">
      <c r="A35" s="48" t="s">
        <v>146</v>
      </c>
      <c r="B35" s="49"/>
      <c r="C35" s="50">
        <v>493</v>
      </c>
      <c r="D35" s="49"/>
      <c r="E35" s="51" t="s">
        <v>10</v>
      </c>
      <c r="F35" s="52">
        <f>SUM(F36:F38)</f>
        <v>191</v>
      </c>
      <c r="G35" s="53" t="s">
        <v>135</v>
      </c>
      <c r="H35" s="48" t="s">
        <v>147</v>
      </c>
      <c r="I35" s="49"/>
      <c r="J35" s="50">
        <v>460</v>
      </c>
      <c r="K35" s="49"/>
      <c r="L35" s="51" t="s">
        <v>10</v>
      </c>
      <c r="M35" s="52">
        <f>SUM(M36:M38)</f>
        <v>162</v>
      </c>
      <c r="O35" s="36"/>
      <c r="P35" s="36"/>
      <c r="Q35" s="36"/>
      <c r="R35" s="36"/>
      <c r="S35" s="36"/>
      <c r="T35" s="36"/>
    </row>
    <row r="36" spans="1:20" ht="15.75" customHeight="1" x14ac:dyDescent="0.3">
      <c r="A36" s="54" t="s">
        <v>113</v>
      </c>
      <c r="B36" s="55"/>
      <c r="C36" s="56"/>
      <c r="D36" s="57">
        <v>95</v>
      </c>
      <c r="E36" s="57">
        <v>96</v>
      </c>
      <c r="F36" s="58">
        <f>SUM(D36:E36)</f>
        <v>191</v>
      </c>
      <c r="H36" s="54" t="s">
        <v>74</v>
      </c>
      <c r="I36" s="55"/>
      <c r="J36" s="56"/>
      <c r="K36" s="57">
        <v>84</v>
      </c>
      <c r="L36" s="57">
        <v>78</v>
      </c>
      <c r="M36" s="58">
        <f>SUM(K36:L36)</f>
        <v>162</v>
      </c>
      <c r="O36" s="36"/>
      <c r="P36" s="36"/>
      <c r="Q36" s="36"/>
      <c r="R36" s="36"/>
      <c r="S36" s="36"/>
      <c r="T36" s="36"/>
    </row>
    <row r="37" spans="1:20" ht="15.75" customHeight="1" x14ac:dyDescent="0.3">
      <c r="A37" s="59" t="s">
        <v>82</v>
      </c>
      <c r="B37" s="60"/>
      <c r="C37" s="61"/>
      <c r="D37" s="28" t="s">
        <v>191</v>
      </c>
      <c r="E37" s="28"/>
      <c r="F37" s="29">
        <f>SUM(D37:E37)</f>
        <v>0</v>
      </c>
      <c r="H37" s="59" t="s">
        <v>114</v>
      </c>
      <c r="I37" s="60"/>
      <c r="J37" s="61"/>
      <c r="K37" s="28" t="s">
        <v>191</v>
      </c>
      <c r="L37" s="28"/>
      <c r="M37" s="29">
        <f>SUM(K37:L37)</f>
        <v>0</v>
      </c>
      <c r="O37" s="36"/>
      <c r="P37" s="36"/>
      <c r="Q37" s="36"/>
      <c r="R37" s="36"/>
      <c r="S37" s="36"/>
      <c r="T37" s="36"/>
    </row>
    <row r="38" spans="1:20" ht="15.75" customHeight="1" x14ac:dyDescent="0.3">
      <c r="A38" s="62" t="s">
        <v>104</v>
      </c>
      <c r="B38" s="63"/>
      <c r="C38" s="64"/>
      <c r="D38" s="65" t="s">
        <v>191</v>
      </c>
      <c r="E38" s="65"/>
      <c r="F38" s="66">
        <f>SUM(D38:E38)</f>
        <v>0</v>
      </c>
      <c r="H38" s="62" t="s">
        <v>101</v>
      </c>
      <c r="I38" s="63"/>
      <c r="J38" s="64"/>
      <c r="K38" s="65" t="s">
        <v>191</v>
      </c>
      <c r="L38" s="65"/>
      <c r="M38" s="66">
        <f>SUM(K38:L38)</f>
        <v>0</v>
      </c>
      <c r="O38" s="36"/>
      <c r="P38" s="36"/>
      <c r="Q38" s="36"/>
      <c r="R38" s="36"/>
      <c r="S38" s="36"/>
      <c r="T38" s="36"/>
    </row>
    <row r="39" spans="1:20" ht="15.75" customHeight="1" x14ac:dyDescent="0.3">
      <c r="O39" s="36"/>
      <c r="P39" s="36"/>
      <c r="Q39" s="36"/>
      <c r="R39" s="36"/>
      <c r="S39" s="36"/>
      <c r="T39" s="36"/>
    </row>
    <row r="40" spans="1:20" ht="15.75" customHeight="1" x14ac:dyDescent="0.3">
      <c r="O40" s="36"/>
      <c r="P40" s="36"/>
      <c r="Q40" s="36"/>
      <c r="R40" s="36"/>
      <c r="S40" s="36"/>
      <c r="T40" s="36"/>
    </row>
    <row r="41" spans="1:20" ht="15.75" customHeight="1" x14ac:dyDescent="0.3">
      <c r="O41" s="36"/>
      <c r="P41" s="36"/>
      <c r="Q41" s="36"/>
      <c r="R41" s="36"/>
      <c r="S41" s="36"/>
      <c r="T41" s="36"/>
    </row>
    <row r="42" spans="1:20" ht="15.75" customHeight="1" x14ac:dyDescent="0.3">
      <c r="O42" s="36"/>
      <c r="P42" s="36"/>
      <c r="Q42" s="36"/>
      <c r="R42" s="36"/>
      <c r="S42" s="36"/>
      <c r="T42" s="36"/>
    </row>
    <row r="43" spans="1:20" ht="15.75" customHeight="1" x14ac:dyDescent="0.3">
      <c r="O43" s="36"/>
      <c r="P43" s="36"/>
      <c r="Q43" s="36"/>
      <c r="R43" s="36"/>
      <c r="S43" s="36"/>
      <c r="T43" s="36"/>
    </row>
    <row r="44" spans="1:20" ht="15.75" customHeight="1" x14ac:dyDescent="0.3">
      <c r="O44" s="36"/>
      <c r="P44" s="36"/>
      <c r="Q44" s="36"/>
      <c r="R44" s="36"/>
      <c r="S44" s="36"/>
      <c r="T44" s="36"/>
    </row>
    <row r="45" spans="1:20" ht="15.75" customHeight="1" x14ac:dyDescent="0.3">
      <c r="H45" s="69" t="s">
        <v>4</v>
      </c>
      <c r="I45" s="70" t="s">
        <v>139</v>
      </c>
      <c r="J45" s="70" t="s">
        <v>140</v>
      </c>
      <c r="K45" s="70" t="s">
        <v>141</v>
      </c>
      <c r="L45" s="70" t="s">
        <v>142</v>
      </c>
      <c r="M45" s="70" t="s">
        <v>9</v>
      </c>
      <c r="N45" s="71" t="s">
        <v>143</v>
      </c>
    </row>
    <row r="46" spans="1:20" ht="15.75" customHeight="1" x14ac:dyDescent="0.3">
      <c r="H46" s="77" t="s">
        <v>144</v>
      </c>
      <c r="I46" s="78">
        <v>5</v>
      </c>
      <c r="J46" s="78">
        <v>5</v>
      </c>
      <c r="K46" s="78"/>
      <c r="L46" s="78"/>
      <c r="M46" s="78">
        <v>2583</v>
      </c>
      <c r="N46" s="79">
        <v>10</v>
      </c>
      <c r="O46" s="36"/>
      <c r="P46" s="36"/>
    </row>
    <row r="47" spans="1:20" ht="15.75" customHeight="1" x14ac:dyDescent="0.3">
      <c r="H47" s="80" t="s">
        <v>145</v>
      </c>
      <c r="I47" s="38">
        <v>5</v>
      </c>
      <c r="J47" s="38">
        <v>3</v>
      </c>
      <c r="K47" s="38"/>
      <c r="L47" s="38">
        <v>2</v>
      </c>
      <c r="M47" s="38">
        <v>2249</v>
      </c>
      <c r="N47" s="39">
        <v>6</v>
      </c>
      <c r="O47" s="36"/>
      <c r="P47" s="36"/>
    </row>
    <row r="48" spans="1:20" ht="15.75" customHeight="1" x14ac:dyDescent="0.3">
      <c r="H48" s="80" t="s">
        <v>146</v>
      </c>
      <c r="I48" s="38">
        <v>5</v>
      </c>
      <c r="J48" s="38">
        <v>2</v>
      </c>
      <c r="K48" s="38"/>
      <c r="L48" s="38">
        <v>3</v>
      </c>
      <c r="M48" s="38">
        <v>1553</v>
      </c>
      <c r="N48" s="39">
        <v>4</v>
      </c>
      <c r="O48" s="36"/>
      <c r="P48" s="36"/>
    </row>
    <row r="49" spans="1:16" ht="15.75" customHeight="1" x14ac:dyDescent="0.3">
      <c r="H49" s="81" t="s">
        <v>147</v>
      </c>
      <c r="I49" s="40">
        <v>5</v>
      </c>
      <c r="J49" s="40"/>
      <c r="K49" s="40"/>
      <c r="L49" s="40">
        <v>5</v>
      </c>
      <c r="M49" s="40">
        <v>1303</v>
      </c>
      <c r="N49" s="41">
        <v>0</v>
      </c>
      <c r="O49" s="36"/>
      <c r="P49" s="36"/>
    </row>
    <row r="50" spans="1:16" ht="15.75" customHeight="1" x14ac:dyDescent="0.3">
      <c r="H50" s="36"/>
      <c r="I50" s="36"/>
      <c r="J50" s="36"/>
      <c r="K50" s="36"/>
      <c r="L50" s="36"/>
      <c r="M50" s="36"/>
      <c r="N50" s="36"/>
      <c r="O50" s="36"/>
      <c r="P50" s="36"/>
    </row>
    <row r="51" spans="1:16" ht="15.75" customHeight="1" x14ac:dyDescent="0.3">
      <c r="A51" s="6" t="s">
        <v>128</v>
      </c>
      <c r="E51" s="7"/>
      <c r="G51" s="82" t="s">
        <v>705</v>
      </c>
      <c r="H51" s="36"/>
      <c r="I51" s="36"/>
      <c r="J51" s="36"/>
      <c r="K51" s="36"/>
      <c r="L51" s="36"/>
      <c r="M51" s="36"/>
      <c r="N51" s="36"/>
      <c r="O51" s="36"/>
      <c r="P51" s="36"/>
    </row>
    <row r="52" spans="1:16" ht="15.75" customHeight="1" x14ac:dyDescent="0.3">
      <c r="A52" s="6" t="s">
        <v>129</v>
      </c>
    </row>
    <row r="53" spans="1:16" ht="15.75" customHeight="1" x14ac:dyDescent="0.3"/>
    <row r="54" spans="1:16" ht="15.75" customHeight="1" x14ac:dyDescent="0.3"/>
    <row r="55" spans="1:16" ht="15.75" customHeight="1" x14ac:dyDescent="0.3"/>
    <row r="56" spans="1:16" ht="15.75" customHeight="1" x14ac:dyDescent="0.3"/>
    <row r="57" spans="1:16" ht="15.75" customHeight="1" x14ac:dyDescent="0.3"/>
    <row r="58" spans="1:16" ht="15.75" customHeight="1" x14ac:dyDescent="0.3"/>
    <row r="59" spans="1:16" ht="15.75" customHeight="1" x14ac:dyDescent="0.3"/>
    <row r="60" spans="1:16" ht="15.75" customHeight="1" x14ac:dyDescent="0.3"/>
    <row r="61" spans="1:16" ht="15.75" customHeight="1" x14ac:dyDescent="0.3"/>
    <row r="62" spans="1:16" ht="15.75" customHeight="1" x14ac:dyDescent="0.3"/>
    <row r="63" spans="1:16" ht="15.75" customHeight="1" x14ac:dyDescent="0.3"/>
    <row r="64" spans="1:1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</sheetData>
  <sortState xmlns:xlrd2="http://schemas.microsoft.com/office/spreadsheetml/2017/richdata2" ref="H46:N49">
    <sortCondition descending="1" ref="N46"/>
    <sortCondition descending="1" ref="M46"/>
  </sortState>
  <hyperlinks>
    <hyperlink ref="A2" location="'Index'!A3" display="`" xr:uid="{F7C2422F-CDEB-461F-B2B2-0DBB2543569C}"/>
  </hyperlinks>
  <printOptions horizontalCentered="1"/>
  <pageMargins left="0.31527777777777799" right="0.31527777777777799" top="1.1812499999999999" bottom="0.39305555555555599" header="0.39374999999999999" footer="0.196527777777778"/>
  <pageSetup paperSize="9" scale="92" firstPageNumber="0" orientation="portrait" horizontalDpi="300" verticalDpi="300" r:id="rId1"/>
  <headerFooter>
    <oddHeader>&amp;C&amp;"Trebuchet MS,Bold"&amp;18Cumbria &amp;&amp; Northumbria TSA Leagues
Winter 2020-21&amp;L&amp;G&amp;R&amp;G</oddHeader>
    <oddFooter>&amp;Cwww.cntsa.org.uk</oddFooter>
  </headerFooter>
  <legacyDrawingHF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53960D-1C72-4387-8329-498E931755E0}">
  <sheetPr codeName="Sheet21">
    <tabColor theme="5" tint="-0.249977111117893"/>
    <pageSetUpPr fitToPage="1"/>
  </sheetPr>
  <dimension ref="A1:AH81"/>
  <sheetViews>
    <sheetView showGridLines="0" zoomScaleNormal="100" workbookViewId="0">
      <selection activeCell="A2" sqref="A2"/>
    </sheetView>
  </sheetViews>
  <sheetFormatPr defaultColWidth="10.28515625" defaultRowHeight="15" x14ac:dyDescent="0.3"/>
  <cols>
    <col min="1" max="1" width="2.7109375" style="87" customWidth="1"/>
    <col min="2" max="3" width="20.7109375" style="86" customWidth="1"/>
    <col min="4" max="6" width="8.7109375" style="86" customWidth="1"/>
    <col min="7" max="7" width="5" style="86" customWidth="1"/>
    <col min="8" max="8" width="9.7109375" style="86" customWidth="1"/>
    <col min="9" max="9" width="5" style="86" customWidth="1"/>
    <col min="10" max="10" width="1.7109375" style="86" customWidth="1"/>
    <col min="11" max="11" width="2.7109375" style="87" customWidth="1"/>
    <col min="12" max="13" width="20.7109375" style="86" customWidth="1"/>
    <col min="14" max="16" width="7.7109375" style="86" customWidth="1"/>
    <col min="17" max="17" width="5" style="86" customWidth="1"/>
    <col min="18" max="18" width="8.7109375" style="86" customWidth="1"/>
    <col min="19" max="21" width="5" style="86" customWidth="1"/>
    <col min="22" max="22" width="3.7109375" style="86" customWidth="1"/>
    <col min="23" max="23" width="5" style="86" customWidth="1"/>
    <col min="24" max="16384" width="10.28515625" style="86"/>
  </cols>
  <sheetData>
    <row r="1" spans="1:34" s="84" customFormat="1" ht="18" x14ac:dyDescent="0.35">
      <c r="A1" s="83"/>
      <c r="B1" s="84" t="s">
        <v>467</v>
      </c>
      <c r="D1" s="85"/>
      <c r="E1" s="85"/>
      <c r="F1" s="85"/>
      <c r="H1" s="85"/>
      <c r="I1" s="85" t="s">
        <v>1</v>
      </c>
      <c r="J1" s="85"/>
      <c r="K1" s="85"/>
      <c r="L1" s="85"/>
      <c r="N1" s="85"/>
      <c r="O1" s="85"/>
      <c r="P1" s="85"/>
      <c r="Q1" s="85"/>
      <c r="R1" s="85"/>
      <c r="S1" s="85"/>
      <c r="T1" s="85"/>
      <c r="U1" s="85"/>
      <c r="V1" s="85"/>
      <c r="W1" s="85"/>
      <c r="AG1" s="86"/>
      <c r="AH1" s="87"/>
    </row>
    <row r="2" spans="1:34" ht="15.75" customHeight="1" x14ac:dyDescent="0.3">
      <c r="B2" s="88" t="s">
        <v>2</v>
      </c>
    </row>
    <row r="3" spans="1:34" s="91" customFormat="1" ht="15.75" customHeight="1" x14ac:dyDescent="0.3">
      <c r="A3" s="90"/>
      <c r="B3" s="91" t="s">
        <v>3</v>
      </c>
      <c r="K3" s="90"/>
      <c r="AA3" s="86"/>
      <c r="AB3" s="86"/>
      <c r="AC3" s="86"/>
      <c r="AD3" s="86"/>
      <c r="AE3" s="86"/>
      <c r="AF3" s="86"/>
    </row>
    <row r="4" spans="1:34" ht="15.75" customHeight="1" x14ac:dyDescent="0.3">
      <c r="A4" s="92">
        <v>2</v>
      </c>
      <c r="B4" s="93" t="s">
        <v>5</v>
      </c>
      <c r="C4" s="94" t="s">
        <v>6</v>
      </c>
      <c r="D4" s="123"/>
      <c r="E4" s="165"/>
      <c r="F4" s="97" t="s">
        <v>7</v>
      </c>
      <c r="G4" s="97" t="s">
        <v>8</v>
      </c>
      <c r="H4" s="97" t="s">
        <v>9</v>
      </c>
      <c r="I4" s="98" t="s">
        <v>10</v>
      </c>
      <c r="K4" s="86"/>
    </row>
    <row r="5" spans="1:34" ht="15.75" customHeight="1" x14ac:dyDescent="0.3">
      <c r="A5" s="233">
        <v>2</v>
      </c>
      <c r="B5" s="234" t="s">
        <v>388</v>
      </c>
      <c r="C5" s="234" t="s">
        <v>259</v>
      </c>
      <c r="D5" s="257">
        <v>98.004000000000005</v>
      </c>
      <c r="E5" s="257">
        <v>98.001999999999995</v>
      </c>
      <c r="F5" s="257">
        <f>SUM(D5,E5)</f>
        <v>196.006</v>
      </c>
      <c r="G5" s="236">
        <v>6</v>
      </c>
      <c r="H5" s="257">
        <v>992.02999999999986</v>
      </c>
      <c r="I5" s="238">
        <v>42</v>
      </c>
      <c r="K5" s="86"/>
    </row>
    <row r="6" spans="1:34" ht="15.75" customHeight="1" x14ac:dyDescent="0.3">
      <c r="A6" s="102">
        <v>5</v>
      </c>
      <c r="B6" s="103" t="s">
        <v>470</v>
      </c>
      <c r="C6" s="103" t="s">
        <v>30</v>
      </c>
      <c r="D6" s="166">
        <v>100.003</v>
      </c>
      <c r="E6" s="166">
        <v>98.001000000000005</v>
      </c>
      <c r="F6" s="166">
        <f>SUM(D6,E6)</f>
        <v>198.00400000000002</v>
      </c>
      <c r="G6" s="99">
        <v>8</v>
      </c>
      <c r="H6" s="166">
        <v>981.01900000000012</v>
      </c>
      <c r="I6" s="105">
        <v>36</v>
      </c>
      <c r="N6" s="173"/>
      <c r="O6" s="173"/>
      <c r="P6" s="173"/>
      <c r="R6" s="173"/>
      <c r="S6" s="174"/>
    </row>
    <row r="7" spans="1:34" ht="15.75" customHeight="1" x14ac:dyDescent="0.3">
      <c r="A7" s="102">
        <v>8</v>
      </c>
      <c r="B7" s="103" t="s">
        <v>472</v>
      </c>
      <c r="C7" s="103" t="s">
        <v>54</v>
      </c>
      <c r="D7" s="166">
        <v>99.001000000000005</v>
      </c>
      <c r="E7" s="166">
        <v>98.001999999999995</v>
      </c>
      <c r="F7" s="166">
        <f>SUM(D7,E7)</f>
        <v>197.00299999999999</v>
      </c>
      <c r="G7" s="99">
        <v>7</v>
      </c>
      <c r="H7" s="166">
        <v>982.01900000000001</v>
      </c>
      <c r="I7" s="105">
        <v>34</v>
      </c>
      <c r="J7" s="112"/>
      <c r="K7" s="86"/>
    </row>
    <row r="8" spans="1:34" ht="15.75" customHeight="1" x14ac:dyDescent="0.3">
      <c r="A8" s="102">
        <v>4</v>
      </c>
      <c r="B8" s="103" t="s">
        <v>420</v>
      </c>
      <c r="C8" s="103" t="s">
        <v>18</v>
      </c>
      <c r="D8" s="166">
        <v>98.001000000000005</v>
      </c>
      <c r="E8" s="166">
        <v>96</v>
      </c>
      <c r="F8" s="166">
        <f>SUM(D8,E8)</f>
        <v>194.001</v>
      </c>
      <c r="G8" s="99">
        <v>4</v>
      </c>
      <c r="H8" s="166">
        <v>880.01600000000008</v>
      </c>
      <c r="I8" s="105">
        <v>27</v>
      </c>
    </row>
    <row r="9" spans="1:34" ht="15.75" customHeight="1" x14ac:dyDescent="0.3">
      <c r="A9" s="102">
        <v>3</v>
      </c>
      <c r="B9" s="103" t="s">
        <v>469</v>
      </c>
      <c r="C9" s="103" t="s">
        <v>18</v>
      </c>
      <c r="D9" s="166">
        <v>100.005</v>
      </c>
      <c r="E9" s="166">
        <v>99.001999999999995</v>
      </c>
      <c r="F9" s="166">
        <f>SUM(D9,E9)</f>
        <v>199.00700000000001</v>
      </c>
      <c r="G9" s="99">
        <v>9</v>
      </c>
      <c r="H9" s="166">
        <v>954.01900000000001</v>
      </c>
      <c r="I9" s="105">
        <v>25</v>
      </c>
      <c r="P9" s="89"/>
      <c r="Q9" s="89"/>
      <c r="R9" s="89"/>
      <c r="S9" s="89"/>
    </row>
    <row r="10" spans="1:34" ht="15.75" customHeight="1" x14ac:dyDescent="0.3">
      <c r="A10" s="102">
        <v>7</v>
      </c>
      <c r="B10" s="103" t="s">
        <v>471</v>
      </c>
      <c r="C10" s="103" t="s">
        <v>52</v>
      </c>
      <c r="D10" s="166">
        <v>98</v>
      </c>
      <c r="E10" s="166">
        <v>97</v>
      </c>
      <c r="F10" s="166">
        <f>SUM(D10,E10)</f>
        <v>195</v>
      </c>
      <c r="G10" s="99">
        <v>5</v>
      </c>
      <c r="H10" s="166">
        <v>964.0139999999999</v>
      </c>
      <c r="I10" s="105">
        <v>23</v>
      </c>
    </row>
    <row r="11" spans="1:34" ht="15.75" customHeight="1" x14ac:dyDescent="0.3">
      <c r="A11" s="102">
        <v>9</v>
      </c>
      <c r="B11" s="103" t="s">
        <v>473</v>
      </c>
      <c r="C11" s="103" t="s">
        <v>49</v>
      </c>
      <c r="D11" s="166" t="s">
        <v>191</v>
      </c>
      <c r="E11" s="166"/>
      <c r="F11" s="166">
        <f>SUM(D11,E11)</f>
        <v>0</v>
      </c>
      <c r="G11" s="99">
        <v>0</v>
      </c>
      <c r="H11" s="166">
        <v>771.01</v>
      </c>
      <c r="I11" s="105">
        <v>19</v>
      </c>
    </row>
    <row r="12" spans="1:34" ht="15.75" customHeight="1" x14ac:dyDescent="0.3">
      <c r="A12" s="102">
        <v>1</v>
      </c>
      <c r="B12" s="103" t="s">
        <v>468</v>
      </c>
      <c r="C12" s="103" t="s">
        <v>52</v>
      </c>
      <c r="D12" s="166">
        <v>97</v>
      </c>
      <c r="E12" s="166">
        <v>96.001000000000005</v>
      </c>
      <c r="F12" s="166">
        <f>SUM(D12,E12)</f>
        <v>193.001</v>
      </c>
      <c r="G12" s="99">
        <v>3</v>
      </c>
      <c r="H12" s="166">
        <v>943.005</v>
      </c>
      <c r="I12" s="111">
        <v>15</v>
      </c>
    </row>
    <row r="13" spans="1:34" ht="15.75" customHeight="1" x14ac:dyDescent="0.3">
      <c r="A13" s="239">
        <v>6</v>
      </c>
      <c r="B13" s="240" t="s">
        <v>104</v>
      </c>
      <c r="C13" s="240" t="s">
        <v>75</v>
      </c>
      <c r="D13" s="258" t="s">
        <v>45</v>
      </c>
      <c r="E13" s="258"/>
      <c r="F13" s="258">
        <f>SUM(D13,E13)</f>
        <v>0</v>
      </c>
      <c r="G13" s="242">
        <v>0</v>
      </c>
      <c r="H13" s="168">
        <v>0</v>
      </c>
      <c r="I13" s="107">
        <v>0</v>
      </c>
    </row>
    <row r="14" spans="1:34" ht="15.75" customHeight="1" x14ac:dyDescent="0.3"/>
    <row r="15" spans="1:34" ht="15.75" customHeight="1" x14ac:dyDescent="0.3">
      <c r="A15" s="90"/>
      <c r="B15" s="91" t="s">
        <v>4</v>
      </c>
      <c r="C15" s="91"/>
      <c r="D15" s="91"/>
      <c r="E15" s="91"/>
      <c r="F15" s="91"/>
      <c r="G15" s="91"/>
      <c r="H15" s="91"/>
      <c r="I15" s="91"/>
    </row>
    <row r="16" spans="1:34" ht="15.75" customHeight="1" x14ac:dyDescent="0.3">
      <c r="A16" s="92">
        <v>2</v>
      </c>
      <c r="B16" s="93" t="s">
        <v>5</v>
      </c>
      <c r="C16" s="94" t="s">
        <v>6</v>
      </c>
      <c r="D16" s="123"/>
      <c r="E16" s="165"/>
      <c r="F16" s="97" t="s">
        <v>7</v>
      </c>
      <c r="G16" s="97" t="s">
        <v>8</v>
      </c>
      <c r="H16" s="97" t="s">
        <v>9</v>
      </c>
      <c r="I16" s="98" t="s">
        <v>10</v>
      </c>
    </row>
    <row r="17" spans="1:9" ht="15.75" customHeight="1" x14ac:dyDescent="0.3">
      <c r="A17" s="233">
        <v>2</v>
      </c>
      <c r="B17" s="234" t="s">
        <v>460</v>
      </c>
      <c r="C17" s="234" t="s">
        <v>49</v>
      </c>
      <c r="D17" s="257">
        <v>99.001000000000005</v>
      </c>
      <c r="E17" s="257">
        <v>98</v>
      </c>
      <c r="F17" s="257">
        <f>SUM(D17,E17)</f>
        <v>197.001</v>
      </c>
      <c r="G17" s="236">
        <v>9</v>
      </c>
      <c r="H17" s="257">
        <v>970.005</v>
      </c>
      <c r="I17" s="291">
        <v>40</v>
      </c>
    </row>
    <row r="18" spans="1:9" ht="15.75" customHeight="1" x14ac:dyDescent="0.3">
      <c r="A18" s="102">
        <v>3</v>
      </c>
      <c r="B18" s="103" t="s">
        <v>474</v>
      </c>
      <c r="C18" s="103" t="s">
        <v>22</v>
      </c>
      <c r="D18" s="166">
        <v>99</v>
      </c>
      <c r="E18" s="166">
        <v>94</v>
      </c>
      <c r="F18" s="166">
        <f>SUM(D18,E18)</f>
        <v>193</v>
      </c>
      <c r="G18" s="99">
        <v>7</v>
      </c>
      <c r="H18" s="166">
        <v>964</v>
      </c>
      <c r="I18" s="105">
        <v>38</v>
      </c>
    </row>
    <row r="19" spans="1:9" ht="15.75" customHeight="1" x14ac:dyDescent="0.3">
      <c r="A19" s="102">
        <v>1</v>
      </c>
      <c r="B19" s="103" t="s">
        <v>21</v>
      </c>
      <c r="C19" s="103" t="s">
        <v>22</v>
      </c>
      <c r="D19" s="166">
        <v>94</v>
      </c>
      <c r="E19" s="166">
        <v>92</v>
      </c>
      <c r="F19" s="166">
        <f>SUM(D19,E19)</f>
        <v>186</v>
      </c>
      <c r="G19" s="99">
        <v>6</v>
      </c>
      <c r="H19" s="166">
        <v>954</v>
      </c>
      <c r="I19" s="111">
        <v>37</v>
      </c>
    </row>
    <row r="20" spans="1:9" ht="15.75" customHeight="1" x14ac:dyDescent="0.3">
      <c r="A20" s="102">
        <v>9</v>
      </c>
      <c r="B20" s="103" t="s">
        <v>337</v>
      </c>
      <c r="C20" s="103" t="s">
        <v>321</v>
      </c>
      <c r="D20" s="166">
        <v>97.001999999999995</v>
      </c>
      <c r="E20" s="166">
        <v>96.001000000000005</v>
      </c>
      <c r="F20" s="166">
        <f>SUM(D20,E20)</f>
        <v>193.00299999999999</v>
      </c>
      <c r="G20" s="99">
        <v>8</v>
      </c>
      <c r="H20" s="166">
        <v>952.01300000000015</v>
      </c>
      <c r="I20" s="105">
        <v>33</v>
      </c>
    </row>
    <row r="21" spans="1:9" ht="15.75" customHeight="1" x14ac:dyDescent="0.3">
      <c r="A21" s="102">
        <v>7</v>
      </c>
      <c r="B21" s="103" t="s">
        <v>479</v>
      </c>
      <c r="C21" s="103" t="s">
        <v>478</v>
      </c>
      <c r="D21" s="166">
        <v>93.001000000000005</v>
      </c>
      <c r="E21" s="175">
        <v>81</v>
      </c>
      <c r="F21" s="166">
        <f>SUM(D21,E21)</f>
        <v>174.001</v>
      </c>
      <c r="G21" s="99">
        <v>4</v>
      </c>
      <c r="H21" s="166">
        <v>925.00199999999995</v>
      </c>
      <c r="I21" s="105">
        <v>26</v>
      </c>
    </row>
    <row r="22" spans="1:9" ht="15.75" customHeight="1" x14ac:dyDescent="0.3">
      <c r="A22" s="102">
        <v>5</v>
      </c>
      <c r="B22" s="103" t="s">
        <v>476</v>
      </c>
      <c r="C22" s="103" t="s">
        <v>72</v>
      </c>
      <c r="D22" s="166">
        <v>88</v>
      </c>
      <c r="E22" s="166">
        <v>87.001000000000005</v>
      </c>
      <c r="F22" s="166">
        <f>SUM(D22,E22)</f>
        <v>175.001</v>
      </c>
      <c r="G22" s="99">
        <v>5</v>
      </c>
      <c r="H22" s="166">
        <v>891.00399999999991</v>
      </c>
      <c r="I22" s="105">
        <v>20</v>
      </c>
    </row>
    <row r="23" spans="1:9" ht="15.75" customHeight="1" x14ac:dyDescent="0.3">
      <c r="A23" s="102">
        <v>8</v>
      </c>
      <c r="B23" s="103" t="s">
        <v>480</v>
      </c>
      <c r="C23" s="103" t="s">
        <v>22</v>
      </c>
      <c r="D23" s="166" t="s">
        <v>45</v>
      </c>
      <c r="E23" s="166"/>
      <c r="F23" s="166">
        <f>SUM(D23,E23)</f>
        <v>0</v>
      </c>
      <c r="G23" s="99">
        <v>0</v>
      </c>
      <c r="H23" s="166">
        <v>363.00300000000004</v>
      </c>
      <c r="I23" s="105">
        <v>7</v>
      </c>
    </row>
    <row r="24" spans="1:9" ht="15.75" customHeight="1" x14ac:dyDescent="0.3">
      <c r="A24" s="102">
        <v>4</v>
      </c>
      <c r="B24" s="103" t="s">
        <v>475</v>
      </c>
      <c r="C24" s="103" t="s">
        <v>225</v>
      </c>
      <c r="D24" s="166" t="s">
        <v>45</v>
      </c>
      <c r="E24" s="166"/>
      <c r="F24" s="166">
        <f>SUM(D24,E24)</f>
        <v>0</v>
      </c>
      <c r="G24" s="99">
        <v>0</v>
      </c>
      <c r="H24" s="166">
        <v>0</v>
      </c>
      <c r="I24" s="105">
        <v>0</v>
      </c>
    </row>
    <row r="25" spans="1:9" ht="15.75" customHeight="1" x14ac:dyDescent="0.3">
      <c r="A25" s="239">
        <v>6</v>
      </c>
      <c r="B25" s="240" t="s">
        <v>477</v>
      </c>
      <c r="C25" s="240" t="s">
        <v>478</v>
      </c>
      <c r="D25" s="258" t="s">
        <v>45</v>
      </c>
      <c r="E25" s="258"/>
      <c r="F25" s="258">
        <f>SUM(D25,E25)</f>
        <v>0</v>
      </c>
      <c r="G25" s="242">
        <v>0</v>
      </c>
      <c r="H25" s="168">
        <v>0</v>
      </c>
      <c r="I25" s="107">
        <v>0</v>
      </c>
    </row>
    <row r="26" spans="1:9" ht="15.75" customHeight="1" x14ac:dyDescent="0.3"/>
    <row r="27" spans="1:9" ht="15.75" customHeight="1" x14ac:dyDescent="0.3">
      <c r="A27" s="90"/>
      <c r="B27" s="91" t="s">
        <v>39</v>
      </c>
      <c r="C27" s="91"/>
      <c r="D27" s="91"/>
      <c r="E27" s="91"/>
      <c r="F27" s="91"/>
      <c r="G27" s="91"/>
      <c r="H27" s="91"/>
      <c r="I27" s="91"/>
    </row>
    <row r="28" spans="1:9" ht="15.75" customHeight="1" x14ac:dyDescent="0.3">
      <c r="A28" s="92">
        <v>2</v>
      </c>
      <c r="B28" s="93" t="s">
        <v>5</v>
      </c>
      <c r="C28" s="94" t="s">
        <v>6</v>
      </c>
      <c r="D28" s="123"/>
      <c r="E28" s="165"/>
      <c r="F28" s="97" t="s">
        <v>7</v>
      </c>
      <c r="G28" s="97" t="s">
        <v>8</v>
      </c>
      <c r="H28" s="97" t="s">
        <v>9</v>
      </c>
      <c r="I28" s="98" t="s">
        <v>10</v>
      </c>
    </row>
    <row r="29" spans="1:9" ht="15.75" customHeight="1" x14ac:dyDescent="0.3">
      <c r="A29" s="233">
        <v>6</v>
      </c>
      <c r="B29" s="234" t="s">
        <v>485</v>
      </c>
      <c r="C29" s="234" t="s">
        <v>72</v>
      </c>
      <c r="D29" s="257">
        <v>91</v>
      </c>
      <c r="E29" s="257">
        <v>85</v>
      </c>
      <c r="F29" s="257">
        <f>SUM(D29,E29)</f>
        <v>176</v>
      </c>
      <c r="G29" s="236">
        <v>10</v>
      </c>
      <c r="H29" s="257">
        <v>897.00099999999998</v>
      </c>
      <c r="I29" s="291">
        <v>45</v>
      </c>
    </row>
    <row r="30" spans="1:9" ht="15.75" customHeight="1" x14ac:dyDescent="0.3">
      <c r="A30" s="102">
        <v>1</v>
      </c>
      <c r="B30" s="103" t="s">
        <v>46</v>
      </c>
      <c r="C30" s="103" t="s">
        <v>47</v>
      </c>
      <c r="D30" s="166" t="s">
        <v>191</v>
      </c>
      <c r="E30" s="166"/>
      <c r="F30" s="166">
        <f>SUM(D30,E30)</f>
        <v>0</v>
      </c>
      <c r="G30" s="99">
        <v>0</v>
      </c>
      <c r="H30" s="166">
        <v>729.00399999999991</v>
      </c>
      <c r="I30" s="111">
        <v>36</v>
      </c>
    </row>
    <row r="31" spans="1:9" ht="15.75" customHeight="1" x14ac:dyDescent="0.3">
      <c r="A31" s="102">
        <v>3</v>
      </c>
      <c r="B31" s="103" t="s">
        <v>56</v>
      </c>
      <c r="C31" s="103" t="s">
        <v>47</v>
      </c>
      <c r="D31" s="166" t="s">
        <v>191</v>
      </c>
      <c r="E31" s="166"/>
      <c r="F31" s="166">
        <f>SUM(D31,E31)</f>
        <v>0</v>
      </c>
      <c r="G31" s="99">
        <v>0</v>
      </c>
      <c r="H31" s="166">
        <v>726.00199999999995</v>
      </c>
      <c r="I31" s="105">
        <v>36</v>
      </c>
    </row>
    <row r="32" spans="1:9" ht="15.75" customHeight="1" x14ac:dyDescent="0.3">
      <c r="A32" s="102">
        <v>9</v>
      </c>
      <c r="B32" s="103" t="s">
        <v>488</v>
      </c>
      <c r="C32" s="103" t="s">
        <v>345</v>
      </c>
      <c r="D32" s="166">
        <v>100.003</v>
      </c>
      <c r="E32" s="166">
        <v>96</v>
      </c>
      <c r="F32" s="166">
        <f>SUM(D32,E32)-31</f>
        <v>165.00299999999999</v>
      </c>
      <c r="G32" s="99">
        <v>8</v>
      </c>
      <c r="H32" s="166">
        <v>809.00700000000006</v>
      </c>
      <c r="I32" s="105">
        <v>26</v>
      </c>
    </row>
    <row r="33" spans="1:9" ht="15.75" customHeight="1" x14ac:dyDescent="0.3">
      <c r="A33" s="102">
        <v>7</v>
      </c>
      <c r="B33" s="103" t="s">
        <v>486</v>
      </c>
      <c r="C33" s="103" t="s">
        <v>345</v>
      </c>
      <c r="D33" s="166">
        <v>100.004</v>
      </c>
      <c r="E33" s="166">
        <v>100.001</v>
      </c>
      <c r="F33" s="166">
        <f>SUM(D33,E33)-35</f>
        <v>165.005</v>
      </c>
      <c r="G33" s="99">
        <v>9</v>
      </c>
      <c r="H33" s="166">
        <v>807.03300000000002</v>
      </c>
      <c r="I33" s="105">
        <v>26</v>
      </c>
    </row>
    <row r="34" spans="1:9" ht="15.75" customHeight="1" x14ac:dyDescent="0.3">
      <c r="A34" s="102">
        <v>10</v>
      </c>
      <c r="B34" s="103" t="s">
        <v>489</v>
      </c>
      <c r="C34" s="103" t="s">
        <v>345</v>
      </c>
      <c r="D34" s="166">
        <v>100.002</v>
      </c>
      <c r="E34" s="166">
        <v>99.003</v>
      </c>
      <c r="F34" s="166">
        <f>SUM(D34,E34)-35</f>
        <v>164.005</v>
      </c>
      <c r="G34" s="99">
        <v>7</v>
      </c>
      <c r="H34" s="166">
        <v>806.01899999999989</v>
      </c>
      <c r="I34" s="105">
        <v>26</v>
      </c>
    </row>
    <row r="35" spans="1:9" ht="15.75" customHeight="1" x14ac:dyDescent="0.3">
      <c r="A35" s="102">
        <v>2</v>
      </c>
      <c r="B35" s="103" t="s">
        <v>481</v>
      </c>
      <c r="C35" s="103" t="s">
        <v>482</v>
      </c>
      <c r="D35" s="166">
        <v>83</v>
      </c>
      <c r="E35" s="166">
        <v>76</v>
      </c>
      <c r="F35" s="166">
        <f>SUM(D35,E35)</f>
        <v>159</v>
      </c>
      <c r="G35" s="99">
        <v>5</v>
      </c>
      <c r="H35" s="166">
        <v>795.00099999999998</v>
      </c>
      <c r="I35" s="105">
        <v>25</v>
      </c>
    </row>
    <row r="36" spans="1:9" ht="15.75" customHeight="1" x14ac:dyDescent="0.3">
      <c r="A36" s="102">
        <v>5</v>
      </c>
      <c r="B36" s="103" t="s">
        <v>484</v>
      </c>
      <c r="C36" s="103" t="s">
        <v>345</v>
      </c>
      <c r="D36" s="166">
        <v>100.003</v>
      </c>
      <c r="E36" s="166">
        <v>100.001</v>
      </c>
      <c r="F36" s="166">
        <f>SUM(D36,E36)-40</f>
        <v>160.00400000000002</v>
      </c>
      <c r="G36" s="99">
        <v>6</v>
      </c>
      <c r="H36" s="166">
        <v>797.02800000000002</v>
      </c>
      <c r="I36" s="105">
        <v>23</v>
      </c>
    </row>
    <row r="37" spans="1:9" ht="15.75" customHeight="1" x14ac:dyDescent="0.3">
      <c r="A37" s="102">
        <v>8</v>
      </c>
      <c r="B37" s="103" t="s">
        <v>487</v>
      </c>
      <c r="C37" s="103" t="s">
        <v>52</v>
      </c>
      <c r="D37" s="166" t="s">
        <v>191</v>
      </c>
      <c r="E37" s="166"/>
      <c r="F37" s="166">
        <f>SUM(D37,E37)</f>
        <v>0</v>
      </c>
      <c r="G37" s="99">
        <v>0</v>
      </c>
      <c r="H37" s="166">
        <v>627.00099999999998</v>
      </c>
      <c r="I37" s="105">
        <v>19</v>
      </c>
    </row>
    <row r="38" spans="1:9" ht="15.75" customHeight="1" x14ac:dyDescent="0.3">
      <c r="A38" s="239">
        <v>4</v>
      </c>
      <c r="B38" s="240" t="s">
        <v>483</v>
      </c>
      <c r="C38" s="240" t="s">
        <v>327</v>
      </c>
      <c r="D38" s="258" t="s">
        <v>45</v>
      </c>
      <c r="E38" s="258"/>
      <c r="F38" s="258">
        <f>SUM(D38,E38)</f>
        <v>0</v>
      </c>
      <c r="G38" s="242">
        <v>0</v>
      </c>
      <c r="H38" s="168">
        <v>0</v>
      </c>
      <c r="I38" s="107">
        <v>0</v>
      </c>
    </row>
    <row r="39" spans="1:9" ht="15.75" customHeight="1" x14ac:dyDescent="0.3"/>
    <row r="40" spans="1:9" ht="15.75" customHeight="1" x14ac:dyDescent="0.3">
      <c r="B40" s="86" t="s">
        <v>490</v>
      </c>
      <c r="E40" s="108" t="s">
        <v>705</v>
      </c>
    </row>
    <row r="41" spans="1:9" ht="15.75" customHeight="1" x14ac:dyDescent="0.3">
      <c r="B41" s="86" t="s">
        <v>129</v>
      </c>
    </row>
    <row r="42" spans="1:9" ht="15.75" customHeight="1" x14ac:dyDescent="0.3"/>
    <row r="43" spans="1:9" ht="15.75" customHeight="1" x14ac:dyDescent="0.3"/>
    <row r="44" spans="1:9" ht="15.75" customHeight="1" x14ac:dyDescent="0.3"/>
    <row r="45" spans="1:9" ht="15.75" customHeight="1" x14ac:dyDescent="0.3"/>
    <row r="46" spans="1:9" ht="15.75" customHeight="1" x14ac:dyDescent="0.3"/>
    <row r="47" spans="1:9" ht="15.75" customHeight="1" x14ac:dyDescent="0.3"/>
    <row r="48" spans="1:9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</sheetData>
  <sortState xmlns:xlrd2="http://schemas.microsoft.com/office/spreadsheetml/2017/richdata2" ref="A29:I38">
    <sortCondition descending="1" ref="I29"/>
    <sortCondition descending="1" ref="H29"/>
  </sortState>
  <hyperlinks>
    <hyperlink ref="B2" location="'Index'!A3" tooltip="Go to the Index sheet" display="`" xr:uid="{DD9DF572-DFEB-49A5-8B5E-312E2F56FF88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83" orientation="portrait" horizontalDpi="300" verticalDpi="300" r:id="rId1"/>
  <headerFooter alignWithMargins="0">
    <oddHeader>&amp;C&amp;18&amp;"Trebuchet MS"&amp;BCumbria &amp;&amp; Northumbria TSA Leagues
Winter 2020-21&amp;L&amp;G&amp;R&amp;G</oddHeader>
    <oddFooter>&amp;Cwww.cntsa.org.uk</oddFooter>
  </headerFooter>
  <legacyDrawingHF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92B494-9CFF-44AE-8807-04FAE32C5D4D}">
  <sheetPr codeName="Sheet22">
    <tabColor theme="5" tint="-0.249977111117893"/>
    <pageSetUpPr fitToPage="1"/>
  </sheetPr>
  <dimension ref="A1:AH81"/>
  <sheetViews>
    <sheetView showGridLines="0" zoomScaleNormal="100" workbookViewId="0">
      <selection activeCell="A2" sqref="A2"/>
    </sheetView>
  </sheetViews>
  <sheetFormatPr defaultColWidth="10.28515625" defaultRowHeight="15" x14ac:dyDescent="0.3"/>
  <cols>
    <col min="1" max="1" width="2.7109375" style="87" customWidth="1"/>
    <col min="2" max="3" width="20.7109375" style="86" customWidth="1"/>
    <col min="4" max="6" width="8.7109375" style="86" customWidth="1"/>
    <col min="7" max="7" width="5" style="86" customWidth="1"/>
    <col min="8" max="8" width="9.7109375" style="86" customWidth="1"/>
    <col min="9" max="9" width="5" style="86" customWidth="1"/>
    <col min="10" max="10" width="1.7109375" style="86" customWidth="1"/>
    <col min="11" max="11" width="2.7109375" style="87" customWidth="1"/>
    <col min="12" max="13" width="20.7109375" style="86" customWidth="1"/>
    <col min="14" max="16" width="7.7109375" style="86" customWidth="1"/>
    <col min="17" max="17" width="5" style="86" customWidth="1"/>
    <col min="18" max="18" width="8.7109375" style="86" customWidth="1"/>
    <col min="19" max="21" width="5" style="86" customWidth="1"/>
    <col min="22" max="22" width="3.7109375" style="86" customWidth="1"/>
    <col min="23" max="23" width="5" style="86" customWidth="1"/>
    <col min="24" max="16384" width="10.28515625" style="86"/>
  </cols>
  <sheetData>
    <row r="1" spans="1:34" s="84" customFormat="1" ht="18" x14ac:dyDescent="0.35">
      <c r="A1" s="83"/>
      <c r="B1" s="84" t="s">
        <v>467</v>
      </c>
      <c r="D1" s="85"/>
      <c r="E1" s="85"/>
      <c r="F1" s="85" t="s">
        <v>130</v>
      </c>
      <c r="H1" s="85"/>
      <c r="I1" s="85" t="s">
        <v>1</v>
      </c>
      <c r="J1" s="85"/>
      <c r="K1" s="85"/>
      <c r="L1" s="85"/>
      <c r="N1" s="85"/>
      <c r="O1" s="85"/>
      <c r="P1" s="85"/>
      <c r="Q1" s="85"/>
      <c r="R1" s="85"/>
      <c r="S1" s="85"/>
      <c r="T1" s="85"/>
      <c r="U1" s="85"/>
      <c r="V1" s="85"/>
      <c r="W1" s="85"/>
      <c r="AG1" s="86"/>
      <c r="AH1" s="86"/>
    </row>
    <row r="2" spans="1:34" ht="15.75" customHeight="1" x14ac:dyDescent="0.3">
      <c r="B2" s="88" t="s">
        <v>2</v>
      </c>
    </row>
    <row r="3" spans="1:34" s="91" customFormat="1" ht="15.75" customHeight="1" x14ac:dyDescent="0.3">
      <c r="A3" s="90"/>
      <c r="B3" s="91" t="s">
        <v>3</v>
      </c>
      <c r="J3" s="115"/>
      <c r="K3" s="115"/>
      <c r="L3" s="115"/>
      <c r="M3" s="115"/>
      <c r="N3" s="115"/>
      <c r="O3" s="115"/>
      <c r="P3" s="115"/>
      <c r="Q3" s="115"/>
      <c r="R3" s="115"/>
      <c r="S3" s="115"/>
      <c r="T3" s="115"/>
      <c r="U3" s="115"/>
      <c r="V3" s="115"/>
      <c r="W3" s="115"/>
      <c r="X3" s="115"/>
      <c r="Y3" s="115"/>
      <c r="Z3" s="115"/>
      <c r="AA3" s="86"/>
      <c r="AB3" s="86"/>
      <c r="AC3" s="86"/>
      <c r="AD3" s="86"/>
      <c r="AE3" s="86"/>
      <c r="AF3" s="86"/>
    </row>
    <row r="4" spans="1:34" ht="15.75" customHeight="1" x14ac:dyDescent="0.3">
      <c r="A4" s="92">
        <v>2</v>
      </c>
      <c r="B4" s="93" t="s">
        <v>5</v>
      </c>
      <c r="C4" s="94" t="s">
        <v>6</v>
      </c>
      <c r="D4" s="123" t="s">
        <v>131</v>
      </c>
      <c r="E4" s="165" t="s">
        <v>131</v>
      </c>
      <c r="F4" s="97" t="s">
        <v>7</v>
      </c>
      <c r="G4" s="97" t="s">
        <v>8</v>
      </c>
      <c r="H4" s="97" t="s">
        <v>9</v>
      </c>
      <c r="I4" s="98" t="s">
        <v>10</v>
      </c>
      <c r="J4" s="115"/>
      <c r="K4" s="115"/>
      <c r="L4" s="115"/>
      <c r="M4" s="115"/>
      <c r="N4" s="115"/>
      <c r="O4" s="115"/>
      <c r="P4" s="115"/>
      <c r="Q4" s="115"/>
      <c r="R4" s="115"/>
      <c r="S4" s="115"/>
      <c r="T4" s="115"/>
      <c r="U4" s="115"/>
      <c r="V4" s="115"/>
      <c r="W4" s="115"/>
      <c r="X4" s="115"/>
      <c r="Y4" s="115"/>
      <c r="Z4" s="115"/>
    </row>
    <row r="5" spans="1:34" ht="15.75" customHeight="1" x14ac:dyDescent="0.3">
      <c r="A5" s="302">
        <v>6</v>
      </c>
      <c r="B5" s="245" t="s">
        <v>388</v>
      </c>
      <c r="C5" s="245" t="s">
        <v>259</v>
      </c>
      <c r="D5" s="286">
        <v>98.004000000000005</v>
      </c>
      <c r="E5" s="286">
        <v>98.001999999999995</v>
      </c>
      <c r="F5" s="260">
        <v>196.006</v>
      </c>
      <c r="G5" s="246">
        <v>9</v>
      </c>
      <c r="H5" s="285">
        <v>992.02999999999986</v>
      </c>
      <c r="I5" s="297">
        <v>49</v>
      </c>
      <c r="J5" s="115"/>
      <c r="K5" s="115"/>
      <c r="L5" s="115"/>
      <c r="M5" s="115"/>
      <c r="N5" s="115"/>
      <c r="O5" s="115"/>
      <c r="P5" s="115"/>
      <c r="Q5" s="115"/>
      <c r="R5" s="115"/>
      <c r="S5" s="115"/>
      <c r="T5" s="115"/>
      <c r="U5" s="115"/>
      <c r="V5" s="115"/>
      <c r="W5" s="115"/>
      <c r="X5" s="115"/>
      <c r="Y5" s="115"/>
      <c r="Z5" s="115"/>
    </row>
    <row r="6" spans="1:34" ht="15.75" customHeight="1" x14ac:dyDescent="0.3">
      <c r="A6" s="251">
        <v>7</v>
      </c>
      <c r="B6" s="248" t="s">
        <v>470</v>
      </c>
      <c r="C6" s="248" t="s">
        <v>30</v>
      </c>
      <c r="D6" s="261">
        <v>100.003</v>
      </c>
      <c r="E6" s="261">
        <v>98.001000000000005</v>
      </c>
      <c r="F6" s="262">
        <v>198.00400000000002</v>
      </c>
      <c r="G6" s="250">
        <v>10</v>
      </c>
      <c r="H6" s="171">
        <v>981.01900000000012</v>
      </c>
      <c r="I6" s="118">
        <v>45</v>
      </c>
      <c r="J6" s="115"/>
      <c r="K6" s="115"/>
      <c r="L6" s="115"/>
      <c r="M6" s="115"/>
      <c r="N6" s="115"/>
      <c r="O6" s="115"/>
      <c r="P6" s="115"/>
      <c r="Q6" s="115"/>
      <c r="R6" s="115"/>
      <c r="S6" s="115"/>
      <c r="T6" s="115"/>
      <c r="U6" s="115"/>
      <c r="V6" s="115"/>
      <c r="W6" s="115"/>
      <c r="X6" s="115"/>
      <c r="Y6" s="115"/>
      <c r="Z6" s="115"/>
    </row>
    <row r="7" spans="1:34" ht="15.75" customHeight="1" x14ac:dyDescent="0.3">
      <c r="A7" s="251">
        <v>9</v>
      </c>
      <c r="B7" s="248" t="s">
        <v>491</v>
      </c>
      <c r="C7" s="248" t="s">
        <v>345</v>
      </c>
      <c r="D7" s="261">
        <v>100.003</v>
      </c>
      <c r="E7" s="261">
        <v>96</v>
      </c>
      <c r="F7" s="262">
        <v>196.00299999999999</v>
      </c>
      <c r="G7" s="250">
        <v>8</v>
      </c>
      <c r="H7" s="171">
        <v>964.00699999999983</v>
      </c>
      <c r="I7" s="118">
        <v>35</v>
      </c>
      <c r="J7" s="115"/>
      <c r="K7" s="115"/>
      <c r="L7" s="115"/>
      <c r="M7" s="115"/>
      <c r="N7" s="115"/>
      <c r="O7" s="115"/>
      <c r="P7" s="115"/>
      <c r="Q7" s="115"/>
      <c r="R7" s="115"/>
      <c r="S7" s="115"/>
      <c r="T7" s="115"/>
      <c r="U7" s="115"/>
      <c r="V7" s="115"/>
      <c r="W7" s="115"/>
      <c r="X7" s="115"/>
      <c r="Y7" s="115"/>
      <c r="Z7" s="115"/>
    </row>
    <row r="8" spans="1:34" ht="15.75" customHeight="1" x14ac:dyDescent="0.3">
      <c r="A8" s="247">
        <v>4</v>
      </c>
      <c r="B8" s="248" t="s">
        <v>21</v>
      </c>
      <c r="C8" s="248" t="s">
        <v>22</v>
      </c>
      <c r="D8" s="261">
        <v>94</v>
      </c>
      <c r="E8" s="261">
        <v>92</v>
      </c>
      <c r="F8" s="262">
        <v>186</v>
      </c>
      <c r="G8" s="250">
        <v>5</v>
      </c>
      <c r="H8" s="171">
        <v>954</v>
      </c>
      <c r="I8" s="118">
        <v>34</v>
      </c>
      <c r="J8" s="115"/>
      <c r="K8" s="115"/>
      <c r="L8" s="115"/>
      <c r="M8" s="115"/>
      <c r="N8" s="115"/>
      <c r="O8" s="115"/>
      <c r="P8" s="115"/>
      <c r="Q8" s="115"/>
      <c r="R8" s="115"/>
      <c r="S8" s="115"/>
      <c r="T8" s="115"/>
      <c r="U8" s="115"/>
      <c r="V8" s="115"/>
      <c r="W8" s="115"/>
      <c r="X8" s="115"/>
      <c r="Y8" s="115"/>
      <c r="Z8" s="115"/>
    </row>
    <row r="9" spans="1:34" ht="15.75" customHeight="1" x14ac:dyDescent="0.3">
      <c r="A9" s="251">
        <v>5</v>
      </c>
      <c r="B9" s="248" t="s">
        <v>474</v>
      </c>
      <c r="C9" s="248" t="s">
        <v>22</v>
      </c>
      <c r="D9" s="261">
        <v>99</v>
      </c>
      <c r="E9" s="261">
        <v>94</v>
      </c>
      <c r="F9" s="262">
        <v>193</v>
      </c>
      <c r="G9" s="250">
        <v>6</v>
      </c>
      <c r="H9" s="171">
        <v>964</v>
      </c>
      <c r="I9" s="118">
        <v>33</v>
      </c>
      <c r="J9" s="115"/>
      <c r="K9" s="115"/>
      <c r="L9" s="115"/>
      <c r="M9" s="115"/>
      <c r="N9" s="115"/>
      <c r="O9" s="115"/>
      <c r="P9" s="115"/>
      <c r="Q9" s="115"/>
      <c r="R9" s="115"/>
      <c r="S9" s="115"/>
      <c r="T9" s="115"/>
      <c r="U9" s="115"/>
      <c r="V9" s="115"/>
      <c r="W9" s="115"/>
      <c r="X9" s="115"/>
      <c r="Y9" s="115"/>
      <c r="Z9" s="115"/>
    </row>
    <row r="10" spans="1:34" ht="15.75" customHeight="1" x14ac:dyDescent="0.3">
      <c r="A10" s="247">
        <v>10</v>
      </c>
      <c r="B10" s="248" t="s">
        <v>337</v>
      </c>
      <c r="C10" s="248" t="s">
        <v>321</v>
      </c>
      <c r="D10" s="261">
        <v>97.001999999999995</v>
      </c>
      <c r="E10" s="261">
        <v>96.001000000000005</v>
      </c>
      <c r="F10" s="262">
        <v>193.00299999999999</v>
      </c>
      <c r="G10" s="250">
        <v>7</v>
      </c>
      <c r="H10" s="171">
        <v>952.01300000000015</v>
      </c>
      <c r="I10" s="118">
        <v>29</v>
      </c>
      <c r="J10" s="115"/>
      <c r="K10" s="115"/>
      <c r="L10" s="115"/>
      <c r="M10" s="115"/>
      <c r="N10" s="115"/>
      <c r="O10" s="115"/>
      <c r="P10" s="115"/>
      <c r="Q10" s="115"/>
      <c r="R10" s="115"/>
      <c r="S10" s="115"/>
      <c r="T10" s="115"/>
      <c r="U10" s="115"/>
      <c r="V10" s="115"/>
      <c r="W10" s="115"/>
      <c r="X10" s="115"/>
      <c r="Y10" s="115"/>
      <c r="Z10" s="115"/>
    </row>
    <row r="11" spans="1:34" ht="15.75" customHeight="1" x14ac:dyDescent="0.3">
      <c r="A11" s="251">
        <v>3</v>
      </c>
      <c r="B11" s="248" t="s">
        <v>56</v>
      </c>
      <c r="C11" s="248" t="s">
        <v>47</v>
      </c>
      <c r="D11" s="261" t="s">
        <v>191</v>
      </c>
      <c r="E11" s="261" t="s">
        <v>131</v>
      </c>
      <c r="F11" s="262">
        <v>0</v>
      </c>
      <c r="G11" s="250">
        <v>0</v>
      </c>
      <c r="H11" s="171">
        <v>726.00199999999995</v>
      </c>
      <c r="I11" s="118">
        <v>15</v>
      </c>
      <c r="J11" s="115"/>
      <c r="K11" s="115"/>
      <c r="L11" s="115"/>
      <c r="M11" s="115"/>
      <c r="N11" s="115"/>
      <c r="O11" s="115"/>
      <c r="P11" s="115"/>
      <c r="Q11" s="115"/>
      <c r="R11" s="115"/>
      <c r="S11" s="115"/>
      <c r="T11" s="115"/>
      <c r="U11" s="115"/>
      <c r="V11" s="115"/>
      <c r="W11" s="115"/>
      <c r="X11" s="115"/>
      <c r="Y11" s="115"/>
      <c r="Z11" s="115"/>
    </row>
    <row r="12" spans="1:34" ht="15.75" customHeight="1" x14ac:dyDescent="0.3">
      <c r="A12" s="247">
        <v>2</v>
      </c>
      <c r="B12" s="248" t="s">
        <v>481</v>
      </c>
      <c r="C12" s="248" t="s">
        <v>482</v>
      </c>
      <c r="D12" s="261">
        <v>83</v>
      </c>
      <c r="E12" s="261">
        <v>76</v>
      </c>
      <c r="F12" s="262">
        <v>159</v>
      </c>
      <c r="G12" s="250">
        <v>4</v>
      </c>
      <c r="H12" s="171">
        <v>795.00099999999998</v>
      </c>
      <c r="I12" s="118">
        <v>13</v>
      </c>
      <c r="J12" s="115"/>
      <c r="K12" s="115"/>
      <c r="L12" s="115"/>
      <c r="M12" s="115"/>
      <c r="N12" s="115"/>
      <c r="O12" s="115"/>
      <c r="P12" s="115"/>
      <c r="Q12" s="115"/>
      <c r="R12" s="115"/>
      <c r="S12" s="115"/>
      <c r="T12" s="115"/>
      <c r="U12" s="115"/>
      <c r="V12" s="115"/>
      <c r="W12" s="115"/>
      <c r="X12" s="115"/>
      <c r="Y12" s="115"/>
      <c r="Z12" s="115"/>
    </row>
    <row r="13" spans="1:34" ht="15.75" customHeight="1" x14ac:dyDescent="0.3">
      <c r="A13" s="251">
        <v>1</v>
      </c>
      <c r="B13" s="248" t="s">
        <v>46</v>
      </c>
      <c r="C13" s="248" t="s">
        <v>47</v>
      </c>
      <c r="D13" s="262" t="s">
        <v>191</v>
      </c>
      <c r="E13" s="262" t="s">
        <v>131</v>
      </c>
      <c r="F13" s="262">
        <v>0</v>
      </c>
      <c r="G13" s="250">
        <v>0</v>
      </c>
      <c r="H13" s="166">
        <v>729.00399999999991</v>
      </c>
      <c r="I13" s="111">
        <v>13</v>
      </c>
      <c r="J13" s="115"/>
      <c r="K13" s="115"/>
      <c r="L13" s="115"/>
      <c r="M13" s="115"/>
      <c r="N13" s="115"/>
      <c r="O13" s="115"/>
      <c r="P13" s="115"/>
      <c r="Q13" s="115"/>
      <c r="R13" s="115"/>
      <c r="S13" s="115"/>
      <c r="T13" s="115"/>
      <c r="U13" s="115"/>
      <c r="V13" s="115"/>
      <c r="W13" s="115"/>
      <c r="X13" s="115"/>
      <c r="Y13" s="115"/>
      <c r="Z13" s="115"/>
    </row>
    <row r="14" spans="1:34" ht="15.75" customHeight="1" x14ac:dyDescent="0.3">
      <c r="A14" s="252">
        <v>8</v>
      </c>
      <c r="B14" s="253" t="s">
        <v>104</v>
      </c>
      <c r="C14" s="253" t="s">
        <v>75</v>
      </c>
      <c r="D14" s="264" t="s">
        <v>45</v>
      </c>
      <c r="E14" s="264" t="s">
        <v>131</v>
      </c>
      <c r="F14" s="265">
        <v>0</v>
      </c>
      <c r="G14" s="255">
        <v>0</v>
      </c>
      <c r="H14" s="172">
        <v>0</v>
      </c>
      <c r="I14" s="120">
        <v>0</v>
      </c>
      <c r="J14" s="115"/>
      <c r="K14" s="115"/>
      <c r="L14" s="115"/>
      <c r="M14" s="115"/>
      <c r="N14" s="115"/>
      <c r="O14" s="115"/>
      <c r="P14" s="115"/>
      <c r="Q14" s="115"/>
      <c r="R14" s="115"/>
      <c r="S14" s="115"/>
      <c r="T14" s="115"/>
      <c r="U14" s="115"/>
      <c r="V14" s="115"/>
      <c r="W14" s="115"/>
      <c r="X14" s="115"/>
      <c r="Y14" s="115"/>
      <c r="Z14" s="115"/>
    </row>
    <row r="15" spans="1:34" ht="15.75" customHeight="1" x14ac:dyDescent="0.3">
      <c r="A15" s="115"/>
      <c r="B15" s="115"/>
      <c r="C15" s="115"/>
      <c r="D15" s="115"/>
      <c r="E15" s="115"/>
      <c r="F15" s="115"/>
      <c r="G15" s="115"/>
      <c r="H15" s="115"/>
      <c r="I15" s="115"/>
      <c r="J15" s="115"/>
      <c r="K15" s="115"/>
      <c r="L15" s="115"/>
      <c r="M15" s="115"/>
      <c r="N15" s="115"/>
      <c r="O15" s="115"/>
      <c r="P15" s="115"/>
      <c r="Q15" s="115"/>
      <c r="R15" s="115"/>
      <c r="S15" s="115"/>
      <c r="T15" s="115"/>
      <c r="U15" s="115"/>
      <c r="V15" s="115"/>
      <c r="W15" s="115"/>
      <c r="X15" s="115"/>
      <c r="Y15" s="115"/>
      <c r="Z15" s="115"/>
    </row>
    <row r="16" spans="1:34" ht="15.75" customHeight="1" x14ac:dyDescent="0.3">
      <c r="A16" s="115"/>
      <c r="B16" s="86" t="s">
        <v>132</v>
      </c>
      <c r="E16" s="108" t="s">
        <v>705</v>
      </c>
      <c r="H16" s="115"/>
      <c r="I16" s="115"/>
      <c r="J16" s="115"/>
      <c r="K16" s="115"/>
      <c r="L16" s="115"/>
      <c r="M16" s="115"/>
      <c r="N16" s="115"/>
      <c r="O16" s="115"/>
      <c r="P16" s="115"/>
      <c r="Q16" s="115"/>
      <c r="R16" s="115"/>
      <c r="S16" s="115"/>
      <c r="T16" s="115"/>
      <c r="U16" s="115"/>
      <c r="V16" s="115"/>
      <c r="W16" s="115"/>
      <c r="X16" s="115"/>
      <c r="Y16" s="115"/>
      <c r="Z16" s="115"/>
    </row>
    <row r="17" spans="1:26" ht="15.75" customHeight="1" x14ac:dyDescent="0.3">
      <c r="A17" s="115"/>
      <c r="B17" s="86" t="s">
        <v>129</v>
      </c>
      <c r="H17" s="115"/>
      <c r="I17" s="115"/>
      <c r="J17" s="115"/>
      <c r="K17" s="115"/>
      <c r="L17" s="115"/>
      <c r="M17" s="115"/>
      <c r="N17" s="115"/>
      <c r="O17" s="115"/>
      <c r="P17" s="115"/>
      <c r="Q17" s="115"/>
      <c r="R17" s="115"/>
      <c r="S17" s="115"/>
      <c r="T17" s="115"/>
      <c r="U17" s="115"/>
      <c r="V17" s="115"/>
      <c r="W17" s="115"/>
      <c r="X17" s="115"/>
      <c r="Y17" s="115"/>
      <c r="Z17" s="115"/>
    </row>
    <row r="18" spans="1:26" ht="15.75" customHeight="1" x14ac:dyDescent="0.3">
      <c r="A18" s="115"/>
      <c r="B18" s="115"/>
      <c r="C18" s="115"/>
      <c r="D18" s="115"/>
      <c r="E18" s="115"/>
      <c r="F18" s="115"/>
      <c r="G18" s="115"/>
      <c r="H18" s="115"/>
      <c r="I18" s="115"/>
      <c r="J18" s="115"/>
      <c r="K18" s="115"/>
      <c r="L18" s="115"/>
      <c r="M18" s="115"/>
      <c r="N18" s="115"/>
      <c r="O18" s="115"/>
      <c r="P18" s="115"/>
      <c r="Q18" s="115"/>
      <c r="R18" s="115"/>
      <c r="S18" s="115"/>
      <c r="T18" s="115"/>
      <c r="U18" s="115"/>
      <c r="V18" s="115"/>
      <c r="W18" s="115"/>
      <c r="X18" s="115"/>
      <c r="Y18" s="115"/>
      <c r="Z18" s="115"/>
    </row>
    <row r="19" spans="1:26" ht="15.75" customHeight="1" x14ac:dyDescent="0.3">
      <c r="A19" s="115"/>
      <c r="B19" s="115"/>
      <c r="C19" s="115"/>
      <c r="D19" s="115"/>
      <c r="E19" s="115"/>
      <c r="F19" s="115"/>
      <c r="G19" s="115"/>
      <c r="H19" s="115"/>
      <c r="I19" s="115"/>
      <c r="J19" s="115"/>
      <c r="K19" s="115"/>
      <c r="L19" s="115"/>
      <c r="M19" s="115"/>
      <c r="N19" s="115"/>
      <c r="O19" s="115"/>
      <c r="P19" s="115"/>
      <c r="Q19" s="115"/>
      <c r="R19" s="115"/>
      <c r="S19" s="115"/>
      <c r="T19" s="115"/>
      <c r="U19" s="115"/>
      <c r="V19" s="115"/>
      <c r="W19" s="115"/>
      <c r="X19" s="115"/>
      <c r="Y19" s="115"/>
      <c r="Z19" s="115"/>
    </row>
    <row r="20" spans="1:26" ht="15.75" customHeight="1" x14ac:dyDescent="0.3">
      <c r="A20" s="115"/>
      <c r="B20" s="115"/>
      <c r="C20" s="115"/>
      <c r="D20" s="115"/>
      <c r="E20" s="115"/>
      <c r="F20" s="115"/>
      <c r="G20" s="115"/>
      <c r="H20" s="115"/>
      <c r="I20" s="115"/>
      <c r="J20" s="115"/>
      <c r="K20" s="115"/>
      <c r="L20" s="115"/>
      <c r="M20" s="115"/>
      <c r="N20" s="115"/>
      <c r="O20" s="115"/>
      <c r="P20" s="115"/>
      <c r="Q20" s="115"/>
      <c r="R20" s="115"/>
      <c r="S20" s="115"/>
      <c r="T20" s="115"/>
      <c r="U20" s="115"/>
      <c r="V20" s="115"/>
      <c r="W20" s="115"/>
      <c r="X20" s="115"/>
      <c r="Y20" s="115"/>
      <c r="Z20" s="115"/>
    </row>
    <row r="21" spans="1:26" ht="15.75" customHeight="1" x14ac:dyDescent="0.3">
      <c r="A21" s="115"/>
      <c r="B21" s="115"/>
      <c r="C21" s="115"/>
      <c r="D21" s="115"/>
      <c r="E21" s="115"/>
      <c r="F21" s="115"/>
      <c r="G21" s="115"/>
      <c r="H21" s="115"/>
      <c r="I21" s="115"/>
      <c r="J21" s="115"/>
      <c r="K21" s="115"/>
      <c r="L21" s="115"/>
      <c r="M21" s="115"/>
      <c r="N21" s="115"/>
      <c r="O21" s="115"/>
      <c r="P21" s="115"/>
      <c r="Q21" s="115"/>
      <c r="R21" s="115"/>
      <c r="S21" s="115"/>
      <c r="T21" s="115"/>
      <c r="U21" s="115"/>
      <c r="V21" s="115"/>
      <c r="W21" s="115"/>
      <c r="X21" s="115"/>
      <c r="Y21" s="115"/>
      <c r="Z21" s="115"/>
    </row>
    <row r="22" spans="1:26" ht="15.75" customHeight="1" x14ac:dyDescent="0.3">
      <c r="A22" s="115"/>
      <c r="B22" s="115"/>
      <c r="C22" s="115"/>
      <c r="D22" s="115"/>
      <c r="E22" s="115"/>
      <c r="F22" s="115"/>
      <c r="G22" s="115"/>
      <c r="H22" s="115"/>
      <c r="I22" s="115"/>
      <c r="J22" s="115"/>
      <c r="K22" s="115"/>
      <c r="L22" s="115"/>
      <c r="M22" s="115"/>
      <c r="N22" s="115"/>
      <c r="O22" s="115"/>
      <c r="P22" s="115"/>
      <c r="Q22" s="115"/>
      <c r="R22" s="115"/>
      <c r="S22" s="115"/>
      <c r="T22" s="115"/>
      <c r="U22" s="115"/>
      <c r="V22" s="115"/>
      <c r="W22" s="115"/>
      <c r="X22" s="115"/>
      <c r="Y22" s="115"/>
      <c r="Z22" s="115"/>
    </row>
    <row r="23" spans="1:26" ht="15.75" customHeight="1" x14ac:dyDescent="0.3">
      <c r="A23" s="115"/>
      <c r="B23" s="115"/>
      <c r="C23" s="115"/>
      <c r="D23" s="115"/>
      <c r="E23" s="115"/>
      <c r="F23" s="115"/>
      <c r="G23" s="115"/>
      <c r="H23" s="115"/>
      <c r="I23" s="115"/>
      <c r="J23" s="115"/>
      <c r="K23" s="115"/>
      <c r="L23" s="115"/>
      <c r="M23" s="115"/>
      <c r="N23" s="115"/>
      <c r="O23" s="115"/>
      <c r="P23" s="115"/>
      <c r="Q23" s="115"/>
      <c r="R23" s="115"/>
      <c r="S23" s="115"/>
      <c r="T23" s="115"/>
      <c r="U23" s="115"/>
      <c r="V23" s="115"/>
      <c r="W23" s="115"/>
      <c r="X23" s="115"/>
      <c r="Y23" s="115"/>
      <c r="Z23" s="115"/>
    </row>
    <row r="24" spans="1:26" ht="15.75" customHeight="1" x14ac:dyDescent="0.3">
      <c r="A24" s="115"/>
      <c r="B24" s="115"/>
      <c r="C24" s="115"/>
      <c r="D24" s="115"/>
      <c r="E24" s="115"/>
      <c r="F24" s="115"/>
      <c r="G24" s="115"/>
      <c r="H24" s="115"/>
      <c r="I24" s="115"/>
      <c r="J24" s="115"/>
      <c r="K24" s="115"/>
      <c r="L24" s="115"/>
      <c r="M24" s="115"/>
      <c r="N24" s="115"/>
      <c r="O24" s="115"/>
      <c r="P24" s="115"/>
      <c r="Q24" s="115"/>
      <c r="R24" s="115"/>
      <c r="S24" s="115"/>
      <c r="T24" s="115"/>
      <c r="U24" s="115"/>
      <c r="V24" s="115"/>
      <c r="W24" s="115"/>
      <c r="X24" s="115"/>
      <c r="Y24" s="115"/>
      <c r="Z24" s="115"/>
    </row>
    <row r="25" spans="1:26" ht="15.75" customHeight="1" x14ac:dyDescent="0.3">
      <c r="A25" s="115"/>
      <c r="B25" s="115"/>
      <c r="C25" s="115"/>
      <c r="D25" s="115"/>
      <c r="E25" s="115"/>
      <c r="F25" s="115"/>
      <c r="G25" s="115"/>
      <c r="H25" s="115"/>
      <c r="I25" s="115"/>
      <c r="J25" s="115"/>
      <c r="K25" s="115"/>
      <c r="L25" s="115"/>
      <c r="M25" s="115"/>
      <c r="N25" s="115"/>
      <c r="O25" s="115"/>
      <c r="P25" s="115"/>
      <c r="Q25" s="115"/>
      <c r="R25" s="115"/>
      <c r="S25" s="115"/>
      <c r="T25" s="115"/>
      <c r="U25" s="115"/>
      <c r="V25" s="115"/>
      <c r="W25" s="115"/>
      <c r="X25" s="115"/>
      <c r="Y25" s="115"/>
      <c r="Z25" s="115"/>
    </row>
    <row r="26" spans="1:26" ht="15.75" customHeight="1" x14ac:dyDescent="0.3">
      <c r="A26" s="115"/>
      <c r="B26" s="115"/>
      <c r="C26" s="115"/>
      <c r="D26" s="115"/>
      <c r="E26" s="115"/>
      <c r="F26" s="115"/>
      <c r="G26" s="115"/>
      <c r="H26" s="115"/>
      <c r="I26" s="115"/>
      <c r="J26" s="115"/>
      <c r="K26" s="115"/>
      <c r="L26" s="115"/>
      <c r="M26" s="115"/>
      <c r="N26" s="115"/>
      <c r="O26" s="115"/>
      <c r="P26" s="115"/>
      <c r="Q26" s="115"/>
      <c r="R26" s="115"/>
      <c r="S26" s="115"/>
      <c r="T26" s="115"/>
      <c r="U26" s="115"/>
      <c r="V26" s="115"/>
      <c r="W26" s="115"/>
      <c r="X26" s="115"/>
      <c r="Y26" s="115"/>
      <c r="Z26" s="115"/>
    </row>
    <row r="27" spans="1:26" ht="15.75" customHeight="1" x14ac:dyDescent="0.3">
      <c r="A27" s="115"/>
      <c r="B27" s="115"/>
      <c r="C27" s="115"/>
      <c r="D27" s="115"/>
      <c r="E27" s="115"/>
      <c r="F27" s="115"/>
      <c r="G27" s="115"/>
      <c r="H27" s="115"/>
      <c r="I27" s="115"/>
      <c r="J27" s="115"/>
      <c r="K27" s="115"/>
      <c r="L27" s="115"/>
      <c r="M27" s="115"/>
      <c r="N27" s="115"/>
      <c r="O27" s="115"/>
      <c r="P27" s="115"/>
      <c r="Q27" s="115"/>
      <c r="R27" s="115"/>
      <c r="S27" s="115"/>
      <c r="T27" s="115"/>
      <c r="U27" s="115"/>
      <c r="V27" s="115"/>
      <c r="W27" s="115"/>
      <c r="X27" s="115"/>
      <c r="Y27" s="115"/>
      <c r="Z27" s="115"/>
    </row>
    <row r="28" spans="1:26" ht="15.75" customHeight="1" x14ac:dyDescent="0.3">
      <c r="A28" s="115"/>
      <c r="B28" s="115"/>
      <c r="C28" s="115"/>
      <c r="D28" s="115"/>
      <c r="E28" s="115"/>
      <c r="F28" s="115"/>
      <c r="G28" s="115"/>
      <c r="H28" s="115"/>
      <c r="I28" s="115"/>
      <c r="J28" s="115"/>
      <c r="K28" s="115"/>
      <c r="L28" s="115"/>
      <c r="M28" s="115"/>
      <c r="N28" s="115"/>
      <c r="O28" s="115"/>
      <c r="P28" s="115"/>
      <c r="Q28" s="115"/>
      <c r="R28" s="115"/>
      <c r="S28" s="115"/>
      <c r="T28" s="115"/>
      <c r="U28" s="115"/>
      <c r="V28" s="115"/>
      <c r="W28" s="115"/>
      <c r="X28" s="115"/>
      <c r="Y28" s="115"/>
      <c r="Z28" s="115"/>
    </row>
    <row r="29" spans="1:26" ht="15.75" customHeight="1" x14ac:dyDescent="0.3">
      <c r="A29" s="115"/>
      <c r="B29" s="115"/>
      <c r="C29" s="115"/>
      <c r="D29" s="115"/>
      <c r="E29" s="115"/>
      <c r="F29" s="115"/>
      <c r="G29" s="115"/>
      <c r="H29" s="115"/>
      <c r="I29" s="115"/>
      <c r="J29" s="115"/>
      <c r="K29" s="115"/>
      <c r="L29" s="115"/>
      <c r="M29" s="115"/>
      <c r="N29" s="115"/>
      <c r="O29" s="115"/>
      <c r="P29" s="115"/>
      <c r="Q29" s="115"/>
      <c r="R29" s="115"/>
      <c r="S29" s="115"/>
      <c r="T29" s="115"/>
      <c r="U29" s="115"/>
      <c r="V29" s="115"/>
      <c r="W29" s="115"/>
      <c r="X29" s="115"/>
      <c r="Y29" s="115"/>
      <c r="Z29" s="115"/>
    </row>
    <row r="30" spans="1:26" ht="15.75" customHeight="1" x14ac:dyDescent="0.3">
      <c r="A30" s="115"/>
      <c r="B30" s="115"/>
      <c r="C30" s="115"/>
      <c r="D30" s="115"/>
      <c r="E30" s="115"/>
      <c r="F30" s="115"/>
      <c r="G30" s="115"/>
      <c r="H30" s="115"/>
      <c r="I30" s="115"/>
      <c r="J30" s="115"/>
      <c r="K30" s="115"/>
      <c r="L30" s="115"/>
      <c r="M30" s="115"/>
      <c r="N30" s="115"/>
      <c r="O30" s="115"/>
      <c r="P30" s="115"/>
      <c r="Q30" s="115"/>
      <c r="R30" s="115"/>
      <c r="S30" s="115"/>
      <c r="T30" s="115"/>
      <c r="U30" s="115"/>
      <c r="V30" s="115"/>
      <c r="W30" s="115"/>
      <c r="X30" s="115"/>
      <c r="Y30" s="115"/>
      <c r="Z30" s="115"/>
    </row>
    <row r="31" spans="1:26" ht="15.75" customHeight="1" x14ac:dyDescent="0.3">
      <c r="A31" s="115"/>
      <c r="B31" s="115"/>
      <c r="C31" s="115"/>
      <c r="D31" s="115"/>
      <c r="E31" s="115"/>
      <c r="F31" s="115"/>
      <c r="G31" s="115"/>
      <c r="H31" s="115"/>
      <c r="I31" s="115"/>
      <c r="J31" s="115"/>
      <c r="K31" s="115"/>
      <c r="L31" s="115"/>
      <c r="M31" s="115"/>
      <c r="N31" s="115"/>
      <c r="O31" s="115"/>
      <c r="P31" s="115"/>
      <c r="Q31" s="115"/>
      <c r="R31" s="115"/>
      <c r="S31" s="115"/>
      <c r="T31" s="115"/>
      <c r="U31" s="115"/>
      <c r="V31" s="115"/>
      <c r="W31" s="115"/>
      <c r="X31" s="115"/>
      <c r="Y31" s="115"/>
      <c r="Z31" s="115"/>
    </row>
    <row r="32" spans="1:26" ht="15.75" customHeight="1" x14ac:dyDescent="0.3">
      <c r="A32" s="115"/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R32" s="115"/>
      <c r="S32" s="115"/>
      <c r="T32" s="115"/>
      <c r="U32" s="115"/>
      <c r="V32" s="115"/>
      <c r="W32" s="115"/>
      <c r="X32" s="115"/>
      <c r="Y32" s="115"/>
      <c r="Z32" s="115"/>
    </row>
    <row r="33" spans="1:26" ht="15.75" customHeight="1" x14ac:dyDescent="0.3">
      <c r="A33" s="115"/>
      <c r="B33" s="115"/>
      <c r="C33" s="115"/>
      <c r="D33" s="115"/>
      <c r="E33" s="115"/>
      <c r="F33" s="115"/>
      <c r="G33" s="115"/>
      <c r="H33" s="115"/>
      <c r="I33" s="115"/>
      <c r="J33" s="115"/>
      <c r="K33" s="115"/>
      <c r="L33" s="115"/>
      <c r="M33" s="115"/>
      <c r="N33" s="115"/>
      <c r="O33" s="115"/>
      <c r="P33" s="115"/>
      <c r="Q33" s="115"/>
      <c r="R33" s="115"/>
      <c r="S33" s="115"/>
      <c r="T33" s="115"/>
      <c r="U33" s="115"/>
      <c r="V33" s="115"/>
      <c r="W33" s="115"/>
      <c r="X33" s="115"/>
      <c r="Y33" s="115"/>
      <c r="Z33" s="115"/>
    </row>
    <row r="34" spans="1:26" ht="15.75" customHeight="1" x14ac:dyDescent="0.3">
      <c r="A34" s="115"/>
      <c r="B34" s="115"/>
      <c r="C34" s="115"/>
      <c r="D34" s="115"/>
      <c r="E34" s="115"/>
      <c r="F34" s="115"/>
      <c r="G34" s="115"/>
      <c r="H34" s="115"/>
      <c r="I34" s="115"/>
      <c r="J34" s="115"/>
      <c r="K34" s="115"/>
      <c r="L34" s="115"/>
      <c r="M34" s="115"/>
      <c r="N34" s="115"/>
      <c r="O34" s="115"/>
      <c r="P34" s="115"/>
      <c r="Q34" s="115"/>
      <c r="R34" s="115"/>
      <c r="S34" s="115"/>
      <c r="T34" s="115"/>
      <c r="U34" s="115"/>
      <c r="V34" s="115"/>
      <c r="W34" s="115"/>
      <c r="X34" s="115"/>
      <c r="Y34" s="115"/>
      <c r="Z34" s="115"/>
    </row>
    <row r="35" spans="1:26" ht="15.75" customHeight="1" x14ac:dyDescent="0.3">
      <c r="A35" s="115"/>
      <c r="B35" s="115"/>
      <c r="C35" s="115"/>
      <c r="D35" s="115"/>
      <c r="E35" s="115"/>
      <c r="F35" s="115"/>
      <c r="G35" s="115"/>
      <c r="H35" s="115"/>
      <c r="I35" s="115"/>
      <c r="J35" s="115"/>
      <c r="K35" s="115"/>
      <c r="L35" s="115"/>
      <c r="M35" s="115"/>
      <c r="N35" s="115"/>
      <c r="O35" s="115"/>
      <c r="P35" s="115"/>
      <c r="Q35" s="115"/>
      <c r="R35" s="115"/>
      <c r="S35" s="115"/>
      <c r="T35" s="115"/>
      <c r="U35" s="115"/>
      <c r="V35" s="115"/>
      <c r="W35" s="115"/>
      <c r="X35" s="115"/>
      <c r="Y35" s="115"/>
      <c r="Z35" s="115"/>
    </row>
    <row r="36" spans="1:26" ht="15.75" customHeight="1" x14ac:dyDescent="0.3">
      <c r="A36" s="115"/>
      <c r="B36" s="115"/>
      <c r="C36" s="115"/>
      <c r="D36" s="115"/>
      <c r="E36" s="115"/>
      <c r="F36" s="115"/>
      <c r="G36" s="115"/>
      <c r="H36" s="115"/>
      <c r="I36" s="115"/>
      <c r="J36" s="115"/>
      <c r="K36" s="115"/>
      <c r="L36" s="115"/>
      <c r="M36" s="115"/>
      <c r="N36" s="115"/>
      <c r="O36" s="115"/>
      <c r="P36" s="115"/>
      <c r="Q36" s="115"/>
      <c r="R36" s="115"/>
      <c r="S36" s="115"/>
      <c r="T36" s="115"/>
      <c r="U36" s="115"/>
      <c r="V36" s="115"/>
      <c r="W36" s="115"/>
      <c r="X36" s="115"/>
      <c r="Y36" s="115"/>
      <c r="Z36" s="115"/>
    </row>
    <row r="37" spans="1:26" ht="15.75" customHeight="1" x14ac:dyDescent="0.3">
      <c r="A37" s="115"/>
      <c r="B37" s="115"/>
      <c r="C37" s="115"/>
      <c r="D37" s="115"/>
      <c r="E37" s="115"/>
      <c r="F37" s="115"/>
      <c r="G37" s="115"/>
      <c r="H37" s="115"/>
      <c r="I37" s="115"/>
      <c r="J37" s="115"/>
      <c r="K37" s="115"/>
      <c r="L37" s="115"/>
      <c r="M37" s="115"/>
      <c r="N37" s="115"/>
      <c r="O37" s="115"/>
      <c r="P37" s="115"/>
      <c r="Q37" s="115"/>
      <c r="R37" s="115"/>
      <c r="S37" s="115"/>
      <c r="T37" s="115"/>
      <c r="U37" s="115"/>
      <c r="V37" s="115"/>
      <c r="W37" s="115"/>
      <c r="X37" s="115"/>
      <c r="Y37" s="115"/>
      <c r="Z37" s="115"/>
    </row>
    <row r="38" spans="1:26" ht="15.75" customHeight="1" x14ac:dyDescent="0.3">
      <c r="A38" s="115"/>
      <c r="B38" s="115"/>
      <c r="C38" s="115"/>
      <c r="D38" s="115"/>
      <c r="E38" s="115"/>
      <c r="F38" s="115"/>
      <c r="G38" s="115"/>
      <c r="H38" s="115"/>
      <c r="I38" s="115"/>
      <c r="J38" s="115"/>
      <c r="K38" s="115"/>
      <c r="L38" s="115"/>
      <c r="M38" s="115"/>
      <c r="N38" s="115"/>
      <c r="O38" s="115"/>
      <c r="P38" s="115"/>
      <c r="Q38" s="115"/>
      <c r="R38" s="115"/>
      <c r="S38" s="115"/>
      <c r="T38" s="115"/>
      <c r="U38" s="115"/>
      <c r="V38" s="115"/>
      <c r="W38" s="115"/>
      <c r="X38" s="115"/>
      <c r="Y38" s="115"/>
      <c r="Z38" s="115"/>
    </row>
    <row r="39" spans="1:26" ht="15.75" customHeight="1" x14ac:dyDescent="0.3">
      <c r="A39" s="115"/>
      <c r="B39" s="115"/>
      <c r="C39" s="115"/>
      <c r="D39" s="115"/>
      <c r="E39" s="115"/>
      <c r="F39" s="115"/>
      <c r="G39" s="115"/>
      <c r="H39" s="115"/>
      <c r="I39" s="115"/>
      <c r="J39" s="115"/>
      <c r="K39" s="115"/>
      <c r="L39" s="115"/>
      <c r="M39" s="115"/>
      <c r="N39" s="115"/>
      <c r="O39" s="115"/>
      <c r="P39" s="115"/>
      <c r="Q39" s="115"/>
      <c r="R39" s="115"/>
      <c r="S39" s="115"/>
      <c r="T39" s="115"/>
      <c r="U39" s="115"/>
      <c r="V39" s="115"/>
      <c r="W39" s="115"/>
      <c r="X39" s="115"/>
      <c r="Y39" s="115"/>
      <c r="Z39" s="115"/>
    </row>
    <row r="40" spans="1:26" ht="15.75" customHeight="1" x14ac:dyDescent="0.3">
      <c r="A40" s="115"/>
      <c r="B40" s="115"/>
      <c r="C40" s="115"/>
      <c r="D40" s="115"/>
      <c r="E40" s="115"/>
      <c r="F40" s="115"/>
      <c r="G40" s="115"/>
      <c r="H40" s="115"/>
      <c r="I40" s="115"/>
      <c r="J40" s="115"/>
      <c r="K40" s="115"/>
      <c r="L40" s="115"/>
      <c r="M40" s="115"/>
      <c r="N40" s="115"/>
      <c r="O40" s="115"/>
      <c r="P40" s="115"/>
      <c r="Q40" s="115"/>
      <c r="R40" s="115"/>
      <c r="S40" s="115"/>
      <c r="T40" s="115"/>
      <c r="U40" s="115"/>
      <c r="V40" s="115"/>
      <c r="W40" s="115"/>
      <c r="X40" s="115"/>
      <c r="Y40" s="115"/>
      <c r="Z40" s="115"/>
    </row>
    <row r="41" spans="1:26" ht="15.75" customHeight="1" x14ac:dyDescent="0.3">
      <c r="A41" s="115"/>
      <c r="B41" s="115"/>
      <c r="C41" s="115"/>
      <c r="D41" s="115"/>
      <c r="E41" s="115"/>
      <c r="F41" s="115"/>
      <c r="G41" s="115"/>
      <c r="H41" s="115"/>
      <c r="I41" s="115"/>
      <c r="J41" s="115"/>
      <c r="K41" s="115"/>
      <c r="L41" s="115"/>
      <c r="M41" s="115"/>
      <c r="N41" s="115"/>
      <c r="O41" s="115"/>
      <c r="P41" s="115"/>
      <c r="Q41" s="115"/>
      <c r="R41" s="115"/>
      <c r="S41" s="115"/>
      <c r="T41" s="115"/>
      <c r="U41" s="115"/>
      <c r="V41" s="115"/>
      <c r="W41" s="115"/>
      <c r="X41" s="115"/>
      <c r="Y41" s="115"/>
      <c r="Z41" s="115"/>
    </row>
    <row r="42" spans="1:26" ht="15.75" customHeight="1" x14ac:dyDescent="0.3">
      <c r="A42" s="115"/>
      <c r="B42" s="115"/>
      <c r="C42" s="115"/>
      <c r="D42" s="115"/>
      <c r="E42" s="115"/>
      <c r="F42" s="115"/>
      <c r="G42" s="115"/>
      <c r="H42" s="115"/>
      <c r="I42" s="115"/>
      <c r="J42" s="115"/>
      <c r="K42" s="115"/>
      <c r="L42" s="115"/>
      <c r="M42" s="115"/>
      <c r="N42" s="115"/>
      <c r="O42" s="115"/>
      <c r="P42" s="115"/>
      <c r="Q42" s="115"/>
      <c r="R42" s="115"/>
      <c r="S42" s="115"/>
      <c r="T42" s="115"/>
      <c r="U42" s="115"/>
      <c r="V42" s="115"/>
      <c r="W42" s="115"/>
      <c r="X42" s="115"/>
      <c r="Y42" s="115"/>
      <c r="Z42" s="115"/>
    </row>
    <row r="43" spans="1:26" ht="15.75" customHeight="1" x14ac:dyDescent="0.3">
      <c r="A43" s="115"/>
      <c r="B43" s="115"/>
      <c r="C43" s="115"/>
      <c r="D43" s="115"/>
      <c r="E43" s="115"/>
      <c r="F43" s="115"/>
      <c r="G43" s="115"/>
      <c r="H43" s="115"/>
      <c r="I43" s="115"/>
      <c r="J43" s="115"/>
      <c r="K43" s="115"/>
      <c r="L43" s="115"/>
      <c r="M43" s="115"/>
      <c r="N43" s="115"/>
      <c r="O43" s="115"/>
      <c r="P43" s="115"/>
      <c r="Q43" s="115"/>
      <c r="R43" s="115"/>
      <c r="S43" s="115"/>
      <c r="T43" s="115"/>
      <c r="U43" s="115"/>
      <c r="V43" s="115"/>
      <c r="W43" s="115"/>
      <c r="X43" s="115"/>
      <c r="Y43" s="115"/>
      <c r="Z43" s="115"/>
    </row>
    <row r="44" spans="1:26" ht="15.75" customHeight="1" x14ac:dyDescent="0.3">
      <c r="A44" s="115"/>
      <c r="B44" s="115"/>
      <c r="C44" s="115"/>
      <c r="D44" s="115"/>
      <c r="E44" s="115"/>
      <c r="F44" s="115"/>
      <c r="G44" s="115"/>
      <c r="H44" s="115"/>
      <c r="I44" s="115"/>
      <c r="J44" s="115"/>
      <c r="K44" s="115"/>
      <c r="L44" s="115"/>
      <c r="M44" s="115"/>
      <c r="N44" s="115"/>
      <c r="O44" s="115"/>
      <c r="P44" s="115"/>
      <c r="Q44" s="115"/>
      <c r="R44" s="115"/>
      <c r="S44" s="115"/>
      <c r="T44" s="115"/>
      <c r="U44" s="115"/>
      <c r="V44" s="115"/>
      <c r="W44" s="115"/>
      <c r="X44" s="115"/>
      <c r="Y44" s="115"/>
      <c r="Z44" s="115"/>
    </row>
    <row r="45" spans="1:26" ht="15.75" customHeight="1" x14ac:dyDescent="0.3">
      <c r="A45" s="115"/>
      <c r="B45" s="115"/>
      <c r="C45" s="115"/>
      <c r="D45" s="115"/>
      <c r="E45" s="115"/>
      <c r="F45" s="115"/>
      <c r="G45" s="115"/>
      <c r="H45" s="115"/>
      <c r="I45" s="115"/>
      <c r="J45" s="115"/>
      <c r="K45" s="115"/>
      <c r="L45" s="115"/>
      <c r="M45" s="115"/>
      <c r="N45" s="115"/>
      <c r="O45" s="115"/>
      <c r="P45" s="115"/>
      <c r="Q45" s="115"/>
      <c r="R45" s="115"/>
      <c r="S45" s="115"/>
      <c r="T45" s="115"/>
      <c r="U45" s="115"/>
      <c r="V45" s="115"/>
      <c r="W45" s="115"/>
      <c r="X45" s="115"/>
      <c r="Y45" s="115"/>
      <c r="Z45" s="115"/>
    </row>
    <row r="46" spans="1:26" ht="15.75" customHeight="1" x14ac:dyDescent="0.3">
      <c r="A46" s="115"/>
      <c r="B46" s="115"/>
      <c r="C46" s="115"/>
      <c r="D46" s="115"/>
      <c r="E46" s="115"/>
      <c r="F46" s="115"/>
      <c r="G46" s="115"/>
      <c r="H46" s="115"/>
      <c r="I46" s="115"/>
      <c r="J46" s="115"/>
      <c r="K46" s="115"/>
      <c r="L46" s="115"/>
      <c r="M46" s="115"/>
      <c r="N46" s="115"/>
      <c r="O46" s="115"/>
      <c r="P46" s="115"/>
      <c r="Q46" s="115"/>
      <c r="R46" s="115"/>
      <c r="S46" s="115"/>
      <c r="T46" s="115"/>
      <c r="U46" s="115"/>
      <c r="V46" s="115"/>
      <c r="W46" s="115"/>
      <c r="X46" s="115"/>
      <c r="Y46" s="115"/>
      <c r="Z46" s="115"/>
    </row>
    <row r="47" spans="1:26" ht="15.75" customHeight="1" x14ac:dyDescent="0.3">
      <c r="A47" s="115"/>
      <c r="B47" s="115"/>
      <c r="C47" s="115"/>
      <c r="D47" s="115"/>
      <c r="E47" s="115"/>
      <c r="F47" s="115"/>
      <c r="G47" s="115"/>
      <c r="H47" s="115"/>
      <c r="I47" s="115"/>
      <c r="J47" s="115"/>
      <c r="K47" s="115"/>
      <c r="L47" s="115"/>
      <c r="M47" s="115"/>
      <c r="N47" s="115"/>
      <c r="O47" s="115"/>
      <c r="P47" s="115"/>
      <c r="Q47" s="115"/>
      <c r="R47" s="115"/>
      <c r="S47" s="115"/>
      <c r="T47" s="115"/>
      <c r="U47" s="115"/>
      <c r="V47" s="115"/>
      <c r="W47" s="115"/>
      <c r="X47" s="115"/>
      <c r="Y47" s="115"/>
      <c r="Z47" s="115"/>
    </row>
    <row r="48" spans="1:26" ht="15.75" customHeight="1" x14ac:dyDescent="0.3">
      <c r="A48" s="115"/>
      <c r="B48" s="115"/>
      <c r="C48" s="115"/>
      <c r="D48" s="115"/>
      <c r="E48" s="115"/>
      <c r="F48" s="115"/>
      <c r="G48" s="115"/>
      <c r="H48" s="115"/>
      <c r="I48" s="115"/>
      <c r="J48" s="115"/>
      <c r="K48" s="115"/>
      <c r="L48" s="115"/>
      <c r="M48" s="115"/>
      <c r="N48" s="115"/>
      <c r="O48" s="115"/>
      <c r="P48" s="115"/>
      <c r="Q48" s="115"/>
      <c r="R48" s="115"/>
      <c r="S48" s="115"/>
      <c r="T48" s="115"/>
      <c r="U48" s="115"/>
      <c r="V48" s="115"/>
      <c r="W48" s="115"/>
      <c r="X48" s="115"/>
      <c r="Y48" s="115"/>
      <c r="Z48" s="115"/>
    </row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</sheetData>
  <sheetProtection selectLockedCells="1" selectUnlockedCells="1"/>
  <sortState xmlns:xlrd2="http://schemas.microsoft.com/office/spreadsheetml/2017/richdata2" ref="A5:I14">
    <sortCondition descending="1" ref="I5"/>
    <sortCondition descending="1" ref="H5"/>
  </sortState>
  <hyperlinks>
    <hyperlink ref="B2" location="'Index'!A3" tooltip="Go to the Index sheet" display="`" xr:uid="{F7247057-E837-49D2-941D-9F541A451683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83" orientation="portrait" horizontalDpi="300" verticalDpi="300" r:id="rId1"/>
  <headerFooter alignWithMargins="0">
    <oddHeader>&amp;C&amp;18&amp;"Trebuchet MS"&amp;BCumbria &amp;&amp; Northumbria TSA Leagues
Winter 2020-21&amp;L&amp;G&amp;R&amp;G</oddHeader>
    <oddFooter>&amp;Cwww.cntsa.org.uk</oddFooter>
  </headerFooter>
  <legacyDrawingHF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4855B2-8568-4935-8EBB-225F7BB35054}">
  <sheetPr codeName="Sheet23">
    <tabColor theme="5" tint="-0.249977111117893"/>
    <pageSetUpPr fitToPage="1"/>
  </sheetPr>
  <dimension ref="A1:AH81"/>
  <sheetViews>
    <sheetView showGridLines="0" zoomScaleNormal="100" workbookViewId="0">
      <selection activeCell="A2" sqref="A2"/>
    </sheetView>
  </sheetViews>
  <sheetFormatPr defaultColWidth="10.28515625" defaultRowHeight="15" x14ac:dyDescent="0.3"/>
  <cols>
    <col min="1" max="1" width="2.7109375" style="87" customWidth="1"/>
    <col min="2" max="3" width="20.7109375" style="86" customWidth="1"/>
    <col min="4" max="6" width="8.7109375" style="86" customWidth="1"/>
    <col min="7" max="7" width="5" style="86" customWidth="1"/>
    <col min="8" max="8" width="9.7109375" style="86" customWidth="1"/>
    <col min="9" max="9" width="5" style="86" customWidth="1"/>
    <col min="10" max="10" width="1.7109375" style="86" customWidth="1"/>
    <col min="11" max="11" width="2.7109375" style="87" customWidth="1"/>
    <col min="12" max="13" width="20.7109375" style="86" customWidth="1"/>
    <col min="14" max="16" width="7.7109375" style="86" customWidth="1"/>
    <col min="17" max="17" width="5" style="86" customWidth="1"/>
    <col min="18" max="18" width="8.7109375" style="86" customWidth="1"/>
    <col min="19" max="21" width="5" style="86" customWidth="1"/>
    <col min="22" max="22" width="3.7109375" style="86" customWidth="1"/>
    <col min="23" max="23" width="5" style="86" customWidth="1"/>
    <col min="24" max="16384" width="10.28515625" style="86"/>
  </cols>
  <sheetData>
    <row r="1" spans="1:34" s="84" customFormat="1" ht="18" x14ac:dyDescent="0.35">
      <c r="A1" s="83"/>
      <c r="B1" s="84" t="s">
        <v>492</v>
      </c>
      <c r="D1" s="85"/>
      <c r="E1" s="85"/>
      <c r="F1" s="85"/>
      <c r="H1" s="85"/>
      <c r="I1" s="85" t="s">
        <v>1</v>
      </c>
      <c r="J1" s="85"/>
      <c r="K1" s="85"/>
      <c r="L1" s="85"/>
      <c r="N1" s="85"/>
      <c r="O1" s="85"/>
      <c r="P1" s="85"/>
      <c r="Q1" s="85"/>
      <c r="R1" s="85"/>
      <c r="S1" s="85"/>
      <c r="T1" s="85"/>
      <c r="U1" s="85"/>
      <c r="V1" s="85"/>
      <c r="W1" s="85"/>
      <c r="AG1" s="86"/>
      <c r="AH1" s="87"/>
    </row>
    <row r="2" spans="1:34" ht="15.75" customHeight="1" x14ac:dyDescent="0.3">
      <c r="B2" s="88" t="s">
        <v>2</v>
      </c>
    </row>
    <row r="3" spans="1:34" s="91" customFormat="1" ht="15.75" customHeight="1" x14ac:dyDescent="0.3">
      <c r="A3" s="90"/>
      <c r="B3" s="91" t="s">
        <v>3</v>
      </c>
      <c r="K3" s="90"/>
      <c r="AA3" s="86"/>
      <c r="AB3" s="86"/>
      <c r="AC3" s="86"/>
      <c r="AD3" s="86"/>
      <c r="AE3" s="86"/>
      <c r="AF3" s="86"/>
    </row>
    <row r="4" spans="1:34" ht="15.75" customHeight="1" x14ac:dyDescent="0.3">
      <c r="A4" s="92">
        <v>2</v>
      </c>
      <c r="B4" s="93" t="s">
        <v>5</v>
      </c>
      <c r="C4" s="94" t="s">
        <v>6</v>
      </c>
      <c r="D4" s="123"/>
      <c r="E4" s="165"/>
      <c r="F4" s="97" t="s">
        <v>7</v>
      </c>
      <c r="G4" s="97" t="s">
        <v>8</v>
      </c>
      <c r="H4" s="97" t="s">
        <v>9</v>
      </c>
      <c r="I4" s="98" t="s">
        <v>10</v>
      </c>
      <c r="K4" s="86"/>
    </row>
    <row r="5" spans="1:34" ht="15.75" customHeight="1" x14ac:dyDescent="0.3">
      <c r="A5" s="233">
        <v>5</v>
      </c>
      <c r="B5" s="234" t="s">
        <v>427</v>
      </c>
      <c r="C5" s="234" t="s">
        <v>18</v>
      </c>
      <c r="D5" s="257">
        <v>100.004</v>
      </c>
      <c r="E5" s="257">
        <v>100.003</v>
      </c>
      <c r="F5" s="257">
        <f>SUM(D5,E5)</f>
        <v>200.00700000000001</v>
      </c>
      <c r="G5" s="236">
        <v>8</v>
      </c>
      <c r="H5" s="257">
        <v>998.02700000000004</v>
      </c>
      <c r="I5" s="291">
        <v>39</v>
      </c>
      <c r="K5" s="86"/>
    </row>
    <row r="6" spans="1:34" ht="15.75" customHeight="1" x14ac:dyDescent="0.3">
      <c r="A6" s="102">
        <v>1</v>
      </c>
      <c r="B6" s="103" t="s">
        <v>163</v>
      </c>
      <c r="C6" s="103" t="s">
        <v>164</v>
      </c>
      <c r="D6" s="166">
        <v>100.005</v>
      </c>
      <c r="E6" s="166">
        <v>100.003</v>
      </c>
      <c r="F6" s="166">
        <f>SUM(D6,E6)</f>
        <v>200.00799999999998</v>
      </c>
      <c r="G6" s="99">
        <v>9</v>
      </c>
      <c r="H6" s="166">
        <v>997.02300000000014</v>
      </c>
      <c r="I6" s="111">
        <v>38</v>
      </c>
      <c r="N6" s="173"/>
      <c r="O6" s="173"/>
      <c r="P6" s="173"/>
      <c r="R6" s="173"/>
      <c r="S6" s="174"/>
    </row>
    <row r="7" spans="1:34" ht="15.75" customHeight="1" x14ac:dyDescent="0.3">
      <c r="A7" s="102">
        <v>8</v>
      </c>
      <c r="B7" s="103" t="s">
        <v>421</v>
      </c>
      <c r="C7" s="103" t="s">
        <v>14</v>
      </c>
      <c r="D7" s="166">
        <v>100.00700000000001</v>
      </c>
      <c r="E7" s="166">
        <v>99.004999999999995</v>
      </c>
      <c r="F7" s="166">
        <f>SUM(D7,E7)</f>
        <v>199.012</v>
      </c>
      <c r="G7" s="99">
        <v>7</v>
      </c>
      <c r="H7" s="166">
        <v>994.03099999999995</v>
      </c>
      <c r="I7" s="105">
        <v>34</v>
      </c>
      <c r="J7" s="112"/>
      <c r="K7" s="86"/>
    </row>
    <row r="8" spans="1:34" ht="15.75" customHeight="1" x14ac:dyDescent="0.3">
      <c r="A8" s="102">
        <v>7</v>
      </c>
      <c r="B8" s="103" t="s">
        <v>496</v>
      </c>
      <c r="C8" s="103" t="s">
        <v>478</v>
      </c>
      <c r="D8" s="166">
        <v>99.001000000000005</v>
      </c>
      <c r="E8" s="166">
        <v>98</v>
      </c>
      <c r="F8" s="166">
        <f>SUM(D8,E8)</f>
        <v>197.001</v>
      </c>
      <c r="G8" s="99">
        <v>4</v>
      </c>
      <c r="H8" s="166">
        <v>992.01799999999992</v>
      </c>
      <c r="I8" s="105">
        <v>29</v>
      </c>
    </row>
    <row r="9" spans="1:34" ht="15.75" customHeight="1" x14ac:dyDescent="0.3">
      <c r="A9" s="102">
        <v>3</v>
      </c>
      <c r="B9" s="103" t="s">
        <v>425</v>
      </c>
      <c r="C9" s="103" t="s">
        <v>426</v>
      </c>
      <c r="D9" s="166">
        <v>100.002</v>
      </c>
      <c r="E9" s="166">
        <v>99.001999999999995</v>
      </c>
      <c r="F9" s="166">
        <f>SUM(D9,E9)</f>
        <v>199.00399999999999</v>
      </c>
      <c r="G9" s="99">
        <v>6</v>
      </c>
      <c r="H9" s="166">
        <v>991.02700000000004</v>
      </c>
      <c r="I9" s="105">
        <v>28</v>
      </c>
      <c r="P9" s="89"/>
      <c r="Q9" s="89"/>
      <c r="R9" s="89"/>
      <c r="S9" s="89"/>
    </row>
    <row r="10" spans="1:34" ht="15.75" customHeight="1" x14ac:dyDescent="0.3">
      <c r="A10" s="102">
        <v>2</v>
      </c>
      <c r="B10" s="103" t="s">
        <v>210</v>
      </c>
      <c r="C10" s="103" t="s">
        <v>85</v>
      </c>
      <c r="D10" s="166">
        <v>99.004000000000005</v>
      </c>
      <c r="E10" s="166">
        <v>99.001000000000005</v>
      </c>
      <c r="F10" s="166">
        <f>SUM(D10,E10)</f>
        <v>198.005</v>
      </c>
      <c r="G10" s="99">
        <v>5</v>
      </c>
      <c r="H10" s="166">
        <v>989.02700000000004</v>
      </c>
      <c r="I10" s="111">
        <v>28</v>
      </c>
    </row>
    <row r="11" spans="1:34" ht="15.75" customHeight="1" x14ac:dyDescent="0.3">
      <c r="A11" s="102">
        <v>4</v>
      </c>
      <c r="B11" s="103" t="s">
        <v>493</v>
      </c>
      <c r="C11" s="103" t="s">
        <v>494</v>
      </c>
      <c r="D11" s="166" t="s">
        <v>45</v>
      </c>
      <c r="E11" s="166"/>
      <c r="F11" s="166">
        <f>SUM(D11,E11)</f>
        <v>0</v>
      </c>
      <c r="G11" s="99">
        <v>0</v>
      </c>
      <c r="H11" s="166">
        <v>0</v>
      </c>
      <c r="I11" s="105">
        <v>0</v>
      </c>
    </row>
    <row r="12" spans="1:34" ht="15.75" customHeight="1" x14ac:dyDescent="0.3">
      <c r="A12" s="102">
        <v>6</v>
      </c>
      <c r="B12" s="103" t="s">
        <v>495</v>
      </c>
      <c r="C12" s="103" t="s">
        <v>494</v>
      </c>
      <c r="D12" s="166" t="s">
        <v>45</v>
      </c>
      <c r="E12" s="166"/>
      <c r="F12" s="166">
        <f>SUM(D12,E12)</f>
        <v>0</v>
      </c>
      <c r="G12" s="99">
        <v>0</v>
      </c>
      <c r="H12" s="166">
        <v>0</v>
      </c>
      <c r="I12" s="105">
        <v>0</v>
      </c>
    </row>
    <row r="13" spans="1:34" ht="15.75" customHeight="1" x14ac:dyDescent="0.3">
      <c r="A13" s="239">
        <v>9</v>
      </c>
      <c r="B13" s="240" t="s">
        <v>497</v>
      </c>
      <c r="C13" s="240" t="s">
        <v>153</v>
      </c>
      <c r="D13" s="258" t="s">
        <v>45</v>
      </c>
      <c r="E13" s="258"/>
      <c r="F13" s="258">
        <f>SUM(D13,E13)</f>
        <v>0</v>
      </c>
      <c r="G13" s="242">
        <v>0</v>
      </c>
      <c r="H13" s="168">
        <v>0</v>
      </c>
      <c r="I13" s="107">
        <v>0</v>
      </c>
    </row>
    <row r="14" spans="1:34" ht="15.75" customHeight="1" x14ac:dyDescent="0.3"/>
    <row r="15" spans="1:34" ht="15.75" customHeight="1" x14ac:dyDescent="0.3">
      <c r="A15" s="90"/>
      <c r="B15" s="91" t="s">
        <v>4</v>
      </c>
      <c r="C15" s="91"/>
      <c r="D15" s="91"/>
      <c r="E15" s="91"/>
      <c r="F15" s="91"/>
      <c r="G15" s="91"/>
      <c r="H15" s="91"/>
      <c r="I15" s="91"/>
    </row>
    <row r="16" spans="1:34" ht="15.75" customHeight="1" x14ac:dyDescent="0.3">
      <c r="A16" s="92">
        <v>2</v>
      </c>
      <c r="B16" s="93" t="s">
        <v>5</v>
      </c>
      <c r="C16" s="94" t="s">
        <v>6</v>
      </c>
      <c r="D16" s="123"/>
      <c r="E16" s="165"/>
      <c r="F16" s="97" t="s">
        <v>7</v>
      </c>
      <c r="G16" s="97" t="s">
        <v>8</v>
      </c>
      <c r="H16" s="97" t="s">
        <v>9</v>
      </c>
      <c r="I16" s="98" t="s">
        <v>10</v>
      </c>
    </row>
    <row r="17" spans="1:9" ht="15.75" customHeight="1" x14ac:dyDescent="0.3">
      <c r="A17" s="233">
        <v>9</v>
      </c>
      <c r="B17" s="234" t="s">
        <v>29</v>
      </c>
      <c r="C17" s="234" t="s">
        <v>30</v>
      </c>
      <c r="D17" s="257">
        <v>100.003</v>
      </c>
      <c r="E17" s="257">
        <v>99.001000000000005</v>
      </c>
      <c r="F17" s="257">
        <f>SUM(D17,E17)</f>
        <v>199.00400000000002</v>
      </c>
      <c r="G17" s="236">
        <v>9</v>
      </c>
      <c r="H17" s="257">
        <v>994.03300000000002</v>
      </c>
      <c r="I17" s="291">
        <v>39</v>
      </c>
    </row>
    <row r="18" spans="1:9" ht="15.75" customHeight="1" x14ac:dyDescent="0.3">
      <c r="A18" s="102">
        <v>4</v>
      </c>
      <c r="B18" s="103" t="s">
        <v>501</v>
      </c>
      <c r="C18" s="103" t="s">
        <v>72</v>
      </c>
      <c r="D18" s="166">
        <v>99.001999999999995</v>
      </c>
      <c r="E18" s="166">
        <v>99.001000000000005</v>
      </c>
      <c r="F18" s="166">
        <f>SUM(D18,E18)</f>
        <v>198.00299999999999</v>
      </c>
      <c r="G18" s="99">
        <v>8</v>
      </c>
      <c r="H18" s="166">
        <v>992.02</v>
      </c>
      <c r="I18" s="105">
        <v>39</v>
      </c>
    </row>
    <row r="19" spans="1:9" ht="15.75" customHeight="1" x14ac:dyDescent="0.3">
      <c r="A19" s="102">
        <v>3</v>
      </c>
      <c r="B19" s="103" t="s">
        <v>500</v>
      </c>
      <c r="C19" s="103" t="s">
        <v>478</v>
      </c>
      <c r="D19" s="166">
        <v>99.003</v>
      </c>
      <c r="E19" s="166">
        <v>97.001999999999995</v>
      </c>
      <c r="F19" s="166">
        <f>SUM(D19,E19)</f>
        <v>196.005</v>
      </c>
      <c r="G19" s="99">
        <v>7</v>
      </c>
      <c r="H19" s="166">
        <v>986.024</v>
      </c>
      <c r="I19" s="105">
        <v>33</v>
      </c>
    </row>
    <row r="20" spans="1:9" ht="15.75" customHeight="1" x14ac:dyDescent="0.3">
      <c r="A20" s="102">
        <v>5</v>
      </c>
      <c r="B20" s="103" t="s">
        <v>311</v>
      </c>
      <c r="C20" s="103" t="s">
        <v>304</v>
      </c>
      <c r="D20" s="166">
        <v>98.001999999999995</v>
      </c>
      <c r="E20" s="166">
        <v>98</v>
      </c>
      <c r="F20" s="166">
        <f>SUM(D20,E20)</f>
        <v>196.00200000000001</v>
      </c>
      <c r="G20" s="99">
        <v>5</v>
      </c>
      <c r="H20" s="166">
        <v>985.01099999999997</v>
      </c>
      <c r="I20" s="105">
        <v>29</v>
      </c>
    </row>
    <row r="21" spans="1:9" ht="15.75" customHeight="1" x14ac:dyDescent="0.3">
      <c r="A21" s="102">
        <v>6</v>
      </c>
      <c r="B21" s="103" t="s">
        <v>502</v>
      </c>
      <c r="C21" s="103" t="s">
        <v>30</v>
      </c>
      <c r="D21" s="166">
        <v>98.001000000000005</v>
      </c>
      <c r="E21" s="166">
        <v>97.001000000000005</v>
      </c>
      <c r="F21" s="166">
        <f>SUM(D21,E21)</f>
        <v>195.00200000000001</v>
      </c>
      <c r="G21" s="99">
        <v>3</v>
      </c>
      <c r="H21" s="166">
        <v>979.01700000000005</v>
      </c>
      <c r="I21" s="105">
        <v>26</v>
      </c>
    </row>
    <row r="22" spans="1:9" ht="15.75" customHeight="1" x14ac:dyDescent="0.3">
      <c r="A22" s="102">
        <v>7</v>
      </c>
      <c r="B22" s="103" t="s">
        <v>154</v>
      </c>
      <c r="C22" s="103" t="s">
        <v>30</v>
      </c>
      <c r="D22" s="166">
        <v>100.004</v>
      </c>
      <c r="E22" s="166">
        <v>96</v>
      </c>
      <c r="F22" s="166">
        <f>SUM(D22,E22)</f>
        <v>196.00400000000002</v>
      </c>
      <c r="G22" s="99">
        <v>6</v>
      </c>
      <c r="H22" s="166">
        <v>972.02</v>
      </c>
      <c r="I22" s="105">
        <v>23</v>
      </c>
    </row>
    <row r="23" spans="1:9" ht="15.75" customHeight="1" x14ac:dyDescent="0.3">
      <c r="A23" s="102">
        <v>8</v>
      </c>
      <c r="B23" s="103" t="s">
        <v>422</v>
      </c>
      <c r="C23" s="103" t="s">
        <v>14</v>
      </c>
      <c r="D23" s="166">
        <v>99.001000000000005</v>
      </c>
      <c r="E23" s="166">
        <v>97</v>
      </c>
      <c r="F23" s="166">
        <f>SUM(D23,E23)</f>
        <v>196.001</v>
      </c>
      <c r="G23" s="99">
        <v>4</v>
      </c>
      <c r="H23" s="166">
        <v>595.00900000000001</v>
      </c>
      <c r="I23" s="105">
        <v>19</v>
      </c>
    </row>
    <row r="24" spans="1:9" ht="15.75" customHeight="1" x14ac:dyDescent="0.3">
      <c r="A24" s="102">
        <v>1</v>
      </c>
      <c r="B24" s="103" t="s">
        <v>498</v>
      </c>
      <c r="C24" s="103" t="s">
        <v>494</v>
      </c>
      <c r="D24" s="166" t="s">
        <v>45</v>
      </c>
      <c r="E24" s="166"/>
      <c r="F24" s="166">
        <f>SUM(D24,E24)</f>
        <v>0</v>
      </c>
      <c r="G24" s="99">
        <v>0</v>
      </c>
      <c r="H24" s="166">
        <v>0</v>
      </c>
      <c r="I24" s="111">
        <v>0</v>
      </c>
    </row>
    <row r="25" spans="1:9" ht="15.75" customHeight="1" x14ac:dyDescent="0.3">
      <c r="A25" s="239">
        <v>2</v>
      </c>
      <c r="B25" s="240" t="s">
        <v>499</v>
      </c>
      <c r="C25" s="240" t="s">
        <v>197</v>
      </c>
      <c r="D25" s="258" t="s">
        <v>45</v>
      </c>
      <c r="E25" s="258"/>
      <c r="F25" s="258">
        <f>SUM(D25,E25)</f>
        <v>0</v>
      </c>
      <c r="G25" s="242">
        <v>0</v>
      </c>
      <c r="H25" s="168">
        <v>0</v>
      </c>
      <c r="I25" s="107">
        <v>0</v>
      </c>
    </row>
    <row r="26" spans="1:9" ht="15.75" customHeight="1" x14ac:dyDescent="0.3"/>
    <row r="27" spans="1:9" ht="15.75" customHeight="1" x14ac:dyDescent="0.3">
      <c r="A27" s="90"/>
      <c r="B27" s="91" t="s">
        <v>39</v>
      </c>
      <c r="C27" s="91"/>
      <c r="D27" s="91"/>
      <c r="E27" s="91"/>
      <c r="F27" s="91"/>
      <c r="G27" s="91"/>
      <c r="H27" s="91"/>
      <c r="I27" s="91"/>
    </row>
    <row r="28" spans="1:9" ht="15.75" customHeight="1" x14ac:dyDescent="0.3">
      <c r="A28" s="92">
        <v>2</v>
      </c>
      <c r="B28" s="93" t="s">
        <v>5</v>
      </c>
      <c r="C28" s="94" t="s">
        <v>6</v>
      </c>
      <c r="D28" s="123"/>
      <c r="E28" s="165"/>
      <c r="F28" s="97" t="s">
        <v>7</v>
      </c>
      <c r="G28" s="97" t="s">
        <v>8</v>
      </c>
      <c r="H28" s="97" t="s">
        <v>9</v>
      </c>
      <c r="I28" s="98" t="s">
        <v>10</v>
      </c>
    </row>
    <row r="29" spans="1:9" ht="15.75" customHeight="1" x14ac:dyDescent="0.3">
      <c r="A29" s="233">
        <v>9</v>
      </c>
      <c r="B29" s="234" t="s">
        <v>66</v>
      </c>
      <c r="C29" s="234" t="s">
        <v>509</v>
      </c>
      <c r="D29" s="257">
        <v>100.005</v>
      </c>
      <c r="E29" s="257">
        <v>100.005</v>
      </c>
      <c r="F29" s="257">
        <f>SUM(D29,E29)</f>
        <v>200.01</v>
      </c>
      <c r="G29" s="236">
        <v>9</v>
      </c>
      <c r="H29" s="257">
        <v>998.03099999999995</v>
      </c>
      <c r="I29" s="291">
        <v>44</v>
      </c>
    </row>
    <row r="30" spans="1:9" ht="15.75" customHeight="1" x14ac:dyDescent="0.3">
      <c r="A30" s="102">
        <v>2</v>
      </c>
      <c r="B30" s="103" t="s">
        <v>42</v>
      </c>
      <c r="C30" s="103" t="s">
        <v>14</v>
      </c>
      <c r="D30" s="166">
        <v>99.003</v>
      </c>
      <c r="E30" s="166">
        <v>98.003</v>
      </c>
      <c r="F30" s="166">
        <f>SUM(D30,E30)</f>
        <v>197.006</v>
      </c>
      <c r="G30" s="99">
        <v>7</v>
      </c>
      <c r="H30" s="166">
        <v>985.01699999999994</v>
      </c>
      <c r="I30" s="105">
        <v>31</v>
      </c>
    </row>
    <row r="31" spans="1:9" ht="15.75" customHeight="1" x14ac:dyDescent="0.3">
      <c r="A31" s="102">
        <v>8</v>
      </c>
      <c r="B31" s="103" t="s">
        <v>508</v>
      </c>
      <c r="C31" s="103" t="s">
        <v>14</v>
      </c>
      <c r="D31" s="166">
        <v>100.002</v>
      </c>
      <c r="E31" s="166">
        <v>98.001000000000005</v>
      </c>
      <c r="F31" s="166">
        <f>SUM(D31,E31)</f>
        <v>198.00299999999999</v>
      </c>
      <c r="G31" s="99">
        <v>8</v>
      </c>
      <c r="H31" s="166">
        <v>981.02299999999991</v>
      </c>
      <c r="I31" s="105">
        <v>30</v>
      </c>
    </row>
    <row r="32" spans="1:9" ht="15.75" customHeight="1" x14ac:dyDescent="0.3">
      <c r="A32" s="102">
        <v>5</v>
      </c>
      <c r="B32" s="103" t="s">
        <v>506</v>
      </c>
      <c r="C32" s="103" t="s">
        <v>478</v>
      </c>
      <c r="D32" s="166">
        <v>97.001999999999995</v>
      </c>
      <c r="E32" s="166">
        <v>96</v>
      </c>
      <c r="F32" s="166">
        <f>SUM(D32,E32)</f>
        <v>193.00200000000001</v>
      </c>
      <c r="G32" s="99">
        <v>3</v>
      </c>
      <c r="H32" s="166">
        <v>978.02399999999989</v>
      </c>
      <c r="I32" s="105">
        <v>27</v>
      </c>
    </row>
    <row r="33" spans="1:9" ht="15.75" customHeight="1" x14ac:dyDescent="0.3">
      <c r="A33" s="102">
        <v>7</v>
      </c>
      <c r="B33" s="103" t="s">
        <v>507</v>
      </c>
      <c r="C33" s="103" t="s">
        <v>431</v>
      </c>
      <c r="D33" s="166">
        <v>98.003</v>
      </c>
      <c r="E33" s="166">
        <v>97.001000000000005</v>
      </c>
      <c r="F33" s="166">
        <f>SUM(D33,E33)</f>
        <v>195.00400000000002</v>
      </c>
      <c r="G33" s="99">
        <v>6</v>
      </c>
      <c r="H33" s="166">
        <v>974.01599999999996</v>
      </c>
      <c r="I33" s="105">
        <v>20</v>
      </c>
    </row>
    <row r="34" spans="1:9" ht="15.75" customHeight="1" x14ac:dyDescent="0.3">
      <c r="A34" s="102">
        <v>1</v>
      </c>
      <c r="B34" s="103" t="s">
        <v>503</v>
      </c>
      <c r="C34" s="103" t="s">
        <v>164</v>
      </c>
      <c r="D34" s="166">
        <v>99.003</v>
      </c>
      <c r="E34" s="166">
        <v>96.001000000000005</v>
      </c>
      <c r="F34" s="166">
        <f>SUM(D34,E34)</f>
        <v>195.00400000000002</v>
      </c>
      <c r="G34" s="99">
        <v>6</v>
      </c>
      <c r="H34" s="166">
        <v>972.01099999999997</v>
      </c>
      <c r="I34" s="111">
        <v>20</v>
      </c>
    </row>
    <row r="35" spans="1:9" ht="15.75" customHeight="1" x14ac:dyDescent="0.3">
      <c r="A35" s="102">
        <v>6</v>
      </c>
      <c r="B35" s="103" t="s">
        <v>439</v>
      </c>
      <c r="C35" s="103" t="s">
        <v>263</v>
      </c>
      <c r="D35" s="166">
        <v>98.001000000000005</v>
      </c>
      <c r="E35" s="166">
        <v>97.001999999999995</v>
      </c>
      <c r="F35" s="166">
        <f>SUM(D35,E35)</f>
        <v>195.00299999999999</v>
      </c>
      <c r="G35" s="99">
        <v>4</v>
      </c>
      <c r="H35" s="166">
        <v>974.01499999999987</v>
      </c>
      <c r="I35" s="105">
        <v>18</v>
      </c>
    </row>
    <row r="36" spans="1:9" ht="15.75" customHeight="1" x14ac:dyDescent="0.3">
      <c r="A36" s="102">
        <v>4</v>
      </c>
      <c r="B36" s="103" t="s">
        <v>505</v>
      </c>
      <c r="C36" s="103" t="s">
        <v>27</v>
      </c>
      <c r="D36" s="166" t="s">
        <v>45</v>
      </c>
      <c r="E36" s="166"/>
      <c r="F36" s="166">
        <f>SUM(D36,E36)</f>
        <v>0</v>
      </c>
      <c r="G36" s="99">
        <v>0</v>
      </c>
      <c r="H36" s="166">
        <v>397.01099999999997</v>
      </c>
      <c r="I36" s="105">
        <v>15</v>
      </c>
    </row>
    <row r="37" spans="1:9" ht="15.75" customHeight="1" x14ac:dyDescent="0.3">
      <c r="A37" s="239">
        <v>3</v>
      </c>
      <c r="B37" s="240" t="s">
        <v>504</v>
      </c>
      <c r="C37" s="240" t="s">
        <v>30</v>
      </c>
      <c r="D37" s="258" t="s">
        <v>45</v>
      </c>
      <c r="E37" s="258"/>
      <c r="F37" s="258">
        <f>SUM(D37,E37)</f>
        <v>0</v>
      </c>
      <c r="G37" s="242">
        <v>0</v>
      </c>
      <c r="H37" s="168">
        <v>395.00700000000001</v>
      </c>
      <c r="I37" s="107">
        <v>13</v>
      </c>
    </row>
    <row r="38" spans="1:9" ht="15.75" customHeight="1" x14ac:dyDescent="0.3"/>
    <row r="39" spans="1:9" ht="15.75" customHeight="1" x14ac:dyDescent="0.3">
      <c r="A39" s="90"/>
      <c r="B39" s="91" t="s">
        <v>40</v>
      </c>
      <c r="C39" s="91"/>
      <c r="D39" s="91"/>
      <c r="E39" s="91"/>
      <c r="F39" s="91"/>
      <c r="G39" s="91"/>
      <c r="H39" s="91"/>
      <c r="I39" s="91"/>
    </row>
    <row r="40" spans="1:9" ht="15.75" customHeight="1" x14ac:dyDescent="0.3">
      <c r="A40" s="92">
        <v>2</v>
      </c>
      <c r="B40" s="93" t="s">
        <v>5</v>
      </c>
      <c r="C40" s="94" t="s">
        <v>6</v>
      </c>
      <c r="D40" s="123"/>
      <c r="E40" s="165"/>
      <c r="F40" s="97" t="s">
        <v>7</v>
      </c>
      <c r="G40" s="97" t="s">
        <v>8</v>
      </c>
      <c r="H40" s="97" t="s">
        <v>9</v>
      </c>
      <c r="I40" s="98" t="s">
        <v>10</v>
      </c>
    </row>
    <row r="41" spans="1:9" ht="15.75" customHeight="1" x14ac:dyDescent="0.3">
      <c r="A41" s="233">
        <v>8</v>
      </c>
      <c r="B41" s="234" t="s">
        <v>514</v>
      </c>
      <c r="C41" s="234" t="s">
        <v>52</v>
      </c>
      <c r="D41" s="257">
        <v>100.001</v>
      </c>
      <c r="E41" s="257">
        <v>99.001000000000005</v>
      </c>
      <c r="F41" s="257">
        <f>SUM(D41,E41)</f>
        <v>199.00200000000001</v>
      </c>
      <c r="G41" s="236">
        <v>8</v>
      </c>
      <c r="H41" s="257">
        <v>994.02199999999993</v>
      </c>
      <c r="I41" s="291">
        <v>41</v>
      </c>
    </row>
    <row r="42" spans="1:9" ht="15.75" customHeight="1" x14ac:dyDescent="0.3">
      <c r="A42" s="102">
        <v>1</v>
      </c>
      <c r="B42" s="103" t="s">
        <v>510</v>
      </c>
      <c r="C42" s="103" t="s">
        <v>478</v>
      </c>
      <c r="D42" s="166">
        <v>100.003</v>
      </c>
      <c r="E42" s="166">
        <v>100.001</v>
      </c>
      <c r="F42" s="166">
        <f>SUM(D42,E42)</f>
        <v>200.00400000000002</v>
      </c>
      <c r="G42" s="99">
        <v>9</v>
      </c>
      <c r="H42" s="166">
        <v>986.01900000000001</v>
      </c>
      <c r="I42" s="111">
        <v>37</v>
      </c>
    </row>
    <row r="43" spans="1:9" ht="15.75" customHeight="1" x14ac:dyDescent="0.3">
      <c r="A43" s="102">
        <v>5</v>
      </c>
      <c r="B43" s="103" t="s">
        <v>513</v>
      </c>
      <c r="C43" s="103" t="s">
        <v>52</v>
      </c>
      <c r="D43" s="166">
        <v>99.001000000000005</v>
      </c>
      <c r="E43" s="166">
        <v>98.001999999999995</v>
      </c>
      <c r="F43" s="166">
        <f>SUM(D43,E43)</f>
        <v>197.00299999999999</v>
      </c>
      <c r="G43" s="99">
        <v>5</v>
      </c>
      <c r="H43" s="166">
        <v>986.01699999999983</v>
      </c>
      <c r="I43" s="105">
        <v>34</v>
      </c>
    </row>
    <row r="44" spans="1:9" ht="15.75" customHeight="1" x14ac:dyDescent="0.3">
      <c r="A44" s="102">
        <v>2</v>
      </c>
      <c r="B44" s="103" t="s">
        <v>511</v>
      </c>
      <c r="C44" s="103" t="s">
        <v>478</v>
      </c>
      <c r="D44" s="166">
        <v>99.001999999999995</v>
      </c>
      <c r="E44" s="166">
        <v>98.001999999999995</v>
      </c>
      <c r="F44" s="166">
        <f>SUM(D44,E44)</f>
        <v>197.00399999999999</v>
      </c>
      <c r="G44" s="99">
        <v>7</v>
      </c>
      <c r="H44" s="166">
        <v>982.01599999999996</v>
      </c>
      <c r="I44" s="105">
        <v>33</v>
      </c>
    </row>
    <row r="45" spans="1:9" ht="15.75" customHeight="1" x14ac:dyDescent="0.3">
      <c r="A45" s="102">
        <v>3</v>
      </c>
      <c r="B45" s="103" t="s">
        <v>512</v>
      </c>
      <c r="C45" s="103" t="s">
        <v>263</v>
      </c>
      <c r="D45" s="166">
        <v>99</v>
      </c>
      <c r="E45" s="166">
        <v>96.001000000000005</v>
      </c>
      <c r="F45" s="166">
        <f>SUM(D45,E45)</f>
        <v>195.001</v>
      </c>
      <c r="G45" s="99">
        <v>3</v>
      </c>
      <c r="H45" s="166">
        <v>969.01599999999996</v>
      </c>
      <c r="I45" s="105">
        <v>26</v>
      </c>
    </row>
    <row r="46" spans="1:9" ht="15.75" customHeight="1" x14ac:dyDescent="0.3">
      <c r="A46" s="102">
        <v>7</v>
      </c>
      <c r="B46" s="103" t="s">
        <v>441</v>
      </c>
      <c r="C46" s="103" t="s">
        <v>431</v>
      </c>
      <c r="D46" s="166">
        <v>99.001999999999995</v>
      </c>
      <c r="E46" s="166">
        <v>98.001999999999995</v>
      </c>
      <c r="F46" s="166">
        <f>SUM(D46,E46)</f>
        <v>197.00399999999999</v>
      </c>
      <c r="G46" s="99">
        <v>7</v>
      </c>
      <c r="H46" s="166">
        <v>965.01100000000008</v>
      </c>
      <c r="I46" s="105">
        <v>23</v>
      </c>
    </row>
    <row r="47" spans="1:9" ht="15.75" customHeight="1" x14ac:dyDescent="0.3">
      <c r="A47" s="102">
        <v>6</v>
      </c>
      <c r="B47" s="103" t="s">
        <v>497</v>
      </c>
      <c r="C47" s="103" t="s">
        <v>85</v>
      </c>
      <c r="D47" s="166" t="s">
        <v>45</v>
      </c>
      <c r="E47" s="166"/>
      <c r="F47" s="166">
        <f>SUM(D47,E47)</f>
        <v>0</v>
      </c>
      <c r="G47" s="99">
        <v>0</v>
      </c>
      <c r="H47" s="166">
        <v>381.005</v>
      </c>
      <c r="I47" s="105">
        <v>8</v>
      </c>
    </row>
    <row r="48" spans="1:9" ht="15.75" customHeight="1" x14ac:dyDescent="0.3">
      <c r="A48" s="102">
        <v>9</v>
      </c>
      <c r="B48" s="103" t="s">
        <v>515</v>
      </c>
      <c r="C48" s="103" t="s">
        <v>14</v>
      </c>
      <c r="D48" s="166">
        <v>99.003</v>
      </c>
      <c r="E48" s="166">
        <v>96.001999999999995</v>
      </c>
      <c r="F48" s="166">
        <f>SUM(D48,E48)</f>
        <v>195.005</v>
      </c>
      <c r="G48" s="99">
        <v>4</v>
      </c>
      <c r="H48" s="166">
        <v>370.00799999999998</v>
      </c>
      <c r="I48" s="105">
        <v>7</v>
      </c>
    </row>
    <row r="49" spans="1:9" ht="15.75" customHeight="1" x14ac:dyDescent="0.3">
      <c r="A49" s="239">
        <v>4</v>
      </c>
      <c r="B49" s="240" t="s">
        <v>104</v>
      </c>
      <c r="C49" s="240" t="s">
        <v>75</v>
      </c>
      <c r="D49" s="258" t="s">
        <v>45</v>
      </c>
      <c r="E49" s="258"/>
      <c r="F49" s="258">
        <f>SUM(D49,E49)</f>
        <v>0</v>
      </c>
      <c r="G49" s="242">
        <v>0</v>
      </c>
      <c r="H49" s="168">
        <v>0</v>
      </c>
      <c r="I49" s="107">
        <v>0</v>
      </c>
    </row>
    <row r="50" spans="1:9" ht="15.75" customHeight="1" x14ac:dyDescent="0.3"/>
    <row r="51" spans="1:9" ht="15.75" customHeight="1" x14ac:dyDescent="0.3">
      <c r="A51" s="90"/>
      <c r="B51" s="91" t="s">
        <v>69</v>
      </c>
      <c r="C51" s="91"/>
      <c r="D51" s="91"/>
      <c r="E51" s="91"/>
      <c r="F51" s="91"/>
      <c r="G51" s="91"/>
      <c r="H51" s="91"/>
      <c r="I51" s="91"/>
    </row>
    <row r="52" spans="1:9" ht="15.75" customHeight="1" x14ac:dyDescent="0.3">
      <c r="A52" s="92">
        <v>2</v>
      </c>
      <c r="B52" s="93" t="s">
        <v>5</v>
      </c>
      <c r="C52" s="94" t="s">
        <v>6</v>
      </c>
      <c r="D52" s="123"/>
      <c r="E52" s="165"/>
      <c r="F52" s="97" t="s">
        <v>7</v>
      </c>
      <c r="G52" s="97" t="s">
        <v>8</v>
      </c>
      <c r="H52" s="97" t="s">
        <v>9</v>
      </c>
      <c r="I52" s="98" t="s">
        <v>10</v>
      </c>
    </row>
    <row r="53" spans="1:9" ht="15.75" customHeight="1" x14ac:dyDescent="0.3">
      <c r="A53" s="233">
        <v>2</v>
      </c>
      <c r="B53" s="234" t="s">
        <v>13</v>
      </c>
      <c r="C53" s="234" t="s">
        <v>14</v>
      </c>
      <c r="D53" s="257">
        <v>98.001999999999995</v>
      </c>
      <c r="E53" s="257">
        <v>97.001000000000005</v>
      </c>
      <c r="F53" s="257">
        <f>SUM(D53,E53)</f>
        <v>195.00299999999999</v>
      </c>
      <c r="G53" s="236">
        <v>6</v>
      </c>
      <c r="H53" s="257">
        <v>988.0139999999999</v>
      </c>
      <c r="I53" s="291">
        <v>42</v>
      </c>
    </row>
    <row r="54" spans="1:9" ht="15.75" customHeight="1" x14ac:dyDescent="0.3">
      <c r="A54" s="102">
        <v>6</v>
      </c>
      <c r="B54" s="103" t="s">
        <v>521</v>
      </c>
      <c r="C54" s="103" t="s">
        <v>75</v>
      </c>
      <c r="D54" s="166">
        <v>98.001999999999995</v>
      </c>
      <c r="E54" s="166">
        <v>98.001000000000005</v>
      </c>
      <c r="F54" s="166">
        <f>SUM(D54,E54)</f>
        <v>196.00299999999999</v>
      </c>
      <c r="G54" s="99">
        <v>7</v>
      </c>
      <c r="H54" s="166">
        <v>976.01299999999992</v>
      </c>
      <c r="I54" s="105">
        <v>33</v>
      </c>
    </row>
    <row r="55" spans="1:9" ht="15.75" customHeight="1" x14ac:dyDescent="0.3">
      <c r="A55" s="102">
        <v>7</v>
      </c>
      <c r="B55" s="103" t="s">
        <v>522</v>
      </c>
      <c r="C55" s="103" t="s">
        <v>478</v>
      </c>
      <c r="D55" s="166">
        <v>100.004</v>
      </c>
      <c r="E55" s="166">
        <v>100.001</v>
      </c>
      <c r="F55" s="166">
        <f>SUM(D55,E55)</f>
        <v>200.005</v>
      </c>
      <c r="G55" s="99">
        <v>8</v>
      </c>
      <c r="H55" s="166">
        <v>978.01599999999996</v>
      </c>
      <c r="I55" s="105">
        <v>31</v>
      </c>
    </row>
    <row r="56" spans="1:9" ht="15.75" customHeight="1" x14ac:dyDescent="0.3">
      <c r="A56" s="102">
        <v>4</v>
      </c>
      <c r="B56" s="103" t="s">
        <v>519</v>
      </c>
      <c r="C56" s="103" t="s">
        <v>72</v>
      </c>
      <c r="D56" s="166">
        <v>98.001000000000005</v>
      </c>
      <c r="E56" s="166">
        <v>95</v>
      </c>
      <c r="F56" s="166">
        <f>SUM(D56,E56)</f>
        <v>193.001</v>
      </c>
      <c r="G56" s="99">
        <v>4</v>
      </c>
      <c r="H56" s="166">
        <v>969.01699999999994</v>
      </c>
      <c r="I56" s="105">
        <v>30</v>
      </c>
    </row>
    <row r="57" spans="1:9" ht="15.75" customHeight="1" x14ac:dyDescent="0.3">
      <c r="A57" s="102">
        <v>1</v>
      </c>
      <c r="B57" s="103" t="s">
        <v>516</v>
      </c>
      <c r="C57" s="103" t="s">
        <v>52</v>
      </c>
      <c r="D57" s="166">
        <v>96.001000000000005</v>
      </c>
      <c r="E57" s="166">
        <v>96</v>
      </c>
      <c r="F57" s="166">
        <f>SUM(D57,E57)</f>
        <v>192.001</v>
      </c>
      <c r="G57" s="99">
        <v>3</v>
      </c>
      <c r="H57" s="166">
        <v>969.0139999999999</v>
      </c>
      <c r="I57" s="111">
        <v>27</v>
      </c>
    </row>
    <row r="58" spans="1:9" ht="15.75" customHeight="1" x14ac:dyDescent="0.3">
      <c r="A58" s="102">
        <v>9</v>
      </c>
      <c r="B58" s="103" t="s">
        <v>456</v>
      </c>
      <c r="C58" s="103" t="s">
        <v>304</v>
      </c>
      <c r="D58" s="166">
        <v>100.005</v>
      </c>
      <c r="E58" s="166">
        <v>100.001</v>
      </c>
      <c r="F58" s="166">
        <f>SUM(D58,E58)</f>
        <v>200.006</v>
      </c>
      <c r="G58" s="99">
        <v>9</v>
      </c>
      <c r="H58" s="166">
        <v>967.01199999999994</v>
      </c>
      <c r="I58" s="105">
        <v>27</v>
      </c>
    </row>
    <row r="59" spans="1:9" ht="15.75" customHeight="1" x14ac:dyDescent="0.3">
      <c r="A59" s="102">
        <v>3</v>
      </c>
      <c r="B59" s="103" t="s">
        <v>517</v>
      </c>
      <c r="C59" s="103" t="s">
        <v>518</v>
      </c>
      <c r="D59" s="166">
        <v>98.001000000000005</v>
      </c>
      <c r="E59" s="166">
        <v>97.001000000000005</v>
      </c>
      <c r="F59" s="166">
        <f>SUM(D59,E59)</f>
        <v>195.00200000000001</v>
      </c>
      <c r="G59" s="99">
        <v>5</v>
      </c>
      <c r="H59" s="166">
        <v>957.01599999999985</v>
      </c>
      <c r="I59" s="105">
        <v>21</v>
      </c>
    </row>
    <row r="60" spans="1:9" ht="15.75" customHeight="1" x14ac:dyDescent="0.3">
      <c r="A60" s="102">
        <v>5</v>
      </c>
      <c r="B60" s="103" t="s">
        <v>520</v>
      </c>
      <c r="C60" s="103" t="s">
        <v>494</v>
      </c>
      <c r="D60" s="166" t="s">
        <v>45</v>
      </c>
      <c r="E60" s="166"/>
      <c r="F60" s="166">
        <f>SUM(D60,E60)</f>
        <v>0</v>
      </c>
      <c r="G60" s="99">
        <v>0</v>
      </c>
      <c r="H60" s="166">
        <v>0</v>
      </c>
      <c r="I60" s="105">
        <v>0</v>
      </c>
    </row>
    <row r="61" spans="1:9" ht="15.75" customHeight="1" x14ac:dyDescent="0.3">
      <c r="A61" s="239">
        <v>8</v>
      </c>
      <c r="B61" s="240" t="s">
        <v>523</v>
      </c>
      <c r="C61" s="240" t="s">
        <v>494</v>
      </c>
      <c r="D61" s="258" t="s">
        <v>45</v>
      </c>
      <c r="E61" s="258"/>
      <c r="F61" s="258">
        <f>SUM(D61,E61)</f>
        <v>0</v>
      </c>
      <c r="G61" s="242">
        <v>0</v>
      </c>
      <c r="H61" s="168">
        <v>0</v>
      </c>
      <c r="I61" s="107">
        <v>0</v>
      </c>
    </row>
    <row r="62" spans="1:9" ht="15.75" customHeight="1" x14ac:dyDescent="0.3"/>
    <row r="63" spans="1:9" ht="15.75" customHeight="1" x14ac:dyDescent="0.3">
      <c r="B63" s="86" t="s">
        <v>490</v>
      </c>
      <c r="E63" s="108" t="s">
        <v>705</v>
      </c>
    </row>
    <row r="64" spans="1:9" ht="15.75" customHeight="1" x14ac:dyDescent="0.3">
      <c r="B64" s="86" t="s">
        <v>129</v>
      </c>
    </row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</sheetData>
  <sortState xmlns:xlrd2="http://schemas.microsoft.com/office/spreadsheetml/2017/richdata2" ref="A53:I61">
    <sortCondition descending="1" ref="I53"/>
    <sortCondition descending="1" ref="H53"/>
  </sortState>
  <hyperlinks>
    <hyperlink ref="B2" location="'Index'!A3" tooltip="Go to the Index sheet" display="`" xr:uid="{D933A4D2-D390-4D9F-BD53-8536D44DB472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75" orientation="portrait" horizontalDpi="300" verticalDpi="300" r:id="rId1"/>
  <headerFooter alignWithMargins="0">
    <oddHeader>&amp;C&amp;18&amp;"Trebuchet MS"&amp;BCumbria &amp;&amp; Northumbria TSA Leagues
Winter 2020-21&amp;L&amp;G&amp;R&amp;G</oddHeader>
    <oddFooter>&amp;Cwww.cntsa.org.uk</oddFooter>
  </headerFooter>
  <legacyDrawingHF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724F50-016D-4A94-98E8-41E762D4B183}">
  <sheetPr codeName="Sheet24">
    <tabColor theme="5" tint="-0.249977111117893"/>
    <pageSetUpPr fitToPage="1"/>
  </sheetPr>
  <dimension ref="A1:AH81"/>
  <sheetViews>
    <sheetView showGridLines="0" zoomScaleNormal="100" workbookViewId="0">
      <selection activeCell="A2" sqref="A2"/>
    </sheetView>
  </sheetViews>
  <sheetFormatPr defaultColWidth="10.28515625" defaultRowHeight="15" x14ac:dyDescent="0.3"/>
  <cols>
    <col min="1" max="1" width="2.7109375" style="87" customWidth="1"/>
    <col min="2" max="3" width="20.7109375" style="86" customWidth="1"/>
    <col min="4" max="6" width="8.7109375" style="86" customWidth="1"/>
    <col min="7" max="7" width="5" style="86" customWidth="1"/>
    <col min="8" max="8" width="9.7109375" style="86" customWidth="1"/>
    <col min="9" max="9" width="5" style="86" customWidth="1"/>
    <col min="10" max="10" width="1.7109375" style="86" customWidth="1"/>
    <col min="11" max="11" width="2.7109375" style="87" customWidth="1"/>
    <col min="12" max="13" width="20.7109375" style="86" customWidth="1"/>
    <col min="14" max="16" width="7.7109375" style="86" customWidth="1"/>
    <col min="17" max="17" width="5" style="86" customWidth="1"/>
    <col min="18" max="18" width="8.7109375" style="86" customWidth="1"/>
    <col min="19" max="21" width="5" style="86" customWidth="1"/>
    <col min="22" max="22" width="3.7109375" style="86" customWidth="1"/>
    <col min="23" max="23" width="5" style="86" customWidth="1"/>
    <col min="24" max="16384" width="10.28515625" style="86"/>
  </cols>
  <sheetData>
    <row r="1" spans="1:34" s="84" customFormat="1" ht="18" x14ac:dyDescent="0.35">
      <c r="A1" s="83"/>
      <c r="B1" s="84" t="s">
        <v>492</v>
      </c>
      <c r="D1" s="85"/>
      <c r="E1" s="85"/>
      <c r="F1" s="85"/>
      <c r="H1" s="85"/>
      <c r="I1" s="85" t="s">
        <v>1</v>
      </c>
      <c r="J1" s="85"/>
      <c r="K1" s="85"/>
      <c r="L1" s="85"/>
      <c r="N1" s="85"/>
      <c r="O1" s="85"/>
      <c r="P1" s="85"/>
      <c r="Q1" s="85"/>
      <c r="R1" s="85"/>
      <c r="S1" s="85"/>
      <c r="T1" s="85"/>
      <c r="U1" s="85"/>
      <c r="V1" s="85"/>
      <c r="W1" s="85"/>
      <c r="AG1" s="86"/>
      <c r="AH1" s="86"/>
    </row>
    <row r="2" spans="1:34" ht="15.75" customHeight="1" x14ac:dyDescent="0.3">
      <c r="B2" s="88" t="s">
        <v>2</v>
      </c>
    </row>
    <row r="3" spans="1:34" s="91" customFormat="1" ht="15.75" customHeight="1" x14ac:dyDescent="0.3">
      <c r="A3" s="90"/>
      <c r="B3" s="91" t="s">
        <v>70</v>
      </c>
      <c r="J3" s="115"/>
      <c r="K3" s="115"/>
      <c r="L3" s="115"/>
      <c r="M3" s="115"/>
      <c r="N3" s="115"/>
      <c r="O3" s="115"/>
      <c r="P3" s="115"/>
      <c r="Q3" s="115"/>
      <c r="R3" s="115"/>
      <c r="S3" s="115"/>
      <c r="T3" s="115"/>
      <c r="U3" s="115"/>
      <c r="V3" s="115"/>
      <c r="W3" s="115"/>
      <c r="X3" s="115"/>
      <c r="Y3" s="115"/>
      <c r="Z3" s="115"/>
      <c r="AA3" s="86"/>
      <c r="AB3" s="86"/>
      <c r="AC3" s="86"/>
      <c r="AD3" s="86"/>
      <c r="AE3" s="86"/>
      <c r="AF3" s="86"/>
    </row>
    <row r="4" spans="1:34" ht="15.75" customHeight="1" x14ac:dyDescent="0.3">
      <c r="A4" s="92">
        <v>2</v>
      </c>
      <c r="B4" s="93" t="s">
        <v>5</v>
      </c>
      <c r="C4" s="94" t="s">
        <v>6</v>
      </c>
      <c r="D4" s="123"/>
      <c r="E4" s="165"/>
      <c r="F4" s="97" t="s">
        <v>7</v>
      </c>
      <c r="G4" s="97" t="s">
        <v>8</v>
      </c>
      <c r="H4" s="97" t="s">
        <v>9</v>
      </c>
      <c r="I4" s="98" t="s">
        <v>10</v>
      </c>
      <c r="J4" s="115"/>
      <c r="K4" s="115"/>
      <c r="L4" s="115"/>
      <c r="M4" s="115"/>
      <c r="N4" s="115"/>
      <c r="O4" s="115"/>
      <c r="P4" s="115"/>
      <c r="Q4" s="115"/>
      <c r="R4" s="115"/>
      <c r="S4" s="115"/>
      <c r="T4" s="115"/>
      <c r="U4" s="115"/>
      <c r="V4" s="115"/>
      <c r="W4" s="115"/>
      <c r="X4" s="115"/>
      <c r="Y4" s="115"/>
      <c r="Z4" s="115"/>
    </row>
    <row r="5" spans="1:34" ht="15.75" customHeight="1" x14ac:dyDescent="0.3">
      <c r="A5" s="311">
        <v>2</v>
      </c>
      <c r="B5" s="234" t="s">
        <v>525</v>
      </c>
      <c r="C5" s="234" t="s">
        <v>30</v>
      </c>
      <c r="D5" s="285">
        <v>99.001999999999995</v>
      </c>
      <c r="E5" s="285">
        <v>97.001000000000005</v>
      </c>
      <c r="F5" s="257">
        <f>SUM(D5,E5)</f>
        <v>196.00299999999999</v>
      </c>
      <c r="G5" s="236">
        <v>8</v>
      </c>
      <c r="H5" s="285">
        <v>976.01299999999992</v>
      </c>
      <c r="I5" s="297">
        <v>41</v>
      </c>
      <c r="J5" s="115"/>
      <c r="K5" s="115"/>
      <c r="L5" s="115"/>
      <c r="M5" s="115"/>
      <c r="N5" s="115"/>
      <c r="O5" s="115"/>
      <c r="P5" s="115"/>
      <c r="Q5" s="115"/>
      <c r="R5" s="115"/>
      <c r="S5" s="115"/>
      <c r="T5" s="115"/>
      <c r="U5" s="115"/>
      <c r="V5" s="115"/>
      <c r="W5" s="115"/>
      <c r="X5" s="115"/>
      <c r="Y5" s="115"/>
      <c r="Z5" s="115"/>
    </row>
    <row r="6" spans="1:34" ht="15.75" customHeight="1" x14ac:dyDescent="0.3">
      <c r="A6" s="102">
        <v>9</v>
      </c>
      <c r="B6" s="103" t="s">
        <v>532</v>
      </c>
      <c r="C6" s="103" t="s">
        <v>14</v>
      </c>
      <c r="D6" s="171">
        <v>97</v>
      </c>
      <c r="E6" s="171">
        <v>96.001000000000005</v>
      </c>
      <c r="F6" s="166">
        <f>SUM(D6,E6)</f>
        <v>193.001</v>
      </c>
      <c r="G6" s="99">
        <v>7</v>
      </c>
      <c r="H6" s="171">
        <v>969.00800000000004</v>
      </c>
      <c r="I6" s="118">
        <v>36</v>
      </c>
      <c r="J6" s="115"/>
      <c r="K6" s="115"/>
      <c r="L6" s="115"/>
      <c r="M6" s="115"/>
      <c r="N6" s="115"/>
      <c r="O6" s="115"/>
      <c r="P6" s="115"/>
      <c r="Q6" s="115"/>
      <c r="R6" s="115"/>
      <c r="S6" s="115"/>
      <c r="T6" s="115"/>
      <c r="U6" s="115"/>
      <c r="V6" s="115"/>
      <c r="W6" s="115"/>
      <c r="X6" s="115"/>
      <c r="Y6" s="115"/>
      <c r="Z6" s="115"/>
    </row>
    <row r="7" spans="1:34" ht="15.75" customHeight="1" x14ac:dyDescent="0.3">
      <c r="A7" s="116">
        <v>6</v>
      </c>
      <c r="B7" s="103" t="s">
        <v>529</v>
      </c>
      <c r="C7" s="103" t="s">
        <v>14</v>
      </c>
      <c r="D7" s="171">
        <v>99</v>
      </c>
      <c r="E7" s="171">
        <v>98.001000000000005</v>
      </c>
      <c r="F7" s="166">
        <f>SUM(D7,E7)</f>
        <v>197.001</v>
      </c>
      <c r="G7" s="99">
        <v>9</v>
      </c>
      <c r="H7" s="171">
        <v>958.00800000000004</v>
      </c>
      <c r="I7" s="118">
        <v>35</v>
      </c>
      <c r="J7" s="115"/>
      <c r="K7" s="115"/>
      <c r="L7" s="115"/>
      <c r="M7" s="115"/>
      <c r="N7" s="115"/>
      <c r="O7" s="115"/>
      <c r="P7" s="115"/>
      <c r="Q7" s="115"/>
      <c r="R7" s="115"/>
      <c r="S7" s="115"/>
      <c r="T7" s="115"/>
      <c r="U7" s="115"/>
      <c r="V7" s="115"/>
      <c r="W7" s="115"/>
      <c r="X7" s="115"/>
      <c r="Y7" s="115"/>
      <c r="Z7" s="115"/>
    </row>
    <row r="8" spans="1:34" ht="15.75" customHeight="1" x14ac:dyDescent="0.3">
      <c r="A8" s="102">
        <v>7</v>
      </c>
      <c r="B8" s="103" t="s">
        <v>530</v>
      </c>
      <c r="C8" s="103" t="s">
        <v>263</v>
      </c>
      <c r="D8" s="171">
        <v>96</v>
      </c>
      <c r="E8" s="171">
        <v>93</v>
      </c>
      <c r="F8" s="166">
        <f>SUM(D8,E8)</f>
        <v>189</v>
      </c>
      <c r="G8" s="99">
        <v>6</v>
      </c>
      <c r="H8" s="171">
        <v>956.01</v>
      </c>
      <c r="I8" s="118">
        <v>31</v>
      </c>
      <c r="J8" s="115"/>
      <c r="K8" s="115"/>
      <c r="L8" s="115"/>
      <c r="M8" s="115"/>
      <c r="N8" s="115"/>
      <c r="O8" s="115"/>
      <c r="P8" s="115"/>
      <c r="Q8" s="115"/>
      <c r="R8" s="115"/>
      <c r="S8" s="115"/>
      <c r="T8" s="115"/>
      <c r="U8" s="115"/>
      <c r="V8" s="115"/>
      <c r="W8" s="115"/>
      <c r="X8" s="115"/>
      <c r="Y8" s="115"/>
      <c r="Z8" s="115"/>
    </row>
    <row r="9" spans="1:34" ht="15.75" customHeight="1" x14ac:dyDescent="0.3">
      <c r="A9" s="116">
        <v>8</v>
      </c>
      <c r="B9" s="103" t="s">
        <v>531</v>
      </c>
      <c r="C9" s="103" t="s">
        <v>72</v>
      </c>
      <c r="D9" s="171" t="s">
        <v>45</v>
      </c>
      <c r="E9" s="171"/>
      <c r="F9" s="166">
        <f>SUM(D9,E9)</f>
        <v>0</v>
      </c>
      <c r="G9" s="99">
        <v>0</v>
      </c>
      <c r="H9" s="171">
        <v>579.00599999999997</v>
      </c>
      <c r="I9" s="118">
        <v>19</v>
      </c>
      <c r="J9" s="115"/>
      <c r="K9" s="115"/>
      <c r="L9" s="115"/>
      <c r="M9" s="115"/>
      <c r="N9" s="115"/>
      <c r="O9" s="115"/>
      <c r="P9" s="115"/>
      <c r="Q9" s="115"/>
      <c r="R9" s="115"/>
      <c r="S9" s="115"/>
      <c r="T9" s="115"/>
      <c r="U9" s="115"/>
      <c r="V9" s="115"/>
      <c r="W9" s="115"/>
      <c r="X9" s="115"/>
      <c r="Y9" s="115"/>
      <c r="Z9" s="115"/>
    </row>
    <row r="10" spans="1:34" ht="15.75" customHeight="1" x14ac:dyDescent="0.3">
      <c r="A10" s="102">
        <v>3</v>
      </c>
      <c r="B10" s="103" t="s">
        <v>526</v>
      </c>
      <c r="C10" s="103" t="s">
        <v>18</v>
      </c>
      <c r="D10" s="171" t="s">
        <v>45</v>
      </c>
      <c r="E10" s="171"/>
      <c r="F10" s="166">
        <f>SUM(D10,E10)</f>
        <v>0</v>
      </c>
      <c r="G10" s="99">
        <v>0</v>
      </c>
      <c r="H10" s="171">
        <v>386.00699999999995</v>
      </c>
      <c r="I10" s="118">
        <v>13</v>
      </c>
      <c r="J10" s="115"/>
      <c r="K10" s="115"/>
      <c r="L10" s="115"/>
      <c r="M10" s="115"/>
      <c r="N10" s="115"/>
      <c r="O10" s="115"/>
      <c r="P10" s="115"/>
      <c r="Q10" s="115"/>
      <c r="R10" s="115"/>
      <c r="S10" s="115"/>
      <c r="T10" s="115"/>
      <c r="U10" s="115"/>
      <c r="V10" s="115"/>
      <c r="W10" s="115"/>
      <c r="X10" s="115"/>
      <c r="Y10" s="115"/>
      <c r="Z10" s="115"/>
    </row>
    <row r="11" spans="1:34" ht="15.75" customHeight="1" x14ac:dyDescent="0.3">
      <c r="A11" s="102">
        <v>1</v>
      </c>
      <c r="B11" s="103" t="s">
        <v>524</v>
      </c>
      <c r="C11" s="103" t="s">
        <v>263</v>
      </c>
      <c r="D11" s="166" t="s">
        <v>45</v>
      </c>
      <c r="E11" s="166"/>
      <c r="F11" s="166">
        <f>SUM(D11,E11)</f>
        <v>0</v>
      </c>
      <c r="G11" s="99">
        <v>0</v>
      </c>
      <c r="H11" s="166">
        <v>0</v>
      </c>
      <c r="I11" s="111">
        <v>0</v>
      </c>
      <c r="J11" s="115"/>
      <c r="K11" s="115"/>
      <c r="L11" s="115"/>
      <c r="M11" s="115"/>
      <c r="N11" s="115"/>
      <c r="O11" s="115"/>
      <c r="P11" s="115"/>
      <c r="Q11" s="115"/>
      <c r="R11" s="115"/>
      <c r="S11" s="115"/>
      <c r="T11" s="115"/>
      <c r="U11" s="115"/>
      <c r="V11" s="115"/>
      <c r="W11" s="115"/>
      <c r="X11" s="115"/>
      <c r="Y11" s="115"/>
      <c r="Z11" s="115"/>
    </row>
    <row r="12" spans="1:34" ht="15.75" customHeight="1" x14ac:dyDescent="0.3">
      <c r="A12" s="116">
        <v>4</v>
      </c>
      <c r="B12" s="103" t="s">
        <v>527</v>
      </c>
      <c r="C12" s="103" t="s">
        <v>197</v>
      </c>
      <c r="D12" s="171" t="s">
        <v>45</v>
      </c>
      <c r="E12" s="171"/>
      <c r="F12" s="166">
        <f>SUM(D12,E12)</f>
        <v>0</v>
      </c>
      <c r="G12" s="99">
        <v>0</v>
      </c>
      <c r="H12" s="171">
        <v>0</v>
      </c>
      <c r="I12" s="118">
        <v>0</v>
      </c>
      <c r="J12" s="115"/>
      <c r="K12" s="115"/>
      <c r="L12" s="115"/>
      <c r="M12" s="115"/>
      <c r="N12" s="115"/>
      <c r="O12" s="115"/>
      <c r="P12" s="115"/>
      <c r="Q12" s="115"/>
      <c r="R12" s="115"/>
      <c r="S12" s="115"/>
      <c r="T12" s="115"/>
      <c r="U12" s="115"/>
      <c r="V12" s="115"/>
      <c r="W12" s="115"/>
      <c r="X12" s="115"/>
      <c r="Y12" s="115"/>
      <c r="Z12" s="115"/>
    </row>
    <row r="13" spans="1:34" ht="15.75" customHeight="1" x14ac:dyDescent="0.3">
      <c r="A13" s="239">
        <v>5</v>
      </c>
      <c r="B13" s="240" t="s">
        <v>528</v>
      </c>
      <c r="C13" s="240" t="s">
        <v>153</v>
      </c>
      <c r="D13" s="259" t="s">
        <v>45</v>
      </c>
      <c r="E13" s="259"/>
      <c r="F13" s="258">
        <f>SUM(D13,E13)</f>
        <v>0</v>
      </c>
      <c r="G13" s="242">
        <v>0</v>
      </c>
      <c r="H13" s="172">
        <v>0</v>
      </c>
      <c r="I13" s="120">
        <v>0</v>
      </c>
      <c r="J13" s="115"/>
      <c r="K13" s="115"/>
      <c r="L13" s="115"/>
      <c r="M13" s="115"/>
      <c r="N13" s="115"/>
      <c r="O13" s="115"/>
      <c r="P13" s="115"/>
      <c r="Q13" s="115"/>
      <c r="R13" s="115"/>
      <c r="S13" s="115"/>
      <c r="T13" s="115"/>
      <c r="U13" s="115"/>
      <c r="V13" s="115"/>
      <c r="W13" s="115"/>
      <c r="X13" s="115"/>
      <c r="Y13" s="115"/>
      <c r="Z13" s="115"/>
    </row>
    <row r="14" spans="1:34" ht="15.75" customHeight="1" x14ac:dyDescent="0.3">
      <c r="A14" s="115"/>
      <c r="B14" s="115"/>
      <c r="C14" s="115"/>
      <c r="D14" s="115"/>
      <c r="E14" s="115"/>
      <c r="F14" s="115"/>
      <c r="G14" s="115"/>
      <c r="H14" s="115"/>
      <c r="I14" s="115"/>
      <c r="J14" s="115"/>
      <c r="K14" s="115"/>
      <c r="L14" s="115"/>
      <c r="M14" s="115"/>
      <c r="N14" s="115"/>
      <c r="O14" s="115"/>
      <c r="P14" s="115"/>
      <c r="Q14" s="115"/>
      <c r="R14" s="115"/>
      <c r="S14" s="115"/>
      <c r="T14" s="115"/>
      <c r="U14" s="115"/>
      <c r="V14" s="115"/>
      <c r="W14" s="115"/>
      <c r="X14" s="115"/>
      <c r="Y14" s="115"/>
      <c r="Z14" s="115"/>
    </row>
    <row r="15" spans="1:34" ht="15.75" customHeight="1" x14ac:dyDescent="0.3">
      <c r="A15" s="90"/>
      <c r="B15" s="91" t="s">
        <v>92</v>
      </c>
      <c r="C15" s="91"/>
      <c r="D15" s="91"/>
      <c r="E15" s="91"/>
      <c r="F15" s="91"/>
      <c r="G15" s="91"/>
      <c r="H15" s="91"/>
      <c r="I15" s="91"/>
      <c r="J15" s="115"/>
      <c r="K15" s="115"/>
      <c r="L15" s="115"/>
      <c r="M15" s="115"/>
      <c r="N15" s="115"/>
      <c r="O15" s="115"/>
      <c r="P15" s="115"/>
      <c r="Q15" s="115"/>
      <c r="R15" s="115"/>
      <c r="S15" s="115"/>
      <c r="T15" s="115"/>
      <c r="U15" s="115"/>
      <c r="V15" s="115"/>
      <c r="W15" s="115"/>
      <c r="X15" s="115"/>
      <c r="Y15" s="115"/>
      <c r="Z15" s="115"/>
    </row>
    <row r="16" spans="1:34" ht="15.75" customHeight="1" x14ac:dyDescent="0.3">
      <c r="A16" s="92">
        <v>2</v>
      </c>
      <c r="B16" s="93" t="s">
        <v>5</v>
      </c>
      <c r="C16" s="94" t="s">
        <v>6</v>
      </c>
      <c r="D16" s="123"/>
      <c r="E16" s="165"/>
      <c r="F16" s="97" t="s">
        <v>7</v>
      </c>
      <c r="G16" s="97" t="s">
        <v>8</v>
      </c>
      <c r="H16" s="97" t="s">
        <v>9</v>
      </c>
      <c r="I16" s="98" t="s">
        <v>10</v>
      </c>
      <c r="J16" s="115"/>
      <c r="K16" s="115"/>
      <c r="L16" s="115"/>
      <c r="M16" s="115"/>
      <c r="N16" s="115"/>
      <c r="O16" s="115"/>
      <c r="P16" s="115"/>
      <c r="Q16" s="115"/>
      <c r="R16" s="115"/>
      <c r="S16" s="115"/>
      <c r="T16" s="115"/>
      <c r="U16" s="115"/>
      <c r="V16" s="115"/>
      <c r="W16" s="115"/>
      <c r="X16" s="115"/>
      <c r="Y16" s="115"/>
      <c r="Z16" s="115"/>
    </row>
    <row r="17" spans="1:26" ht="15.75" customHeight="1" x14ac:dyDescent="0.3">
      <c r="A17" s="233">
        <v>3</v>
      </c>
      <c r="B17" s="234" t="s">
        <v>534</v>
      </c>
      <c r="C17" s="234" t="s">
        <v>263</v>
      </c>
      <c r="D17" s="285">
        <v>99.001000000000005</v>
      </c>
      <c r="E17" s="285">
        <v>97.001000000000005</v>
      </c>
      <c r="F17" s="257">
        <f>SUM(D17,E17)</f>
        <v>196.00200000000001</v>
      </c>
      <c r="G17" s="236">
        <v>8</v>
      </c>
      <c r="H17" s="285">
        <v>972.01499999999987</v>
      </c>
      <c r="I17" s="297">
        <v>36</v>
      </c>
      <c r="J17" s="115"/>
      <c r="K17" s="115"/>
      <c r="L17" s="115"/>
      <c r="M17" s="115"/>
      <c r="N17" s="115"/>
      <c r="O17" s="115"/>
      <c r="P17" s="115"/>
      <c r="Q17" s="115"/>
      <c r="R17" s="115"/>
      <c r="S17" s="115"/>
      <c r="T17" s="115"/>
      <c r="U17" s="115"/>
      <c r="V17" s="115"/>
      <c r="W17" s="115"/>
      <c r="X17" s="115"/>
      <c r="Y17" s="115"/>
      <c r="Z17" s="115"/>
    </row>
    <row r="18" spans="1:26" ht="15.75" customHeight="1" x14ac:dyDescent="0.3">
      <c r="A18" s="116">
        <v>4</v>
      </c>
      <c r="B18" s="103" t="s">
        <v>101</v>
      </c>
      <c r="C18" s="103" t="s">
        <v>75</v>
      </c>
      <c r="D18" s="171">
        <v>99.001000000000005</v>
      </c>
      <c r="E18" s="171">
        <v>97.001000000000005</v>
      </c>
      <c r="F18" s="166">
        <f>SUM(D18,E18)</f>
        <v>196.00200000000001</v>
      </c>
      <c r="G18" s="99">
        <v>8</v>
      </c>
      <c r="H18" s="171">
        <v>969.01099999999997</v>
      </c>
      <c r="I18" s="118">
        <v>33</v>
      </c>
      <c r="J18" s="115"/>
      <c r="K18" s="115"/>
      <c r="L18" s="115"/>
      <c r="M18" s="115"/>
      <c r="N18" s="115"/>
      <c r="O18" s="115"/>
      <c r="P18" s="115"/>
      <c r="Q18" s="115"/>
      <c r="R18" s="115"/>
      <c r="S18" s="115"/>
      <c r="T18" s="115"/>
      <c r="U18" s="115"/>
      <c r="V18" s="115"/>
      <c r="W18" s="115"/>
      <c r="X18" s="115"/>
      <c r="Y18" s="115"/>
      <c r="Z18" s="115"/>
    </row>
    <row r="19" spans="1:26" ht="15.75" customHeight="1" x14ac:dyDescent="0.3">
      <c r="A19" s="116">
        <v>6</v>
      </c>
      <c r="B19" s="103" t="s">
        <v>536</v>
      </c>
      <c r="C19" s="103" t="s">
        <v>54</v>
      </c>
      <c r="D19" s="171">
        <v>99.001999999999995</v>
      </c>
      <c r="E19" s="171">
        <v>97</v>
      </c>
      <c r="F19" s="166">
        <f>SUM(D19,E19)</f>
        <v>196.00200000000001</v>
      </c>
      <c r="G19" s="99">
        <v>8</v>
      </c>
      <c r="H19" s="171">
        <v>961.01</v>
      </c>
      <c r="I19" s="118">
        <v>29</v>
      </c>
      <c r="J19" s="115"/>
      <c r="K19" s="115"/>
      <c r="L19" s="115"/>
      <c r="M19" s="115"/>
      <c r="N19" s="115"/>
      <c r="O19" s="115"/>
      <c r="P19" s="115"/>
      <c r="Q19" s="115"/>
      <c r="R19" s="115"/>
      <c r="S19" s="115"/>
      <c r="T19" s="115"/>
      <c r="U19" s="115"/>
      <c r="V19" s="115"/>
      <c r="W19" s="115"/>
      <c r="X19" s="115"/>
      <c r="Y19" s="115"/>
      <c r="Z19" s="115"/>
    </row>
    <row r="20" spans="1:26" ht="15.75" customHeight="1" x14ac:dyDescent="0.3">
      <c r="A20" s="102">
        <v>1</v>
      </c>
      <c r="B20" s="103" t="s">
        <v>41</v>
      </c>
      <c r="C20" s="103" t="s">
        <v>14</v>
      </c>
      <c r="D20" s="166">
        <v>96.001000000000005</v>
      </c>
      <c r="E20" s="166">
        <v>95</v>
      </c>
      <c r="F20" s="166">
        <f>SUM(D20,E20)</f>
        <v>191.001</v>
      </c>
      <c r="G20" s="99">
        <v>5</v>
      </c>
      <c r="H20" s="166">
        <v>953.00700000000006</v>
      </c>
      <c r="I20" s="111">
        <v>23</v>
      </c>
      <c r="J20" s="115"/>
      <c r="K20" s="115"/>
      <c r="L20" s="115"/>
      <c r="M20" s="115"/>
      <c r="N20" s="115"/>
      <c r="O20" s="115"/>
      <c r="P20" s="115"/>
      <c r="Q20" s="115"/>
      <c r="R20" s="115"/>
      <c r="S20" s="115"/>
      <c r="T20" s="115"/>
      <c r="U20" s="115"/>
      <c r="V20" s="115"/>
      <c r="W20" s="115"/>
      <c r="X20" s="115"/>
      <c r="Y20" s="115"/>
      <c r="Z20" s="115"/>
    </row>
    <row r="21" spans="1:26" ht="15.75" customHeight="1" x14ac:dyDescent="0.3">
      <c r="A21" s="116">
        <v>8</v>
      </c>
      <c r="B21" s="103" t="s">
        <v>537</v>
      </c>
      <c r="C21" s="103" t="s">
        <v>14</v>
      </c>
      <c r="D21" s="171">
        <v>95.001000000000005</v>
      </c>
      <c r="E21" s="171">
        <v>95.001000000000005</v>
      </c>
      <c r="F21" s="166">
        <f>SUM(D21,E21)</f>
        <v>190.00200000000001</v>
      </c>
      <c r="G21" s="99">
        <v>4</v>
      </c>
      <c r="H21" s="171">
        <v>772.00800000000004</v>
      </c>
      <c r="I21" s="118">
        <v>19</v>
      </c>
      <c r="J21" s="115"/>
      <c r="K21" s="115"/>
      <c r="L21" s="115"/>
      <c r="M21" s="115"/>
      <c r="N21" s="115"/>
      <c r="O21" s="115"/>
      <c r="P21" s="115"/>
      <c r="Q21" s="115"/>
      <c r="R21" s="115"/>
      <c r="S21" s="115"/>
      <c r="T21" s="115"/>
      <c r="U21" s="115"/>
      <c r="V21" s="115"/>
      <c r="W21" s="115"/>
      <c r="X21" s="115"/>
      <c r="Y21" s="115"/>
      <c r="Z21" s="115"/>
    </row>
    <row r="22" spans="1:26" ht="15.75" customHeight="1" x14ac:dyDescent="0.3">
      <c r="A22" s="116">
        <v>2</v>
      </c>
      <c r="B22" s="103" t="s">
        <v>533</v>
      </c>
      <c r="C22" s="103" t="s">
        <v>14</v>
      </c>
      <c r="D22" s="171" t="s">
        <v>45</v>
      </c>
      <c r="E22" s="171"/>
      <c r="F22" s="166">
        <f>SUM(D22,E22)</f>
        <v>0</v>
      </c>
      <c r="G22" s="99">
        <v>0</v>
      </c>
      <c r="H22" s="171">
        <v>573.01700000000005</v>
      </c>
      <c r="I22" s="118">
        <v>16</v>
      </c>
      <c r="J22" s="115"/>
      <c r="K22" s="115"/>
      <c r="L22" s="115"/>
      <c r="M22" s="115"/>
      <c r="N22" s="115"/>
      <c r="O22" s="115"/>
      <c r="P22" s="115"/>
      <c r="Q22" s="115"/>
      <c r="R22" s="115"/>
      <c r="S22" s="115"/>
      <c r="T22" s="115"/>
      <c r="U22" s="115"/>
      <c r="V22" s="115"/>
      <c r="W22" s="115"/>
      <c r="X22" s="115"/>
      <c r="Y22" s="115"/>
      <c r="Z22" s="115"/>
    </row>
    <row r="23" spans="1:26" ht="15.75" customHeight="1" x14ac:dyDescent="0.3">
      <c r="A23" s="102">
        <v>7</v>
      </c>
      <c r="B23" s="103" t="s">
        <v>32</v>
      </c>
      <c r="C23" s="103" t="s">
        <v>14</v>
      </c>
      <c r="D23" s="171">
        <v>98</v>
      </c>
      <c r="E23" s="171">
        <v>91</v>
      </c>
      <c r="F23" s="166">
        <f>SUM(D23,E23)</f>
        <v>189</v>
      </c>
      <c r="G23" s="99">
        <v>3</v>
      </c>
      <c r="H23" s="171">
        <v>930.00700000000006</v>
      </c>
      <c r="I23" s="118">
        <v>15</v>
      </c>
      <c r="J23" s="115"/>
      <c r="K23" s="115"/>
      <c r="L23" s="115"/>
      <c r="M23" s="115"/>
      <c r="N23" s="115"/>
      <c r="O23" s="115"/>
      <c r="P23" s="115"/>
      <c r="Q23" s="115"/>
      <c r="R23" s="115"/>
      <c r="S23" s="115"/>
      <c r="T23" s="115"/>
      <c r="U23" s="115"/>
      <c r="V23" s="115"/>
      <c r="W23" s="115"/>
      <c r="X23" s="115"/>
      <c r="Y23" s="115"/>
      <c r="Z23" s="115"/>
    </row>
    <row r="24" spans="1:26" ht="15.75" customHeight="1" x14ac:dyDescent="0.3">
      <c r="A24" s="239">
        <v>5</v>
      </c>
      <c r="B24" s="240" t="s">
        <v>535</v>
      </c>
      <c r="C24" s="240" t="s">
        <v>14</v>
      </c>
      <c r="D24" s="259" t="s">
        <v>45</v>
      </c>
      <c r="E24" s="259"/>
      <c r="F24" s="258">
        <f>SUM(D24,E24)</f>
        <v>0</v>
      </c>
      <c r="G24" s="242">
        <v>0</v>
      </c>
      <c r="H24" s="172">
        <v>192.00200000000001</v>
      </c>
      <c r="I24" s="120">
        <v>5</v>
      </c>
      <c r="J24" s="115"/>
      <c r="K24" s="115"/>
      <c r="L24" s="115"/>
      <c r="M24" s="115"/>
      <c r="N24" s="115"/>
      <c r="O24" s="115"/>
      <c r="P24" s="115"/>
      <c r="Q24" s="115"/>
      <c r="R24" s="115"/>
      <c r="S24" s="115"/>
      <c r="T24" s="115"/>
      <c r="U24" s="115"/>
      <c r="V24" s="115"/>
      <c r="W24" s="115"/>
      <c r="X24" s="115"/>
      <c r="Y24" s="115"/>
      <c r="Z24" s="115"/>
    </row>
    <row r="25" spans="1:26" ht="15.75" customHeight="1" x14ac:dyDescent="0.3">
      <c r="A25" s="115"/>
      <c r="B25" s="115"/>
      <c r="C25" s="115"/>
      <c r="D25" s="115"/>
      <c r="E25" s="115"/>
      <c r="F25" s="115"/>
      <c r="G25" s="115"/>
      <c r="H25" s="115"/>
      <c r="I25" s="115"/>
      <c r="J25" s="115"/>
      <c r="K25" s="115"/>
      <c r="L25" s="115"/>
      <c r="M25" s="115"/>
      <c r="N25" s="115"/>
      <c r="O25" s="115"/>
      <c r="P25" s="115"/>
      <c r="Q25" s="115"/>
      <c r="R25" s="115"/>
      <c r="S25" s="115"/>
      <c r="T25" s="115"/>
      <c r="U25" s="115"/>
      <c r="V25" s="115"/>
      <c r="W25" s="115"/>
      <c r="X25" s="115"/>
      <c r="Y25" s="115"/>
      <c r="Z25" s="115"/>
    </row>
    <row r="26" spans="1:26" ht="15.75" customHeight="1" x14ac:dyDescent="0.3">
      <c r="A26" s="90"/>
      <c r="B26" s="91" t="s">
        <v>93</v>
      </c>
      <c r="C26" s="91"/>
      <c r="D26" s="91"/>
      <c r="E26" s="91"/>
      <c r="F26" s="91"/>
      <c r="G26" s="91"/>
      <c r="H26" s="91"/>
      <c r="I26" s="91"/>
      <c r="J26" s="115"/>
      <c r="K26" s="115"/>
      <c r="L26" s="115"/>
      <c r="M26" s="115"/>
      <c r="N26" s="115"/>
      <c r="O26" s="115"/>
      <c r="P26" s="115"/>
      <c r="Q26" s="115"/>
      <c r="R26" s="115"/>
      <c r="S26" s="115"/>
      <c r="T26" s="115"/>
      <c r="U26" s="115"/>
      <c r="V26" s="115"/>
      <c r="W26" s="115"/>
      <c r="X26" s="115"/>
      <c r="Y26" s="115"/>
      <c r="Z26" s="115"/>
    </row>
    <row r="27" spans="1:26" ht="15.75" customHeight="1" x14ac:dyDescent="0.3">
      <c r="A27" s="92">
        <v>2</v>
      </c>
      <c r="B27" s="93" t="s">
        <v>5</v>
      </c>
      <c r="C27" s="94" t="s">
        <v>6</v>
      </c>
      <c r="D27" s="123"/>
      <c r="E27" s="165"/>
      <c r="F27" s="97" t="s">
        <v>7</v>
      </c>
      <c r="G27" s="97" t="s">
        <v>8</v>
      </c>
      <c r="H27" s="97" t="s">
        <v>9</v>
      </c>
      <c r="I27" s="98" t="s">
        <v>10</v>
      </c>
      <c r="J27" s="115"/>
      <c r="K27" s="115"/>
      <c r="L27" s="115"/>
      <c r="M27" s="115"/>
      <c r="N27" s="115"/>
      <c r="O27" s="115"/>
      <c r="P27" s="115"/>
      <c r="Q27" s="115"/>
      <c r="R27" s="115"/>
      <c r="S27" s="115"/>
      <c r="T27" s="115"/>
      <c r="U27" s="115"/>
      <c r="V27" s="115"/>
      <c r="W27" s="115"/>
      <c r="X27" s="115"/>
      <c r="Y27" s="115"/>
      <c r="Z27" s="115"/>
    </row>
    <row r="28" spans="1:26" ht="15.75" customHeight="1" x14ac:dyDescent="0.3">
      <c r="A28" s="311">
        <v>8</v>
      </c>
      <c r="B28" s="234" t="s">
        <v>542</v>
      </c>
      <c r="C28" s="234" t="s">
        <v>12</v>
      </c>
      <c r="D28" s="285">
        <v>96.001999999999995</v>
      </c>
      <c r="E28" s="285">
        <v>93</v>
      </c>
      <c r="F28" s="257">
        <f>SUM(D28,E28)</f>
        <v>189.00200000000001</v>
      </c>
      <c r="G28" s="236">
        <v>8</v>
      </c>
      <c r="H28" s="285">
        <v>959.00599999999986</v>
      </c>
      <c r="I28" s="297">
        <v>37</v>
      </c>
      <c r="J28" s="115"/>
      <c r="K28" s="115"/>
      <c r="L28" s="115"/>
      <c r="M28" s="115"/>
      <c r="N28" s="115"/>
      <c r="O28" s="115"/>
      <c r="P28" s="115"/>
      <c r="Q28" s="115"/>
      <c r="R28" s="115"/>
      <c r="S28" s="115"/>
      <c r="T28" s="115"/>
      <c r="U28" s="115"/>
      <c r="V28" s="115"/>
      <c r="W28" s="115"/>
      <c r="X28" s="115"/>
      <c r="Y28" s="115"/>
      <c r="Z28" s="115"/>
    </row>
    <row r="29" spans="1:26" ht="15.75" customHeight="1" x14ac:dyDescent="0.3">
      <c r="A29" s="102">
        <v>7</v>
      </c>
      <c r="B29" s="103" t="s">
        <v>466</v>
      </c>
      <c r="C29" s="103" t="s">
        <v>49</v>
      </c>
      <c r="D29" s="171">
        <v>95</v>
      </c>
      <c r="E29" s="171">
        <v>94</v>
      </c>
      <c r="F29" s="166">
        <f>SUM(D29,E29)</f>
        <v>189</v>
      </c>
      <c r="G29" s="99">
        <v>7</v>
      </c>
      <c r="H29" s="171">
        <v>942.00299999999993</v>
      </c>
      <c r="I29" s="118">
        <v>29</v>
      </c>
      <c r="J29" s="115"/>
      <c r="K29" s="115"/>
      <c r="L29" s="115"/>
      <c r="M29" s="115"/>
      <c r="N29" s="115"/>
      <c r="O29" s="115"/>
      <c r="P29" s="115"/>
      <c r="Q29" s="115"/>
      <c r="R29" s="115"/>
      <c r="S29" s="115"/>
      <c r="T29" s="115"/>
      <c r="U29" s="115"/>
      <c r="V29" s="115"/>
      <c r="W29" s="115"/>
      <c r="X29" s="115"/>
      <c r="Y29" s="115"/>
      <c r="Z29" s="115"/>
    </row>
    <row r="30" spans="1:26" ht="15.75" customHeight="1" x14ac:dyDescent="0.3">
      <c r="A30" s="102">
        <v>5</v>
      </c>
      <c r="B30" s="103" t="s">
        <v>541</v>
      </c>
      <c r="C30" s="103" t="s">
        <v>426</v>
      </c>
      <c r="D30" s="171">
        <v>97</v>
      </c>
      <c r="E30" s="171">
        <v>89</v>
      </c>
      <c r="F30" s="166">
        <f>SUM(D30,E30)</f>
        <v>186</v>
      </c>
      <c r="G30" s="99">
        <v>6</v>
      </c>
      <c r="H30" s="171">
        <v>942.00099999999998</v>
      </c>
      <c r="I30" s="118">
        <v>28</v>
      </c>
      <c r="J30" s="115"/>
      <c r="K30" s="115"/>
      <c r="L30" s="115"/>
      <c r="M30" s="115"/>
      <c r="N30" s="115"/>
      <c r="O30" s="115"/>
      <c r="P30" s="115"/>
      <c r="Q30" s="115"/>
      <c r="R30" s="115"/>
      <c r="S30" s="115"/>
      <c r="T30" s="115"/>
      <c r="U30" s="115"/>
      <c r="V30" s="115"/>
      <c r="W30" s="115"/>
      <c r="X30" s="115"/>
      <c r="Y30" s="115"/>
      <c r="Z30" s="115"/>
    </row>
    <row r="31" spans="1:26" ht="15.75" customHeight="1" x14ac:dyDescent="0.3">
      <c r="A31" s="102">
        <v>3</v>
      </c>
      <c r="B31" s="103" t="s">
        <v>540</v>
      </c>
      <c r="C31" s="103" t="s">
        <v>52</v>
      </c>
      <c r="D31" s="171">
        <v>97</v>
      </c>
      <c r="E31" s="171">
        <v>89</v>
      </c>
      <c r="F31" s="166">
        <f>SUM(D31,E31)</f>
        <v>186</v>
      </c>
      <c r="G31" s="99">
        <v>6</v>
      </c>
      <c r="H31" s="171">
        <v>935.00099999999998</v>
      </c>
      <c r="I31" s="118">
        <v>27</v>
      </c>
      <c r="J31" s="115"/>
      <c r="K31" s="115"/>
      <c r="L31" s="115"/>
      <c r="M31" s="115"/>
      <c r="N31" s="115"/>
      <c r="O31" s="115"/>
      <c r="P31" s="115"/>
      <c r="Q31" s="115"/>
      <c r="R31" s="115"/>
      <c r="S31" s="115"/>
      <c r="T31" s="115"/>
      <c r="U31" s="115"/>
      <c r="V31" s="115"/>
      <c r="W31" s="115"/>
      <c r="X31" s="115"/>
      <c r="Y31" s="115"/>
      <c r="Z31" s="115"/>
    </row>
    <row r="32" spans="1:26" ht="15.75" customHeight="1" x14ac:dyDescent="0.3">
      <c r="A32" s="116">
        <v>4</v>
      </c>
      <c r="B32" s="103" t="s">
        <v>118</v>
      </c>
      <c r="C32" s="103" t="s">
        <v>30</v>
      </c>
      <c r="D32" s="171">
        <v>95</v>
      </c>
      <c r="E32" s="171">
        <v>89</v>
      </c>
      <c r="F32" s="166">
        <f>SUM(D32,E32)</f>
        <v>184</v>
      </c>
      <c r="G32" s="99">
        <v>4</v>
      </c>
      <c r="H32" s="171">
        <v>917.00599999999986</v>
      </c>
      <c r="I32" s="118">
        <v>21</v>
      </c>
      <c r="J32" s="115"/>
      <c r="K32" s="115"/>
      <c r="L32" s="115"/>
      <c r="M32" s="115"/>
      <c r="N32" s="115"/>
      <c r="O32" s="115"/>
      <c r="P32" s="115"/>
      <c r="Q32" s="115"/>
      <c r="R32" s="115"/>
      <c r="S32" s="115"/>
      <c r="T32" s="115"/>
      <c r="U32" s="115"/>
      <c r="V32" s="115"/>
      <c r="W32" s="115"/>
      <c r="X32" s="115"/>
      <c r="Y32" s="115"/>
      <c r="Z32" s="115"/>
    </row>
    <row r="33" spans="1:26" ht="15.75" customHeight="1" x14ac:dyDescent="0.3">
      <c r="A33" s="116">
        <v>2</v>
      </c>
      <c r="B33" s="103" t="s">
        <v>539</v>
      </c>
      <c r="C33" s="103" t="s">
        <v>49</v>
      </c>
      <c r="D33" s="171">
        <v>91.001000000000005</v>
      </c>
      <c r="E33" s="171">
        <v>89</v>
      </c>
      <c r="F33" s="166">
        <f>SUM(D33,E33)</f>
        <v>180.001</v>
      </c>
      <c r="G33" s="99">
        <v>3</v>
      </c>
      <c r="H33" s="171">
        <v>889.00299999999993</v>
      </c>
      <c r="I33" s="118">
        <v>14</v>
      </c>
      <c r="J33" s="115"/>
      <c r="K33" s="115"/>
      <c r="L33" s="115"/>
      <c r="M33" s="115"/>
      <c r="N33" s="115"/>
      <c r="O33" s="115"/>
      <c r="P33" s="115"/>
      <c r="Q33" s="115"/>
      <c r="R33" s="115"/>
      <c r="S33" s="115"/>
      <c r="T33" s="115"/>
      <c r="U33" s="115"/>
      <c r="V33" s="115"/>
      <c r="W33" s="115"/>
      <c r="X33" s="115"/>
      <c r="Y33" s="115"/>
      <c r="Z33" s="115"/>
    </row>
    <row r="34" spans="1:26" ht="15.75" customHeight="1" x14ac:dyDescent="0.3">
      <c r="A34" s="102">
        <v>1</v>
      </c>
      <c r="B34" s="103" t="s">
        <v>538</v>
      </c>
      <c r="C34" s="103" t="s">
        <v>72</v>
      </c>
      <c r="D34" s="166" t="s">
        <v>45</v>
      </c>
      <c r="E34" s="166"/>
      <c r="F34" s="166">
        <f>SUM(D34,E34)</f>
        <v>0</v>
      </c>
      <c r="G34" s="99">
        <v>0</v>
      </c>
      <c r="H34" s="166">
        <v>382.00400000000002</v>
      </c>
      <c r="I34" s="111">
        <v>14</v>
      </c>
      <c r="J34" s="115"/>
      <c r="K34" s="115"/>
      <c r="L34" s="115"/>
      <c r="M34" s="115"/>
      <c r="N34" s="115"/>
      <c r="O34" s="115"/>
      <c r="P34" s="115"/>
      <c r="Q34" s="115"/>
      <c r="R34" s="115"/>
      <c r="S34" s="115"/>
      <c r="T34" s="115"/>
      <c r="U34" s="115"/>
      <c r="V34" s="115"/>
      <c r="W34" s="115"/>
      <c r="X34" s="115"/>
      <c r="Y34" s="115"/>
      <c r="Z34" s="115"/>
    </row>
    <row r="35" spans="1:26" ht="15.75" customHeight="1" x14ac:dyDescent="0.3">
      <c r="A35" s="243">
        <v>6</v>
      </c>
      <c r="B35" s="240" t="s">
        <v>465</v>
      </c>
      <c r="C35" s="240" t="s">
        <v>49</v>
      </c>
      <c r="D35" s="259" t="s">
        <v>45</v>
      </c>
      <c r="E35" s="259"/>
      <c r="F35" s="258">
        <f>SUM(D35,E35)</f>
        <v>0</v>
      </c>
      <c r="G35" s="242">
        <v>0</v>
      </c>
      <c r="H35" s="172">
        <v>0</v>
      </c>
      <c r="I35" s="120">
        <v>0</v>
      </c>
      <c r="J35" s="115"/>
      <c r="K35" s="115"/>
      <c r="L35" s="115"/>
      <c r="M35" s="115"/>
      <c r="N35" s="115"/>
      <c r="O35" s="115"/>
      <c r="P35" s="115"/>
      <c r="Q35" s="115"/>
      <c r="R35" s="115"/>
      <c r="S35" s="115"/>
      <c r="T35" s="115"/>
      <c r="U35" s="115"/>
      <c r="V35" s="115"/>
      <c r="W35" s="115"/>
      <c r="X35" s="115"/>
      <c r="Y35" s="115"/>
      <c r="Z35" s="115"/>
    </row>
    <row r="36" spans="1:26" ht="15.75" customHeight="1" x14ac:dyDescent="0.3">
      <c r="A36" s="115"/>
      <c r="B36" s="115"/>
      <c r="C36" s="115"/>
      <c r="D36" s="115"/>
      <c r="E36" s="115"/>
      <c r="F36" s="115"/>
      <c r="G36" s="115"/>
      <c r="H36" s="115"/>
      <c r="I36" s="115"/>
      <c r="J36" s="115"/>
      <c r="K36" s="115"/>
      <c r="L36" s="115"/>
      <c r="M36" s="115"/>
      <c r="N36" s="115"/>
      <c r="O36" s="115"/>
      <c r="P36" s="115"/>
      <c r="Q36" s="115"/>
      <c r="R36" s="115"/>
      <c r="S36" s="115"/>
      <c r="T36" s="115"/>
      <c r="U36" s="115"/>
      <c r="V36" s="115"/>
      <c r="W36" s="115"/>
      <c r="X36" s="115"/>
      <c r="Y36" s="115"/>
      <c r="Z36" s="115"/>
    </row>
    <row r="37" spans="1:26" ht="15.75" customHeight="1" x14ac:dyDescent="0.3">
      <c r="A37" s="90"/>
      <c r="B37" s="91" t="s">
        <v>110</v>
      </c>
      <c r="C37" s="91"/>
      <c r="D37" s="91"/>
      <c r="E37" s="91"/>
      <c r="F37" s="91"/>
      <c r="G37" s="91"/>
      <c r="H37" s="91"/>
      <c r="I37" s="91"/>
      <c r="J37" s="115"/>
      <c r="K37" s="115"/>
      <c r="L37" s="115"/>
      <c r="M37" s="115"/>
      <c r="N37" s="115"/>
      <c r="O37" s="115"/>
      <c r="P37" s="115"/>
      <c r="Q37" s="115"/>
      <c r="R37" s="115"/>
      <c r="S37" s="115"/>
      <c r="T37" s="115"/>
      <c r="U37" s="115"/>
      <c r="V37" s="115"/>
      <c r="W37" s="115"/>
      <c r="X37" s="115"/>
      <c r="Y37" s="115"/>
      <c r="Z37" s="115"/>
    </row>
    <row r="38" spans="1:26" ht="15.75" customHeight="1" x14ac:dyDescent="0.3">
      <c r="A38" s="92">
        <v>2</v>
      </c>
      <c r="B38" s="93" t="s">
        <v>5</v>
      </c>
      <c r="C38" s="94" t="s">
        <v>6</v>
      </c>
      <c r="D38" s="123"/>
      <c r="E38" s="165"/>
      <c r="F38" s="97" t="s">
        <v>7</v>
      </c>
      <c r="G38" s="97" t="s">
        <v>8</v>
      </c>
      <c r="H38" s="97" t="s">
        <v>9</v>
      </c>
      <c r="I38" s="98" t="s">
        <v>10</v>
      </c>
      <c r="J38" s="115"/>
      <c r="K38" s="115"/>
      <c r="L38" s="115"/>
      <c r="M38" s="115"/>
      <c r="N38" s="115"/>
      <c r="O38" s="115"/>
      <c r="P38" s="115"/>
      <c r="Q38" s="115"/>
      <c r="R38" s="115"/>
      <c r="S38" s="115"/>
      <c r="T38" s="115"/>
      <c r="U38" s="115"/>
      <c r="V38" s="115"/>
      <c r="W38" s="115"/>
      <c r="X38" s="115"/>
      <c r="Y38" s="115"/>
      <c r="Z38" s="115"/>
    </row>
    <row r="39" spans="1:26" ht="15.75" customHeight="1" x14ac:dyDescent="0.3">
      <c r="A39" s="311">
        <v>2</v>
      </c>
      <c r="B39" s="234" t="s">
        <v>179</v>
      </c>
      <c r="C39" s="234" t="s">
        <v>164</v>
      </c>
      <c r="D39" s="285">
        <v>98</v>
      </c>
      <c r="E39" s="285">
        <v>88.001999999999995</v>
      </c>
      <c r="F39" s="257">
        <f>SUM(D39,E39)</f>
        <v>186.00200000000001</v>
      </c>
      <c r="G39" s="236">
        <v>6</v>
      </c>
      <c r="H39" s="285">
        <v>952.00900000000001</v>
      </c>
      <c r="I39" s="297">
        <v>36</v>
      </c>
      <c r="J39" s="115"/>
      <c r="K39" s="115"/>
      <c r="L39" s="115"/>
      <c r="M39" s="115"/>
      <c r="N39" s="115"/>
      <c r="O39" s="115"/>
      <c r="P39" s="115"/>
      <c r="Q39" s="115"/>
      <c r="R39" s="115"/>
      <c r="S39" s="115"/>
      <c r="T39" s="115"/>
      <c r="U39" s="115"/>
      <c r="V39" s="115"/>
      <c r="W39" s="115"/>
      <c r="X39" s="115"/>
      <c r="Y39" s="115"/>
      <c r="Z39" s="115"/>
    </row>
    <row r="40" spans="1:26" ht="15.75" customHeight="1" x14ac:dyDescent="0.3">
      <c r="A40" s="116">
        <v>4</v>
      </c>
      <c r="B40" s="103" t="s">
        <v>24</v>
      </c>
      <c r="C40" s="103" t="s">
        <v>12</v>
      </c>
      <c r="D40" s="171">
        <v>96</v>
      </c>
      <c r="E40" s="171">
        <v>93</v>
      </c>
      <c r="F40" s="166">
        <f>SUM(D40,E40)</f>
        <v>189</v>
      </c>
      <c r="G40" s="99">
        <v>7</v>
      </c>
      <c r="H40" s="171">
        <v>946.00399999999991</v>
      </c>
      <c r="I40" s="118">
        <v>34</v>
      </c>
      <c r="J40" s="115"/>
      <c r="K40" s="115"/>
      <c r="L40" s="115"/>
      <c r="M40" s="115"/>
      <c r="N40" s="115"/>
      <c r="O40" s="115"/>
      <c r="P40" s="115"/>
      <c r="Q40" s="115"/>
      <c r="R40" s="115"/>
      <c r="S40" s="115"/>
      <c r="T40" s="115"/>
      <c r="U40" s="115"/>
      <c r="V40" s="115"/>
      <c r="W40" s="115"/>
      <c r="X40" s="115"/>
      <c r="Y40" s="115"/>
      <c r="Z40" s="115"/>
    </row>
    <row r="41" spans="1:26" ht="15.75" customHeight="1" x14ac:dyDescent="0.3">
      <c r="A41" s="102">
        <v>5</v>
      </c>
      <c r="B41" s="103" t="s">
        <v>544</v>
      </c>
      <c r="C41" s="103" t="s">
        <v>52</v>
      </c>
      <c r="D41" s="171">
        <v>98.003</v>
      </c>
      <c r="E41" s="171">
        <v>93.001000000000005</v>
      </c>
      <c r="F41" s="166">
        <f>SUM(D41,E41)</f>
        <v>191.00400000000002</v>
      </c>
      <c r="G41" s="99">
        <v>8</v>
      </c>
      <c r="H41" s="171">
        <v>949.00800000000004</v>
      </c>
      <c r="I41" s="118">
        <v>33</v>
      </c>
      <c r="J41" s="115"/>
      <c r="K41" s="115"/>
      <c r="L41" s="115"/>
      <c r="M41" s="115"/>
      <c r="N41" s="115"/>
      <c r="O41" s="115"/>
      <c r="P41" s="115"/>
      <c r="Q41" s="115"/>
      <c r="R41" s="115"/>
      <c r="S41" s="115"/>
      <c r="T41" s="115"/>
      <c r="U41" s="115"/>
      <c r="V41" s="115"/>
      <c r="W41" s="115"/>
      <c r="X41" s="115"/>
      <c r="Y41" s="115"/>
      <c r="Z41" s="115"/>
    </row>
    <row r="42" spans="1:26" ht="15.75" customHeight="1" x14ac:dyDescent="0.3">
      <c r="A42" s="102">
        <v>1</v>
      </c>
      <c r="B42" s="103" t="s">
        <v>113</v>
      </c>
      <c r="C42" s="103" t="s">
        <v>75</v>
      </c>
      <c r="D42" s="166">
        <v>92</v>
      </c>
      <c r="E42" s="166">
        <v>91</v>
      </c>
      <c r="F42" s="166">
        <f>SUM(D42,E42)</f>
        <v>183</v>
      </c>
      <c r="G42" s="99">
        <v>5</v>
      </c>
      <c r="H42" s="166">
        <v>926.00199999999995</v>
      </c>
      <c r="I42" s="111">
        <v>28</v>
      </c>
      <c r="J42" s="115"/>
      <c r="K42" s="115"/>
      <c r="L42" s="115"/>
      <c r="M42" s="115"/>
      <c r="N42" s="115"/>
      <c r="O42" s="115"/>
      <c r="P42" s="115"/>
      <c r="Q42" s="115"/>
      <c r="R42" s="115"/>
      <c r="S42" s="115"/>
      <c r="T42" s="115"/>
      <c r="U42" s="115"/>
      <c r="V42" s="115"/>
      <c r="W42" s="115"/>
      <c r="X42" s="115"/>
      <c r="Y42" s="115"/>
      <c r="Z42" s="115"/>
    </row>
    <row r="43" spans="1:26" ht="15.75" customHeight="1" x14ac:dyDescent="0.3">
      <c r="A43" s="102">
        <v>7</v>
      </c>
      <c r="B43" s="103" t="s">
        <v>546</v>
      </c>
      <c r="C43" s="103" t="s">
        <v>49</v>
      </c>
      <c r="D43" s="171">
        <v>86.001000000000005</v>
      </c>
      <c r="E43" s="171">
        <v>76</v>
      </c>
      <c r="F43" s="166">
        <f>SUM(D43,E43)</f>
        <v>162.001</v>
      </c>
      <c r="G43" s="99">
        <v>4</v>
      </c>
      <c r="H43" s="171">
        <v>794.00099999999998</v>
      </c>
      <c r="I43" s="118">
        <v>17</v>
      </c>
      <c r="J43" s="115"/>
      <c r="K43" s="115"/>
      <c r="L43" s="115"/>
      <c r="M43" s="115"/>
      <c r="N43" s="115"/>
      <c r="O43" s="115"/>
      <c r="P43" s="115"/>
      <c r="Q43" s="115"/>
      <c r="R43" s="115"/>
      <c r="S43" s="115"/>
      <c r="T43" s="115"/>
      <c r="U43" s="115"/>
      <c r="V43" s="115"/>
      <c r="W43" s="115"/>
      <c r="X43" s="115"/>
      <c r="Y43" s="115"/>
      <c r="Z43" s="115"/>
    </row>
    <row r="44" spans="1:26" ht="15.75" customHeight="1" x14ac:dyDescent="0.3">
      <c r="A44" s="102">
        <v>3</v>
      </c>
      <c r="B44" s="103" t="s">
        <v>543</v>
      </c>
      <c r="C44" s="103" t="s">
        <v>426</v>
      </c>
      <c r="D44" s="171" t="s">
        <v>45</v>
      </c>
      <c r="E44" s="171"/>
      <c r="F44" s="166">
        <f>SUM(D44,E44)</f>
        <v>0</v>
      </c>
      <c r="G44" s="99">
        <v>0</v>
      </c>
      <c r="H44" s="171">
        <v>546.00199999999995</v>
      </c>
      <c r="I44" s="118">
        <v>13</v>
      </c>
      <c r="J44" s="115"/>
      <c r="K44" s="115"/>
      <c r="L44" s="115"/>
      <c r="M44" s="115"/>
      <c r="N44" s="115"/>
      <c r="O44" s="115"/>
      <c r="P44" s="115"/>
      <c r="Q44" s="115"/>
      <c r="R44" s="115"/>
      <c r="S44" s="115"/>
      <c r="T44" s="115"/>
      <c r="U44" s="115"/>
      <c r="V44" s="115"/>
      <c r="W44" s="115"/>
      <c r="X44" s="115"/>
      <c r="Y44" s="115"/>
      <c r="Z44" s="115"/>
    </row>
    <row r="45" spans="1:26" ht="15.75" customHeight="1" x14ac:dyDescent="0.3">
      <c r="A45" s="116">
        <v>6</v>
      </c>
      <c r="B45" s="103" t="s">
        <v>545</v>
      </c>
      <c r="C45" s="103" t="s">
        <v>12</v>
      </c>
      <c r="D45" s="171" t="s">
        <v>45</v>
      </c>
      <c r="E45" s="171"/>
      <c r="F45" s="166">
        <f>SUM(D45,E45)</f>
        <v>0</v>
      </c>
      <c r="G45" s="99">
        <v>0</v>
      </c>
      <c r="H45" s="171">
        <v>0</v>
      </c>
      <c r="I45" s="118">
        <v>0</v>
      </c>
      <c r="J45" s="115"/>
      <c r="K45" s="115"/>
      <c r="L45" s="115"/>
      <c r="M45" s="115"/>
      <c r="N45" s="115"/>
      <c r="O45" s="115"/>
      <c r="P45" s="115"/>
      <c r="Q45" s="115"/>
      <c r="R45" s="115"/>
      <c r="S45" s="115"/>
      <c r="T45" s="115"/>
      <c r="U45" s="115"/>
      <c r="V45" s="115"/>
      <c r="W45" s="115"/>
      <c r="X45" s="115"/>
      <c r="Y45" s="115"/>
      <c r="Z45" s="115"/>
    </row>
    <row r="46" spans="1:26" ht="15.75" customHeight="1" x14ac:dyDescent="0.3">
      <c r="A46" s="243">
        <v>8</v>
      </c>
      <c r="B46" s="240" t="s">
        <v>547</v>
      </c>
      <c r="C46" s="240" t="s">
        <v>14</v>
      </c>
      <c r="D46" s="259" t="s">
        <v>45</v>
      </c>
      <c r="E46" s="259"/>
      <c r="F46" s="258">
        <f>SUM(D46,E46)</f>
        <v>0</v>
      </c>
      <c r="G46" s="242">
        <v>0</v>
      </c>
      <c r="H46" s="172">
        <v>0</v>
      </c>
      <c r="I46" s="120">
        <v>0</v>
      </c>
      <c r="J46" s="115"/>
      <c r="K46" s="115"/>
      <c r="L46" s="115"/>
      <c r="M46" s="115"/>
      <c r="N46" s="115"/>
      <c r="O46" s="115"/>
      <c r="P46" s="115"/>
      <c r="Q46" s="115"/>
      <c r="R46" s="115"/>
      <c r="S46" s="115"/>
      <c r="T46" s="115"/>
      <c r="U46" s="115"/>
      <c r="V46" s="115"/>
      <c r="W46" s="115"/>
      <c r="X46" s="115"/>
      <c r="Y46" s="115"/>
      <c r="Z46" s="115"/>
    </row>
    <row r="47" spans="1:26" ht="15.75" customHeight="1" x14ac:dyDescent="0.3">
      <c r="A47" s="115"/>
      <c r="B47" s="115"/>
      <c r="C47" s="115"/>
      <c r="D47" s="115"/>
      <c r="E47" s="115"/>
      <c r="F47" s="115"/>
      <c r="G47" s="115"/>
      <c r="H47" s="115"/>
      <c r="I47" s="115"/>
      <c r="J47" s="115"/>
      <c r="K47" s="115"/>
      <c r="L47" s="115"/>
      <c r="M47" s="115"/>
      <c r="N47" s="115"/>
      <c r="O47" s="115"/>
      <c r="P47" s="115"/>
      <c r="Q47" s="115"/>
      <c r="R47" s="115"/>
      <c r="S47" s="115"/>
      <c r="T47" s="115"/>
      <c r="U47" s="115"/>
      <c r="V47" s="115"/>
      <c r="W47" s="115"/>
      <c r="X47" s="115"/>
      <c r="Y47" s="115"/>
      <c r="Z47" s="115"/>
    </row>
    <row r="48" spans="1:26" ht="15.75" customHeight="1" x14ac:dyDescent="0.3">
      <c r="A48" s="90"/>
      <c r="B48" s="91" t="s">
        <v>111</v>
      </c>
      <c r="C48" s="91"/>
      <c r="D48" s="91"/>
      <c r="E48" s="91"/>
      <c r="F48" s="91"/>
      <c r="G48" s="91"/>
      <c r="H48" s="91"/>
      <c r="I48" s="91"/>
      <c r="J48" s="115"/>
      <c r="K48" s="115"/>
      <c r="L48" s="115"/>
      <c r="M48" s="115"/>
      <c r="N48" s="115"/>
      <c r="O48" s="115"/>
      <c r="P48" s="115"/>
      <c r="Q48" s="115"/>
      <c r="R48" s="115"/>
      <c r="S48" s="115"/>
      <c r="T48" s="115"/>
      <c r="U48" s="115"/>
      <c r="V48" s="115"/>
      <c r="W48" s="115"/>
      <c r="X48" s="115"/>
      <c r="Y48" s="115"/>
      <c r="Z48" s="115"/>
    </row>
    <row r="49" spans="1:26" ht="15.75" customHeight="1" x14ac:dyDescent="0.3">
      <c r="A49" s="92">
        <v>2</v>
      </c>
      <c r="B49" s="93" t="s">
        <v>5</v>
      </c>
      <c r="C49" s="94" t="s">
        <v>6</v>
      </c>
      <c r="D49" s="123"/>
      <c r="E49" s="165"/>
      <c r="F49" s="97" t="s">
        <v>7</v>
      </c>
      <c r="G49" s="97" t="s">
        <v>8</v>
      </c>
      <c r="H49" s="97" t="s">
        <v>9</v>
      </c>
      <c r="I49" s="98" t="s">
        <v>10</v>
      </c>
      <c r="J49" s="115"/>
      <c r="K49" s="115"/>
      <c r="L49" s="115"/>
      <c r="M49" s="115"/>
      <c r="N49" s="115"/>
      <c r="O49" s="115"/>
      <c r="P49" s="115"/>
      <c r="Q49" s="115"/>
      <c r="R49" s="115"/>
      <c r="S49" s="115"/>
      <c r="T49" s="115"/>
      <c r="U49" s="115"/>
      <c r="V49" s="115"/>
      <c r="W49" s="115"/>
      <c r="X49" s="115"/>
      <c r="Y49" s="115"/>
      <c r="Z49" s="115"/>
    </row>
    <row r="50" spans="1:26" ht="15.75" customHeight="1" x14ac:dyDescent="0.3">
      <c r="A50" s="311">
        <v>8</v>
      </c>
      <c r="B50" s="234" t="s">
        <v>554</v>
      </c>
      <c r="C50" s="234" t="s">
        <v>75</v>
      </c>
      <c r="D50" s="285">
        <v>96.001999999999995</v>
      </c>
      <c r="E50" s="285">
        <v>92.001999999999995</v>
      </c>
      <c r="F50" s="257">
        <f>SUM(D50,E50)</f>
        <v>188.00399999999999</v>
      </c>
      <c r="G50" s="236">
        <v>8</v>
      </c>
      <c r="H50" s="285">
        <v>910.0100000000001</v>
      </c>
      <c r="I50" s="297">
        <v>40</v>
      </c>
      <c r="J50" s="115"/>
      <c r="K50" s="115"/>
      <c r="L50" s="115"/>
      <c r="M50" s="115"/>
      <c r="N50" s="115"/>
      <c r="O50" s="115"/>
      <c r="P50" s="115"/>
      <c r="Q50" s="115"/>
      <c r="R50" s="115"/>
      <c r="S50" s="115"/>
      <c r="T50" s="115"/>
      <c r="U50" s="115"/>
      <c r="V50" s="115"/>
      <c r="W50" s="115"/>
      <c r="X50" s="115"/>
      <c r="Y50" s="115"/>
      <c r="Z50" s="115"/>
    </row>
    <row r="51" spans="1:26" ht="15.75" customHeight="1" x14ac:dyDescent="0.3">
      <c r="A51" s="102">
        <v>1</v>
      </c>
      <c r="B51" s="103" t="s">
        <v>548</v>
      </c>
      <c r="C51" s="103" t="s">
        <v>153</v>
      </c>
      <c r="D51" s="166" t="s">
        <v>45</v>
      </c>
      <c r="E51" s="166"/>
      <c r="F51" s="166">
        <f>SUM(D51,E51)</f>
        <v>0</v>
      </c>
      <c r="G51" s="99">
        <v>0</v>
      </c>
      <c r="H51" s="166">
        <v>0</v>
      </c>
      <c r="I51" s="111">
        <v>0</v>
      </c>
      <c r="J51" s="115"/>
      <c r="K51" s="115"/>
      <c r="L51" s="115"/>
      <c r="M51" s="115"/>
      <c r="N51" s="115"/>
      <c r="O51" s="115"/>
      <c r="P51" s="115"/>
      <c r="Q51" s="115"/>
      <c r="R51" s="115"/>
      <c r="S51" s="115"/>
      <c r="T51" s="115"/>
      <c r="U51" s="115"/>
      <c r="V51" s="115"/>
      <c r="W51" s="115"/>
      <c r="X51" s="115"/>
      <c r="Y51" s="115"/>
      <c r="Z51" s="115"/>
    </row>
    <row r="52" spans="1:26" ht="15.75" customHeight="1" x14ac:dyDescent="0.3">
      <c r="A52" s="116">
        <v>2</v>
      </c>
      <c r="B52" s="103" t="s">
        <v>116</v>
      </c>
      <c r="C52" s="103" t="s">
        <v>49</v>
      </c>
      <c r="D52" s="171" t="s">
        <v>45</v>
      </c>
      <c r="E52" s="171"/>
      <c r="F52" s="166">
        <f>SUM(D52,E52)</f>
        <v>0</v>
      </c>
      <c r="G52" s="99">
        <v>0</v>
      </c>
      <c r="H52" s="171">
        <v>0</v>
      </c>
      <c r="I52" s="118">
        <v>0</v>
      </c>
      <c r="J52" s="115"/>
      <c r="K52" s="115"/>
      <c r="L52" s="115"/>
      <c r="M52" s="115"/>
      <c r="N52" s="115"/>
      <c r="O52" s="115"/>
      <c r="P52" s="115"/>
      <c r="Q52" s="115"/>
      <c r="R52" s="115"/>
      <c r="S52" s="115"/>
      <c r="T52" s="115"/>
      <c r="U52" s="115"/>
      <c r="V52" s="115"/>
      <c r="W52" s="115"/>
      <c r="X52" s="115"/>
      <c r="Y52" s="115"/>
      <c r="Z52" s="115"/>
    </row>
    <row r="53" spans="1:26" ht="15.75" customHeight="1" x14ac:dyDescent="0.3">
      <c r="A53" s="102">
        <v>3</v>
      </c>
      <c r="B53" s="103" t="s">
        <v>549</v>
      </c>
      <c r="C53" s="103" t="s">
        <v>49</v>
      </c>
      <c r="D53" s="171" t="s">
        <v>45</v>
      </c>
      <c r="E53" s="171"/>
      <c r="F53" s="166">
        <f>SUM(D53,E53)</f>
        <v>0</v>
      </c>
      <c r="G53" s="99">
        <v>0</v>
      </c>
      <c r="H53" s="171">
        <v>0</v>
      </c>
      <c r="I53" s="118">
        <v>0</v>
      </c>
      <c r="J53" s="115"/>
      <c r="K53" s="115"/>
      <c r="L53" s="115"/>
      <c r="M53" s="115"/>
      <c r="N53" s="115"/>
      <c r="O53" s="115"/>
      <c r="P53" s="115"/>
      <c r="Q53" s="115"/>
      <c r="R53" s="115"/>
      <c r="S53" s="115"/>
      <c r="T53" s="115"/>
      <c r="U53" s="115"/>
      <c r="V53" s="115"/>
      <c r="W53" s="115"/>
      <c r="X53" s="115"/>
      <c r="Y53" s="115"/>
      <c r="Z53" s="115"/>
    </row>
    <row r="54" spans="1:26" ht="15.75" customHeight="1" x14ac:dyDescent="0.3">
      <c r="A54" s="116">
        <v>4</v>
      </c>
      <c r="B54" s="103" t="s">
        <v>550</v>
      </c>
      <c r="C54" s="103" t="s">
        <v>49</v>
      </c>
      <c r="D54" s="171" t="s">
        <v>45</v>
      </c>
      <c r="E54" s="171"/>
      <c r="F54" s="166">
        <f>SUM(D54,E54)</f>
        <v>0</v>
      </c>
      <c r="G54" s="99">
        <v>0</v>
      </c>
      <c r="H54" s="171">
        <v>0</v>
      </c>
      <c r="I54" s="118">
        <v>0</v>
      </c>
      <c r="J54" s="115"/>
      <c r="K54" s="115"/>
      <c r="L54" s="115"/>
      <c r="M54" s="115"/>
      <c r="N54" s="115"/>
      <c r="O54" s="115"/>
      <c r="P54" s="115"/>
      <c r="Q54" s="115"/>
      <c r="R54" s="115"/>
      <c r="S54" s="115"/>
      <c r="T54" s="115"/>
      <c r="U54" s="115"/>
      <c r="V54" s="115"/>
      <c r="W54" s="115"/>
      <c r="X54" s="115"/>
      <c r="Y54" s="115"/>
      <c r="Z54" s="115"/>
    </row>
    <row r="55" spans="1:26" ht="15.75" customHeight="1" x14ac:dyDescent="0.3">
      <c r="A55" s="102">
        <v>5</v>
      </c>
      <c r="B55" s="103" t="s">
        <v>551</v>
      </c>
      <c r="C55" s="103" t="s">
        <v>49</v>
      </c>
      <c r="D55" s="171" t="s">
        <v>45</v>
      </c>
      <c r="E55" s="171"/>
      <c r="F55" s="166">
        <f>SUM(D55,E55)</f>
        <v>0</v>
      </c>
      <c r="G55" s="99">
        <v>0</v>
      </c>
      <c r="H55" s="171">
        <v>0</v>
      </c>
      <c r="I55" s="118">
        <v>0</v>
      </c>
      <c r="J55" s="115"/>
      <c r="K55" s="115"/>
      <c r="L55" s="115"/>
      <c r="M55" s="115"/>
      <c r="N55" s="115"/>
      <c r="O55" s="115"/>
      <c r="P55" s="115"/>
      <c r="Q55" s="115"/>
      <c r="R55" s="115"/>
      <c r="S55" s="115"/>
      <c r="T55" s="115"/>
      <c r="U55" s="115"/>
      <c r="V55" s="115"/>
      <c r="W55" s="115"/>
      <c r="X55" s="115"/>
      <c r="Y55" s="115"/>
      <c r="Z55" s="115"/>
    </row>
    <row r="56" spans="1:26" ht="15.75" customHeight="1" x14ac:dyDescent="0.3">
      <c r="A56" s="116">
        <v>6</v>
      </c>
      <c r="B56" s="103" t="s">
        <v>552</v>
      </c>
      <c r="C56" s="103" t="s">
        <v>49</v>
      </c>
      <c r="D56" s="171" t="s">
        <v>45</v>
      </c>
      <c r="E56" s="171"/>
      <c r="F56" s="166">
        <f>SUM(D56,E56)</f>
        <v>0</v>
      </c>
      <c r="G56" s="99">
        <v>0</v>
      </c>
      <c r="H56" s="171">
        <v>0</v>
      </c>
      <c r="I56" s="118">
        <v>0</v>
      </c>
      <c r="J56" s="115"/>
      <c r="K56" s="115"/>
      <c r="L56" s="115"/>
      <c r="M56" s="115"/>
      <c r="N56" s="115"/>
      <c r="O56" s="115"/>
      <c r="P56" s="115"/>
      <c r="Q56" s="115"/>
      <c r="R56" s="115"/>
      <c r="S56" s="115"/>
      <c r="T56" s="115"/>
      <c r="U56" s="115"/>
      <c r="V56" s="115"/>
      <c r="W56" s="115"/>
      <c r="X56" s="115"/>
      <c r="Y56" s="115"/>
      <c r="Z56" s="115"/>
    </row>
    <row r="57" spans="1:26" ht="15.75" customHeight="1" x14ac:dyDescent="0.3">
      <c r="A57" s="239">
        <v>7</v>
      </c>
      <c r="B57" s="240" t="s">
        <v>553</v>
      </c>
      <c r="C57" s="240" t="s">
        <v>225</v>
      </c>
      <c r="D57" s="259" t="s">
        <v>45</v>
      </c>
      <c r="E57" s="259"/>
      <c r="F57" s="258">
        <f>SUM(D57,E57)</f>
        <v>0</v>
      </c>
      <c r="G57" s="242">
        <v>0</v>
      </c>
      <c r="H57" s="172">
        <v>0</v>
      </c>
      <c r="I57" s="120">
        <v>0</v>
      </c>
      <c r="J57" s="115"/>
      <c r="K57" s="115"/>
      <c r="L57" s="115"/>
      <c r="M57" s="115"/>
      <c r="N57" s="115"/>
      <c r="O57" s="115"/>
      <c r="P57" s="115"/>
      <c r="Q57" s="115"/>
      <c r="R57" s="115"/>
      <c r="S57" s="115"/>
      <c r="T57" s="115"/>
      <c r="U57" s="115"/>
      <c r="V57" s="115"/>
      <c r="W57" s="115"/>
      <c r="X57" s="115"/>
      <c r="Y57" s="115"/>
      <c r="Z57" s="115"/>
    </row>
    <row r="58" spans="1:26" ht="15.75" customHeight="1" x14ac:dyDescent="0.3">
      <c r="A58" s="115"/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R58" s="115"/>
      <c r="S58" s="115"/>
      <c r="T58" s="115"/>
      <c r="U58" s="115"/>
      <c r="V58" s="115"/>
      <c r="W58" s="115"/>
      <c r="X58" s="115"/>
      <c r="Y58" s="115"/>
      <c r="Z58" s="115"/>
    </row>
    <row r="59" spans="1:26" ht="15.75" customHeight="1" x14ac:dyDescent="0.3">
      <c r="A59" s="115"/>
      <c r="B59" s="86" t="s">
        <v>490</v>
      </c>
      <c r="E59" s="108" t="s">
        <v>705</v>
      </c>
      <c r="H59" s="115"/>
      <c r="I59" s="115"/>
      <c r="J59" s="115"/>
      <c r="K59" s="115"/>
      <c r="L59" s="115"/>
      <c r="M59" s="115"/>
      <c r="N59" s="115"/>
      <c r="O59" s="115"/>
      <c r="P59" s="115"/>
      <c r="Q59" s="115"/>
      <c r="R59" s="115"/>
      <c r="S59" s="115"/>
      <c r="T59" s="115"/>
      <c r="U59" s="115"/>
      <c r="V59" s="115"/>
      <c r="W59" s="115"/>
      <c r="X59" s="115"/>
      <c r="Y59" s="115"/>
      <c r="Z59" s="115"/>
    </row>
    <row r="60" spans="1:26" ht="15.75" customHeight="1" x14ac:dyDescent="0.3">
      <c r="A60" s="115"/>
      <c r="B60" s="86" t="s">
        <v>129</v>
      </c>
      <c r="H60" s="115"/>
      <c r="I60" s="115"/>
      <c r="J60" s="115"/>
      <c r="K60" s="115"/>
      <c r="L60" s="115"/>
      <c r="M60" s="115"/>
      <c r="N60" s="115"/>
      <c r="O60" s="115"/>
      <c r="P60" s="115"/>
      <c r="Q60" s="115"/>
      <c r="R60" s="115"/>
      <c r="S60" s="115"/>
      <c r="T60" s="115"/>
      <c r="U60" s="115"/>
      <c r="V60" s="115"/>
      <c r="W60" s="115"/>
      <c r="X60" s="115"/>
      <c r="Y60" s="115"/>
      <c r="Z60" s="115"/>
    </row>
    <row r="61" spans="1:26" ht="15.75" customHeight="1" x14ac:dyDescent="0.3">
      <c r="A61" s="115"/>
      <c r="B61" s="115"/>
      <c r="C61" s="115"/>
      <c r="D61" s="115"/>
      <c r="E61" s="115"/>
      <c r="F61" s="115"/>
      <c r="G61" s="115"/>
      <c r="H61" s="115"/>
      <c r="I61" s="115"/>
      <c r="J61" s="115"/>
      <c r="K61" s="115"/>
      <c r="L61" s="115"/>
      <c r="M61" s="115"/>
      <c r="N61" s="115"/>
      <c r="O61" s="115"/>
      <c r="P61" s="115"/>
      <c r="Q61" s="115"/>
      <c r="R61" s="115"/>
      <c r="S61" s="115"/>
      <c r="T61" s="115"/>
      <c r="U61" s="115"/>
      <c r="V61" s="115"/>
      <c r="W61" s="115"/>
      <c r="X61" s="115"/>
      <c r="Y61" s="115"/>
      <c r="Z61" s="115"/>
    </row>
    <row r="62" spans="1:26" ht="15.75" customHeight="1" x14ac:dyDescent="0.3">
      <c r="A62" s="115"/>
      <c r="B62" s="115"/>
      <c r="C62" s="115"/>
      <c r="D62" s="115"/>
      <c r="E62" s="115"/>
      <c r="F62" s="115"/>
      <c r="G62" s="115"/>
      <c r="H62" s="115"/>
      <c r="I62" s="115"/>
      <c r="J62" s="115"/>
      <c r="K62" s="115"/>
      <c r="L62" s="115"/>
      <c r="M62" s="115"/>
      <c r="N62" s="115"/>
      <c r="O62" s="115"/>
      <c r="P62" s="115"/>
      <c r="Q62" s="115"/>
      <c r="R62" s="115"/>
      <c r="S62" s="115"/>
      <c r="T62" s="115"/>
      <c r="U62" s="115"/>
      <c r="V62" s="115"/>
      <c r="W62" s="115"/>
      <c r="X62" s="115"/>
      <c r="Y62" s="115"/>
      <c r="Z62" s="115"/>
    </row>
    <row r="63" spans="1:26" ht="15.75" customHeight="1" x14ac:dyDescent="0.3">
      <c r="A63" s="115"/>
      <c r="B63" s="115"/>
      <c r="C63" s="115"/>
      <c r="D63" s="115"/>
      <c r="E63" s="115"/>
      <c r="F63" s="115"/>
      <c r="G63" s="115"/>
      <c r="H63" s="115"/>
      <c r="I63" s="115"/>
      <c r="J63" s="115"/>
      <c r="K63" s="115"/>
      <c r="L63" s="115"/>
      <c r="M63" s="115"/>
      <c r="N63" s="115"/>
      <c r="O63" s="115"/>
      <c r="P63" s="115"/>
      <c r="Q63" s="115"/>
      <c r="R63" s="115"/>
      <c r="S63" s="115"/>
      <c r="T63" s="115"/>
      <c r="U63" s="115"/>
      <c r="V63" s="115"/>
      <c r="W63" s="115"/>
      <c r="X63" s="115"/>
      <c r="Y63" s="115"/>
      <c r="Z63" s="115"/>
    </row>
    <row r="64" spans="1:26" ht="15.75" customHeight="1" x14ac:dyDescent="0.3">
      <c r="A64" s="115"/>
      <c r="B64" s="115"/>
      <c r="C64" s="115"/>
      <c r="D64" s="115"/>
      <c r="E64" s="115"/>
      <c r="F64" s="115"/>
      <c r="G64" s="115"/>
      <c r="H64" s="115"/>
      <c r="I64" s="115"/>
      <c r="J64" s="115"/>
      <c r="K64" s="115"/>
      <c r="L64" s="115"/>
      <c r="M64" s="115"/>
      <c r="N64" s="115"/>
      <c r="O64" s="115"/>
      <c r="P64" s="115"/>
      <c r="Q64" s="115"/>
      <c r="R64" s="115"/>
      <c r="S64" s="115"/>
      <c r="T64" s="115"/>
      <c r="U64" s="115"/>
      <c r="V64" s="115"/>
      <c r="W64" s="115"/>
      <c r="X64" s="115"/>
      <c r="Y64" s="115"/>
      <c r="Z64" s="115"/>
    </row>
    <row r="65" spans="1:26" ht="15.75" customHeight="1" x14ac:dyDescent="0.3">
      <c r="A65" s="115"/>
      <c r="B65" s="115"/>
      <c r="C65" s="115"/>
      <c r="D65" s="115"/>
      <c r="E65" s="115"/>
      <c r="F65" s="115"/>
      <c r="G65" s="115"/>
      <c r="H65" s="115"/>
      <c r="I65" s="115"/>
      <c r="J65" s="115"/>
      <c r="K65" s="115"/>
      <c r="L65" s="115"/>
      <c r="M65" s="115"/>
      <c r="N65" s="115"/>
      <c r="O65" s="115"/>
      <c r="P65" s="115"/>
      <c r="Q65" s="115"/>
      <c r="R65" s="115"/>
      <c r="S65" s="115"/>
      <c r="T65" s="115"/>
      <c r="U65" s="115"/>
      <c r="V65" s="115"/>
      <c r="W65" s="115"/>
      <c r="X65" s="115"/>
      <c r="Y65" s="115"/>
      <c r="Z65" s="115"/>
    </row>
    <row r="66" spans="1:26" ht="15.75" customHeight="1" x14ac:dyDescent="0.3">
      <c r="A66" s="115"/>
      <c r="B66" s="115"/>
      <c r="C66" s="115"/>
      <c r="D66" s="115"/>
      <c r="E66" s="115"/>
      <c r="F66" s="115"/>
      <c r="G66" s="115"/>
      <c r="H66" s="115"/>
      <c r="I66" s="115"/>
      <c r="J66" s="115"/>
      <c r="K66" s="115"/>
      <c r="L66" s="115"/>
      <c r="M66" s="115"/>
      <c r="N66" s="115"/>
      <c r="O66" s="115"/>
      <c r="P66" s="115"/>
      <c r="Q66" s="115"/>
      <c r="R66" s="115"/>
      <c r="S66" s="115"/>
      <c r="T66" s="115"/>
      <c r="U66" s="115"/>
      <c r="V66" s="115"/>
      <c r="W66" s="115"/>
      <c r="X66" s="115"/>
      <c r="Y66" s="115"/>
      <c r="Z66" s="115"/>
    </row>
    <row r="67" spans="1:26" ht="15.75" customHeight="1" x14ac:dyDescent="0.3">
      <c r="A67" s="115"/>
      <c r="B67" s="115"/>
      <c r="C67" s="115"/>
      <c r="D67" s="115"/>
      <c r="E67" s="115"/>
      <c r="F67" s="115"/>
      <c r="G67" s="115"/>
      <c r="H67" s="115"/>
      <c r="I67" s="115"/>
      <c r="J67" s="115"/>
      <c r="K67" s="115"/>
      <c r="L67" s="115"/>
      <c r="M67" s="115"/>
      <c r="N67" s="115"/>
      <c r="O67" s="115"/>
      <c r="P67" s="115"/>
      <c r="Q67" s="115"/>
      <c r="R67" s="115"/>
      <c r="S67" s="115"/>
      <c r="T67" s="115"/>
      <c r="U67" s="115"/>
      <c r="V67" s="115"/>
      <c r="W67" s="115"/>
      <c r="X67" s="115"/>
      <c r="Y67" s="115"/>
      <c r="Z67" s="115"/>
    </row>
    <row r="68" spans="1:26" ht="15.75" customHeight="1" x14ac:dyDescent="0.3">
      <c r="A68" s="115"/>
      <c r="B68" s="115"/>
      <c r="C68" s="115"/>
      <c r="D68" s="115"/>
      <c r="E68" s="115"/>
      <c r="F68" s="115"/>
      <c r="G68" s="115"/>
      <c r="H68" s="115"/>
      <c r="I68" s="115"/>
      <c r="J68" s="115"/>
      <c r="K68" s="115"/>
      <c r="L68" s="115"/>
      <c r="M68" s="115"/>
      <c r="N68" s="115"/>
      <c r="O68" s="115"/>
      <c r="P68" s="115"/>
      <c r="Q68" s="115"/>
      <c r="R68" s="115"/>
      <c r="S68" s="115"/>
      <c r="T68" s="115"/>
      <c r="U68" s="115"/>
      <c r="V68" s="115"/>
      <c r="W68" s="115"/>
      <c r="X68" s="115"/>
      <c r="Y68" s="115"/>
      <c r="Z68" s="115"/>
    </row>
    <row r="69" spans="1:26" ht="15.75" customHeight="1" x14ac:dyDescent="0.3">
      <c r="A69" s="115"/>
      <c r="B69" s="115"/>
      <c r="C69" s="115"/>
      <c r="D69" s="115"/>
      <c r="E69" s="115"/>
      <c r="F69" s="115"/>
      <c r="G69" s="115"/>
      <c r="H69" s="115"/>
      <c r="I69" s="115"/>
      <c r="J69" s="115"/>
      <c r="K69" s="115"/>
      <c r="L69" s="115"/>
      <c r="M69" s="115"/>
      <c r="N69" s="115"/>
      <c r="O69" s="115"/>
      <c r="P69" s="115"/>
      <c r="Q69" s="115"/>
      <c r="R69" s="115"/>
      <c r="S69" s="115"/>
      <c r="T69" s="115"/>
      <c r="U69" s="115"/>
      <c r="V69" s="115"/>
      <c r="W69" s="115"/>
      <c r="X69" s="115"/>
      <c r="Y69" s="115"/>
      <c r="Z69" s="115"/>
    </row>
    <row r="70" spans="1:26" ht="15.75" customHeight="1" x14ac:dyDescent="0.3">
      <c r="A70" s="115"/>
      <c r="B70" s="115"/>
      <c r="C70" s="115"/>
      <c r="D70" s="115"/>
      <c r="E70" s="115"/>
      <c r="F70" s="115"/>
      <c r="G70" s="115"/>
      <c r="H70" s="115"/>
      <c r="I70" s="115"/>
      <c r="J70" s="115"/>
      <c r="K70" s="115"/>
      <c r="L70" s="115"/>
      <c r="M70" s="115"/>
      <c r="N70" s="115"/>
      <c r="O70" s="115"/>
      <c r="P70" s="115"/>
      <c r="Q70" s="115"/>
      <c r="R70" s="115"/>
      <c r="S70" s="115"/>
      <c r="T70" s="115"/>
      <c r="U70" s="115"/>
      <c r="V70" s="115"/>
      <c r="W70" s="115"/>
      <c r="X70" s="115"/>
      <c r="Y70" s="115"/>
      <c r="Z70" s="115"/>
    </row>
    <row r="71" spans="1:26" ht="15.75" customHeight="1" x14ac:dyDescent="0.3">
      <c r="A71" s="115"/>
      <c r="B71" s="115"/>
      <c r="C71" s="115"/>
      <c r="D71" s="115"/>
      <c r="E71" s="115"/>
      <c r="F71" s="115"/>
      <c r="G71" s="115"/>
      <c r="H71" s="115"/>
      <c r="I71" s="115"/>
      <c r="J71" s="115"/>
      <c r="K71" s="115"/>
      <c r="L71" s="115"/>
      <c r="M71" s="115"/>
      <c r="N71" s="115"/>
      <c r="O71" s="115"/>
      <c r="P71" s="115"/>
      <c r="Q71" s="115"/>
      <c r="R71" s="115"/>
      <c r="S71" s="115"/>
      <c r="T71" s="115"/>
      <c r="U71" s="115"/>
      <c r="V71" s="115"/>
      <c r="W71" s="115"/>
      <c r="X71" s="115"/>
      <c r="Y71" s="115"/>
      <c r="Z71" s="115"/>
    </row>
    <row r="72" spans="1:26" ht="15.75" customHeight="1" x14ac:dyDescent="0.3"/>
    <row r="73" spans="1:26" ht="15.75" customHeight="1" x14ac:dyDescent="0.3"/>
    <row r="74" spans="1:26" ht="15.75" customHeight="1" x14ac:dyDescent="0.3"/>
    <row r="75" spans="1:26" ht="15.75" customHeight="1" x14ac:dyDescent="0.3"/>
    <row r="76" spans="1:26" ht="15.75" customHeight="1" x14ac:dyDescent="0.3"/>
    <row r="77" spans="1:26" ht="15.75" customHeight="1" x14ac:dyDescent="0.3"/>
    <row r="78" spans="1:26" ht="15.75" customHeight="1" x14ac:dyDescent="0.3"/>
    <row r="79" spans="1:26" ht="15.75" customHeight="1" x14ac:dyDescent="0.3"/>
    <row r="80" spans="1:26" ht="15.75" customHeight="1" x14ac:dyDescent="0.3"/>
    <row r="81" ht="15.75" customHeight="1" x14ac:dyDescent="0.3"/>
  </sheetData>
  <sortState xmlns:xlrd2="http://schemas.microsoft.com/office/spreadsheetml/2017/richdata2" ref="A39:I46">
    <sortCondition descending="1" ref="I39"/>
    <sortCondition descending="1" ref="H39"/>
  </sortState>
  <hyperlinks>
    <hyperlink ref="B2" location="'Index'!A3" tooltip="Go to the Index sheet" display="`" xr:uid="{34D79AA3-E3F1-47D1-B43D-8B66059D5289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80" orientation="portrait" horizontalDpi="300" verticalDpi="300" r:id="rId1"/>
  <headerFooter alignWithMargins="0">
    <oddHeader>&amp;C&amp;18&amp;"Trebuchet MS"&amp;BCumbria &amp;&amp; Northumbria TSA Leagues
Winter 2020-21&amp;L&amp;G&amp;R&amp;G</oddHeader>
    <oddFooter>&amp;Cwww.cntsa.org.uk</oddFooter>
  </headerFooter>
  <legacyDrawingHF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0FAD3A-9E40-4403-995E-CD1D49B0FD26}">
  <sheetPr codeName="Sheet25">
    <tabColor theme="5" tint="-0.249977111117893"/>
    <pageSetUpPr fitToPage="1"/>
  </sheetPr>
  <dimension ref="A1:AH81"/>
  <sheetViews>
    <sheetView showGridLines="0" zoomScaleNormal="100" workbookViewId="0">
      <selection activeCell="A2" sqref="A2"/>
    </sheetView>
  </sheetViews>
  <sheetFormatPr defaultColWidth="10.28515625" defaultRowHeight="15" x14ac:dyDescent="0.3"/>
  <cols>
    <col min="1" max="1" width="2.7109375" style="87" customWidth="1"/>
    <col min="2" max="3" width="20.7109375" style="86" customWidth="1"/>
    <col min="4" max="6" width="8.7109375" style="86" customWidth="1"/>
    <col min="7" max="7" width="5" style="86" customWidth="1"/>
    <col min="8" max="8" width="9.7109375" style="86" customWidth="1"/>
    <col min="9" max="9" width="5" style="86" customWidth="1"/>
    <col min="10" max="10" width="1.7109375" style="86" customWidth="1"/>
    <col min="11" max="11" width="2.7109375" style="87" customWidth="1"/>
    <col min="12" max="13" width="20.7109375" style="86" customWidth="1"/>
    <col min="14" max="16" width="7.7109375" style="86" customWidth="1"/>
    <col min="17" max="17" width="5" style="86" customWidth="1"/>
    <col min="18" max="18" width="8.7109375" style="86" customWidth="1"/>
    <col min="19" max="21" width="5" style="86" customWidth="1"/>
    <col min="22" max="22" width="3.7109375" style="86" customWidth="1"/>
    <col min="23" max="23" width="5" style="86" customWidth="1"/>
    <col min="24" max="16384" width="10.28515625" style="86"/>
  </cols>
  <sheetData>
    <row r="1" spans="1:34" s="84" customFormat="1" ht="18" x14ac:dyDescent="0.35">
      <c r="A1" s="83"/>
      <c r="B1" s="84" t="s">
        <v>492</v>
      </c>
      <c r="D1" s="85"/>
      <c r="E1" s="85"/>
      <c r="F1" s="85" t="s">
        <v>395</v>
      </c>
      <c r="H1" s="85"/>
      <c r="I1" s="85" t="s">
        <v>1</v>
      </c>
      <c r="J1" s="85"/>
      <c r="K1" s="85"/>
      <c r="L1" s="85"/>
      <c r="N1" s="85"/>
      <c r="O1" s="85"/>
      <c r="P1" s="85"/>
      <c r="Q1" s="85"/>
      <c r="R1" s="85"/>
      <c r="S1" s="85"/>
      <c r="T1" s="85"/>
      <c r="U1" s="85"/>
      <c r="V1" s="85"/>
      <c r="W1" s="85"/>
      <c r="AG1" s="115"/>
      <c r="AH1" s="115"/>
    </row>
    <row r="2" spans="1:34" ht="15.75" customHeight="1" x14ac:dyDescent="0.3">
      <c r="B2" s="88" t="s">
        <v>2</v>
      </c>
      <c r="AG2" s="115"/>
      <c r="AH2" s="115"/>
    </row>
    <row r="3" spans="1:34" s="91" customFormat="1" ht="15.75" customHeight="1" x14ac:dyDescent="0.3">
      <c r="A3" s="90"/>
      <c r="B3" s="91" t="s">
        <v>3</v>
      </c>
      <c r="J3" s="115"/>
      <c r="K3" s="115"/>
      <c r="L3" s="115"/>
      <c r="M3" s="115"/>
      <c r="N3" s="115"/>
      <c r="O3" s="115"/>
      <c r="P3" s="115"/>
      <c r="Q3" s="115"/>
      <c r="R3" s="115"/>
      <c r="S3" s="115"/>
      <c r="T3" s="115"/>
      <c r="U3" s="115"/>
      <c r="V3" s="115"/>
      <c r="W3" s="115"/>
      <c r="X3" s="115"/>
      <c r="Y3" s="115"/>
      <c r="Z3" s="115"/>
      <c r="AA3" s="86"/>
      <c r="AB3" s="86"/>
      <c r="AC3" s="86"/>
      <c r="AD3" s="86"/>
      <c r="AE3" s="86"/>
      <c r="AF3" s="86"/>
    </row>
    <row r="4" spans="1:34" ht="15.75" customHeight="1" x14ac:dyDescent="0.3">
      <c r="A4" s="92">
        <v>2</v>
      </c>
      <c r="B4" s="93" t="s">
        <v>5</v>
      </c>
      <c r="C4" s="94" t="s">
        <v>6</v>
      </c>
      <c r="D4" s="123" t="s">
        <v>131</v>
      </c>
      <c r="E4" s="165" t="s">
        <v>131</v>
      </c>
      <c r="F4" s="97" t="s">
        <v>7</v>
      </c>
      <c r="G4" s="97" t="s">
        <v>8</v>
      </c>
      <c r="H4" s="97" t="s">
        <v>9</v>
      </c>
      <c r="I4" s="98" t="s">
        <v>10</v>
      </c>
      <c r="J4" s="115"/>
      <c r="K4" s="115"/>
      <c r="L4" s="115"/>
      <c r="M4" s="115"/>
      <c r="N4" s="115"/>
      <c r="O4" s="115"/>
      <c r="P4" s="115"/>
      <c r="Q4" s="115"/>
      <c r="R4" s="115"/>
      <c r="S4" s="115"/>
      <c r="T4" s="115"/>
      <c r="U4" s="115"/>
      <c r="V4" s="115"/>
      <c r="W4" s="115"/>
      <c r="X4" s="115"/>
      <c r="Y4" s="115"/>
      <c r="Z4" s="115"/>
    </row>
    <row r="5" spans="1:34" ht="15.75" customHeight="1" x14ac:dyDescent="0.3">
      <c r="A5" s="244">
        <v>5</v>
      </c>
      <c r="B5" s="245" t="s">
        <v>118</v>
      </c>
      <c r="C5" s="245" t="s">
        <v>30</v>
      </c>
      <c r="D5" s="286">
        <v>95</v>
      </c>
      <c r="E5" s="286">
        <v>89</v>
      </c>
      <c r="F5" s="260">
        <v>184</v>
      </c>
      <c r="G5" s="246">
        <v>5</v>
      </c>
      <c r="H5" s="285">
        <v>917.00599999999986</v>
      </c>
      <c r="I5" s="297">
        <v>25</v>
      </c>
      <c r="J5" s="115"/>
      <c r="K5" s="115"/>
      <c r="L5" s="115"/>
      <c r="M5" s="115"/>
      <c r="N5" s="115"/>
      <c r="O5" s="115"/>
      <c r="P5" s="115"/>
      <c r="Q5" s="115"/>
      <c r="R5" s="115"/>
      <c r="S5" s="115"/>
      <c r="T5" s="115"/>
      <c r="U5" s="115"/>
      <c r="V5" s="115"/>
      <c r="W5" s="115"/>
      <c r="X5" s="115"/>
      <c r="Y5" s="115"/>
      <c r="Z5" s="115"/>
    </row>
    <row r="6" spans="1:34" ht="15.75" customHeight="1" x14ac:dyDescent="0.3">
      <c r="A6" s="251">
        <v>1</v>
      </c>
      <c r="B6" s="248" t="s">
        <v>116</v>
      </c>
      <c r="C6" s="248" t="s">
        <v>49</v>
      </c>
      <c r="D6" s="261" t="s">
        <v>45</v>
      </c>
      <c r="E6" s="261"/>
      <c r="F6" s="262">
        <v>0</v>
      </c>
      <c r="G6" s="250">
        <v>0</v>
      </c>
      <c r="H6" s="166">
        <v>0</v>
      </c>
      <c r="I6" s="111">
        <v>0</v>
      </c>
      <c r="J6" s="115"/>
      <c r="K6" s="115"/>
      <c r="L6" s="115"/>
      <c r="M6" s="115"/>
      <c r="N6" s="115"/>
      <c r="O6" s="115"/>
      <c r="P6" s="115"/>
      <c r="Q6" s="115"/>
      <c r="R6" s="115"/>
      <c r="S6" s="115"/>
      <c r="T6" s="115"/>
      <c r="U6" s="115"/>
      <c r="V6" s="115"/>
      <c r="W6" s="115"/>
      <c r="X6" s="115"/>
      <c r="Y6" s="115"/>
      <c r="Z6" s="115"/>
    </row>
    <row r="7" spans="1:34" ht="15.75" customHeight="1" x14ac:dyDescent="0.3">
      <c r="A7" s="247">
        <v>2</v>
      </c>
      <c r="B7" s="248" t="s">
        <v>549</v>
      </c>
      <c r="C7" s="248" t="s">
        <v>49</v>
      </c>
      <c r="D7" s="261" t="s">
        <v>45</v>
      </c>
      <c r="E7" s="261"/>
      <c r="F7" s="262">
        <v>0</v>
      </c>
      <c r="G7" s="250">
        <v>0</v>
      </c>
      <c r="H7" s="171">
        <v>0</v>
      </c>
      <c r="I7" s="118">
        <v>0</v>
      </c>
      <c r="J7" s="115"/>
      <c r="K7" s="115"/>
      <c r="L7" s="115"/>
      <c r="M7" s="115"/>
      <c r="N7" s="115"/>
      <c r="O7" s="115"/>
      <c r="P7" s="115"/>
      <c r="Q7" s="115"/>
      <c r="R7" s="115"/>
      <c r="S7" s="115"/>
      <c r="T7" s="115"/>
      <c r="U7" s="115"/>
      <c r="V7" s="115"/>
      <c r="W7" s="115"/>
      <c r="X7" s="115"/>
      <c r="Y7" s="115"/>
      <c r="Z7" s="115"/>
    </row>
    <row r="8" spans="1:34" ht="15.75" customHeight="1" x14ac:dyDescent="0.3">
      <c r="A8" s="251">
        <v>3</v>
      </c>
      <c r="B8" s="248" t="s">
        <v>550</v>
      </c>
      <c r="C8" s="248" t="s">
        <v>49</v>
      </c>
      <c r="D8" s="261" t="s">
        <v>45</v>
      </c>
      <c r="E8" s="261"/>
      <c r="F8" s="262">
        <v>0</v>
      </c>
      <c r="G8" s="250">
        <v>0</v>
      </c>
      <c r="H8" s="171">
        <v>0</v>
      </c>
      <c r="I8" s="118">
        <v>0</v>
      </c>
      <c r="J8" s="115"/>
      <c r="K8" s="115"/>
      <c r="L8" s="115"/>
      <c r="M8" s="115"/>
      <c r="N8" s="115"/>
      <c r="O8" s="115"/>
      <c r="P8" s="115"/>
      <c r="Q8" s="115"/>
      <c r="R8" s="115"/>
      <c r="S8" s="115"/>
      <c r="T8" s="115"/>
      <c r="U8" s="115"/>
      <c r="V8" s="115"/>
      <c r="W8" s="115"/>
      <c r="X8" s="115"/>
      <c r="Y8" s="115"/>
      <c r="Z8" s="115"/>
    </row>
    <row r="9" spans="1:34" ht="15.75" customHeight="1" x14ac:dyDescent="0.3">
      <c r="A9" s="252">
        <v>4</v>
      </c>
      <c r="B9" s="253" t="s">
        <v>551</v>
      </c>
      <c r="C9" s="253" t="s">
        <v>49</v>
      </c>
      <c r="D9" s="264" t="s">
        <v>45</v>
      </c>
      <c r="E9" s="264"/>
      <c r="F9" s="265">
        <v>0</v>
      </c>
      <c r="G9" s="255">
        <v>0</v>
      </c>
      <c r="H9" s="172">
        <v>0</v>
      </c>
      <c r="I9" s="120">
        <v>0</v>
      </c>
      <c r="J9" s="115"/>
      <c r="K9" s="115"/>
      <c r="L9" s="115"/>
      <c r="M9" s="115"/>
      <c r="N9" s="115"/>
      <c r="O9" s="115"/>
      <c r="P9" s="115"/>
      <c r="Q9" s="115"/>
      <c r="R9" s="115"/>
      <c r="S9" s="115"/>
      <c r="T9" s="115"/>
      <c r="U9" s="115"/>
      <c r="V9" s="115"/>
      <c r="W9" s="115"/>
      <c r="X9" s="115"/>
      <c r="Y9" s="115"/>
      <c r="Z9" s="115"/>
    </row>
    <row r="10" spans="1:34" ht="15.75" customHeight="1" x14ac:dyDescent="0.3">
      <c r="A10" s="115"/>
      <c r="B10" s="115"/>
      <c r="C10" s="115"/>
      <c r="D10" s="115"/>
      <c r="E10" s="115"/>
      <c r="F10" s="115"/>
      <c r="G10" s="115"/>
      <c r="H10" s="115"/>
      <c r="I10" s="115"/>
      <c r="J10" s="115"/>
      <c r="K10" s="115"/>
      <c r="L10" s="115"/>
      <c r="M10" s="115"/>
      <c r="N10" s="115"/>
      <c r="O10" s="115"/>
      <c r="P10" s="115"/>
      <c r="Q10" s="115"/>
      <c r="R10" s="115"/>
      <c r="S10" s="115"/>
      <c r="T10" s="115"/>
      <c r="U10" s="115"/>
      <c r="V10" s="115"/>
      <c r="W10" s="115"/>
      <c r="X10" s="115"/>
      <c r="Y10" s="115"/>
      <c r="Z10" s="115"/>
    </row>
    <row r="11" spans="1:34" ht="15.75" customHeight="1" x14ac:dyDescent="0.3">
      <c r="A11" s="115"/>
      <c r="B11" s="86" t="s">
        <v>132</v>
      </c>
      <c r="E11" s="108" t="s">
        <v>705</v>
      </c>
      <c r="H11" s="115"/>
      <c r="I11" s="115"/>
      <c r="J11" s="115"/>
      <c r="K11" s="115"/>
      <c r="L11" s="115"/>
      <c r="M11" s="115"/>
      <c r="N11" s="115"/>
      <c r="O11" s="115"/>
      <c r="P11" s="115"/>
      <c r="Q11" s="115"/>
      <c r="R11" s="115"/>
      <c r="S11" s="115"/>
      <c r="T11" s="115"/>
      <c r="U11" s="115"/>
      <c r="V11" s="115"/>
      <c r="W11" s="115"/>
      <c r="X11" s="115"/>
      <c r="Y11" s="115"/>
      <c r="Z11" s="115"/>
    </row>
    <row r="12" spans="1:34" ht="15.75" customHeight="1" x14ac:dyDescent="0.3">
      <c r="A12" s="115"/>
      <c r="B12" s="86" t="s">
        <v>129</v>
      </c>
      <c r="H12" s="115"/>
      <c r="I12" s="115"/>
      <c r="J12" s="115"/>
      <c r="K12" s="115"/>
      <c r="L12" s="115"/>
      <c r="M12" s="115"/>
      <c r="N12" s="115"/>
      <c r="O12" s="115"/>
      <c r="P12" s="115"/>
      <c r="Q12" s="115"/>
      <c r="R12" s="115"/>
      <c r="S12" s="115"/>
      <c r="T12" s="115"/>
      <c r="U12" s="115"/>
      <c r="V12" s="115"/>
      <c r="W12" s="115"/>
      <c r="X12" s="115"/>
      <c r="Y12" s="115"/>
      <c r="Z12" s="115"/>
    </row>
    <row r="13" spans="1:34" ht="15.75" customHeight="1" x14ac:dyDescent="0.3">
      <c r="A13" s="115"/>
      <c r="B13" s="115"/>
      <c r="C13" s="115"/>
      <c r="D13" s="115"/>
      <c r="E13" s="115"/>
      <c r="F13" s="115"/>
      <c r="G13" s="115"/>
      <c r="H13" s="115"/>
      <c r="I13" s="115"/>
      <c r="J13" s="115"/>
      <c r="K13" s="115"/>
      <c r="L13" s="115"/>
      <c r="M13" s="115"/>
      <c r="N13" s="115"/>
      <c r="O13" s="115"/>
      <c r="P13" s="115"/>
      <c r="Q13" s="115"/>
      <c r="R13" s="115"/>
      <c r="S13" s="115"/>
      <c r="T13" s="115"/>
      <c r="U13" s="115"/>
      <c r="V13" s="115"/>
      <c r="W13" s="115"/>
      <c r="X13" s="115"/>
      <c r="Y13" s="115"/>
      <c r="Z13" s="115"/>
    </row>
    <row r="14" spans="1:34" ht="15.75" customHeight="1" x14ac:dyDescent="0.3">
      <c r="A14" s="115"/>
      <c r="B14" s="115"/>
      <c r="C14" s="115"/>
      <c r="D14" s="115"/>
      <c r="E14" s="115"/>
      <c r="F14" s="115"/>
      <c r="G14" s="115"/>
      <c r="H14" s="115"/>
      <c r="I14" s="115"/>
      <c r="J14" s="115"/>
      <c r="K14" s="115"/>
      <c r="L14" s="115"/>
      <c r="M14" s="115"/>
      <c r="N14" s="115"/>
      <c r="O14" s="115"/>
      <c r="P14" s="115"/>
      <c r="Q14" s="115"/>
      <c r="R14" s="115"/>
      <c r="S14" s="115"/>
      <c r="T14" s="115"/>
      <c r="U14" s="115"/>
      <c r="V14" s="115"/>
      <c r="W14" s="115"/>
      <c r="X14" s="115"/>
      <c r="Y14" s="115"/>
      <c r="Z14" s="115"/>
    </row>
    <row r="15" spans="1:34" ht="15.75" customHeight="1" x14ac:dyDescent="0.3">
      <c r="A15" s="115"/>
      <c r="B15" s="115"/>
      <c r="C15" s="115"/>
      <c r="D15" s="115"/>
      <c r="E15" s="115"/>
      <c r="F15" s="115"/>
      <c r="G15" s="115"/>
      <c r="H15" s="115"/>
      <c r="I15" s="115"/>
      <c r="J15" s="115"/>
      <c r="K15" s="115"/>
      <c r="L15" s="115"/>
      <c r="M15" s="115"/>
      <c r="N15" s="115"/>
      <c r="O15" s="115"/>
      <c r="P15" s="115"/>
      <c r="Q15" s="115"/>
      <c r="R15" s="115"/>
      <c r="S15" s="115"/>
      <c r="T15" s="115"/>
      <c r="U15" s="115"/>
      <c r="V15" s="115"/>
      <c r="W15" s="115"/>
      <c r="X15" s="115"/>
      <c r="Y15" s="115"/>
      <c r="Z15" s="115"/>
    </row>
    <row r="16" spans="1:34" ht="15.75" customHeight="1" x14ac:dyDescent="0.3">
      <c r="A16" s="115"/>
      <c r="B16" s="115"/>
      <c r="C16" s="115"/>
      <c r="D16" s="115"/>
      <c r="E16" s="115"/>
      <c r="F16" s="115"/>
      <c r="G16" s="115"/>
      <c r="H16" s="115"/>
      <c r="I16" s="115"/>
      <c r="J16" s="115"/>
      <c r="K16" s="115"/>
      <c r="L16" s="115"/>
      <c r="M16" s="115"/>
      <c r="N16" s="115"/>
      <c r="O16" s="115"/>
      <c r="P16" s="115"/>
      <c r="Q16" s="115"/>
      <c r="R16" s="115"/>
      <c r="S16" s="115"/>
      <c r="T16" s="115"/>
      <c r="U16" s="115"/>
      <c r="V16" s="115"/>
      <c r="W16" s="115"/>
      <c r="X16" s="115"/>
      <c r="Y16" s="115"/>
      <c r="Z16" s="115"/>
    </row>
    <row r="17" spans="1:26" ht="15.75" customHeight="1" x14ac:dyDescent="0.3">
      <c r="A17" s="115"/>
      <c r="B17" s="115"/>
      <c r="C17" s="115"/>
      <c r="D17" s="115"/>
      <c r="E17" s="115"/>
      <c r="F17" s="115"/>
      <c r="G17" s="115"/>
      <c r="H17" s="115"/>
      <c r="I17" s="115"/>
      <c r="J17" s="115"/>
      <c r="K17" s="115"/>
      <c r="L17" s="115"/>
      <c r="M17" s="115"/>
      <c r="N17" s="115"/>
      <c r="O17" s="115"/>
      <c r="P17" s="115"/>
      <c r="Q17" s="115"/>
      <c r="R17" s="115"/>
      <c r="S17" s="115"/>
      <c r="T17" s="115"/>
      <c r="U17" s="115"/>
      <c r="V17" s="115"/>
      <c r="W17" s="115"/>
      <c r="X17" s="115"/>
      <c r="Y17" s="115"/>
      <c r="Z17" s="115"/>
    </row>
    <row r="18" spans="1:26" ht="15.75" customHeight="1" x14ac:dyDescent="0.3">
      <c r="A18" s="115"/>
      <c r="B18" s="115"/>
      <c r="C18" s="115"/>
      <c r="D18" s="115"/>
      <c r="E18" s="115"/>
      <c r="F18" s="115"/>
      <c r="G18" s="115"/>
      <c r="H18" s="115"/>
      <c r="I18" s="115"/>
      <c r="J18" s="115"/>
      <c r="K18" s="115"/>
      <c r="L18" s="115"/>
      <c r="M18" s="115"/>
      <c r="N18" s="115"/>
      <c r="O18" s="115"/>
      <c r="P18" s="115"/>
      <c r="Q18" s="115"/>
      <c r="R18" s="115"/>
      <c r="S18" s="115"/>
      <c r="T18" s="115"/>
      <c r="U18" s="115"/>
      <c r="V18" s="115"/>
      <c r="W18" s="115"/>
      <c r="X18" s="115"/>
      <c r="Y18" s="115"/>
      <c r="Z18" s="115"/>
    </row>
    <row r="19" spans="1:26" ht="15.75" customHeight="1" x14ac:dyDescent="0.3">
      <c r="A19" s="115"/>
      <c r="B19" s="115"/>
      <c r="C19" s="115"/>
      <c r="D19" s="115"/>
      <c r="E19" s="115"/>
      <c r="F19" s="115"/>
      <c r="G19" s="115"/>
      <c r="H19" s="115"/>
      <c r="I19" s="115"/>
      <c r="J19" s="115"/>
      <c r="K19" s="115"/>
      <c r="L19" s="115"/>
      <c r="M19" s="115"/>
      <c r="N19" s="115"/>
      <c r="O19" s="115"/>
      <c r="P19" s="115"/>
      <c r="Q19" s="115"/>
      <c r="R19" s="115"/>
      <c r="S19" s="115"/>
      <c r="T19" s="115"/>
      <c r="U19" s="115"/>
      <c r="V19" s="115"/>
      <c r="W19" s="115"/>
      <c r="X19" s="115"/>
      <c r="Y19" s="115"/>
      <c r="Z19" s="115"/>
    </row>
    <row r="20" spans="1:26" ht="15.75" customHeight="1" x14ac:dyDescent="0.3">
      <c r="A20" s="115"/>
      <c r="B20" s="115"/>
      <c r="C20" s="115"/>
      <c r="D20" s="115"/>
      <c r="E20" s="115"/>
      <c r="F20" s="115"/>
      <c r="G20" s="115"/>
      <c r="H20" s="115"/>
      <c r="I20" s="115"/>
      <c r="J20" s="115"/>
      <c r="K20" s="115"/>
      <c r="L20" s="115"/>
      <c r="M20" s="115"/>
      <c r="N20" s="115"/>
      <c r="O20" s="115"/>
      <c r="P20" s="115"/>
      <c r="Q20" s="115"/>
      <c r="R20" s="115"/>
      <c r="S20" s="115"/>
      <c r="T20" s="115"/>
      <c r="U20" s="115"/>
      <c r="V20" s="115"/>
      <c r="W20" s="115"/>
      <c r="X20" s="115"/>
      <c r="Y20" s="115"/>
      <c r="Z20" s="115"/>
    </row>
    <row r="21" spans="1:26" ht="15.75" customHeight="1" x14ac:dyDescent="0.3">
      <c r="A21" s="115"/>
      <c r="B21" s="115"/>
      <c r="C21" s="115"/>
      <c r="D21" s="115"/>
      <c r="E21" s="115"/>
      <c r="F21" s="115"/>
      <c r="G21" s="115"/>
      <c r="H21" s="115"/>
      <c r="I21" s="115"/>
      <c r="J21" s="115"/>
      <c r="K21" s="115"/>
      <c r="L21" s="115"/>
      <c r="M21" s="115"/>
      <c r="N21" s="115"/>
      <c r="O21" s="115"/>
      <c r="P21" s="115"/>
      <c r="Q21" s="115"/>
      <c r="R21" s="115"/>
      <c r="S21" s="115"/>
      <c r="T21" s="115"/>
      <c r="U21" s="115"/>
      <c r="V21" s="115"/>
      <c r="W21" s="115"/>
      <c r="X21" s="115"/>
      <c r="Y21" s="115"/>
      <c r="Z21" s="115"/>
    </row>
    <row r="22" spans="1:26" ht="15.75" customHeight="1" x14ac:dyDescent="0.3">
      <c r="A22" s="115"/>
      <c r="B22" s="115"/>
      <c r="C22" s="115"/>
      <c r="D22" s="115"/>
      <c r="E22" s="115"/>
      <c r="F22" s="115"/>
      <c r="G22" s="115"/>
      <c r="H22" s="115"/>
      <c r="I22" s="115"/>
      <c r="J22" s="115"/>
      <c r="K22" s="115"/>
      <c r="L22" s="115"/>
      <c r="M22" s="115"/>
      <c r="N22" s="115"/>
      <c r="O22" s="115"/>
      <c r="P22" s="115"/>
      <c r="Q22" s="115"/>
      <c r="R22" s="115"/>
      <c r="S22" s="115"/>
      <c r="T22" s="115"/>
      <c r="U22" s="115"/>
      <c r="V22" s="115"/>
      <c r="W22" s="115"/>
      <c r="X22" s="115"/>
      <c r="Y22" s="115"/>
      <c r="Z22" s="115"/>
    </row>
    <row r="23" spans="1:26" ht="15.75" customHeight="1" x14ac:dyDescent="0.3">
      <c r="A23" s="115"/>
      <c r="B23" s="115"/>
      <c r="C23" s="115"/>
      <c r="D23" s="115"/>
      <c r="E23" s="115"/>
      <c r="F23" s="115"/>
      <c r="G23" s="115"/>
      <c r="H23" s="115"/>
      <c r="I23" s="115"/>
      <c r="J23" s="115"/>
      <c r="K23" s="115"/>
      <c r="L23" s="115"/>
      <c r="M23" s="115"/>
      <c r="N23" s="115"/>
      <c r="O23" s="115"/>
      <c r="P23" s="115"/>
      <c r="Q23" s="115"/>
      <c r="R23" s="115"/>
      <c r="S23" s="115"/>
      <c r="T23" s="115"/>
      <c r="U23" s="115"/>
      <c r="V23" s="115"/>
      <c r="W23" s="115"/>
      <c r="X23" s="115"/>
      <c r="Y23" s="115"/>
      <c r="Z23" s="115"/>
    </row>
    <row r="24" spans="1:26" ht="15.75" customHeight="1" x14ac:dyDescent="0.3">
      <c r="A24" s="115"/>
      <c r="B24" s="115"/>
      <c r="C24" s="115"/>
      <c r="D24" s="115"/>
      <c r="E24" s="115"/>
      <c r="F24" s="115"/>
      <c r="G24" s="115"/>
      <c r="H24" s="115"/>
      <c r="I24" s="115"/>
      <c r="J24" s="115"/>
      <c r="K24" s="115"/>
      <c r="L24" s="115"/>
      <c r="M24" s="115"/>
      <c r="N24" s="115"/>
      <c r="O24" s="115"/>
      <c r="P24" s="115"/>
      <c r="Q24" s="115"/>
      <c r="R24" s="115"/>
      <c r="S24" s="115"/>
      <c r="T24" s="115"/>
      <c r="U24" s="115"/>
      <c r="V24" s="115"/>
      <c r="W24" s="115"/>
      <c r="X24" s="115"/>
      <c r="Y24" s="115"/>
      <c r="Z24" s="115"/>
    </row>
    <row r="25" spans="1:26" ht="15.75" customHeight="1" x14ac:dyDescent="0.3">
      <c r="A25" s="115"/>
      <c r="B25" s="115"/>
      <c r="C25" s="115"/>
      <c r="D25" s="115"/>
      <c r="E25" s="115"/>
      <c r="F25" s="115"/>
      <c r="G25" s="115"/>
      <c r="H25" s="115"/>
      <c r="I25" s="115"/>
      <c r="J25" s="115"/>
      <c r="K25" s="115"/>
      <c r="L25" s="115"/>
      <c r="M25" s="115"/>
      <c r="N25" s="115"/>
      <c r="O25" s="115"/>
      <c r="P25" s="115"/>
      <c r="Q25" s="115"/>
      <c r="R25" s="115"/>
      <c r="S25" s="115"/>
      <c r="T25" s="115"/>
      <c r="U25" s="115"/>
      <c r="V25" s="115"/>
      <c r="W25" s="115"/>
      <c r="X25" s="115"/>
      <c r="Y25" s="115"/>
      <c r="Z25" s="115"/>
    </row>
    <row r="26" spans="1:26" ht="15.75" customHeight="1" x14ac:dyDescent="0.3">
      <c r="A26" s="115"/>
      <c r="B26" s="115"/>
      <c r="C26" s="115"/>
      <c r="D26" s="115"/>
      <c r="E26" s="115"/>
      <c r="F26" s="115"/>
      <c r="G26" s="115"/>
      <c r="H26" s="115"/>
      <c r="I26" s="115"/>
      <c r="J26" s="115"/>
      <c r="K26" s="115"/>
      <c r="L26" s="115"/>
      <c r="M26" s="115"/>
      <c r="N26" s="115"/>
      <c r="O26" s="115"/>
      <c r="P26" s="115"/>
      <c r="Q26" s="115"/>
      <c r="R26" s="115"/>
      <c r="S26" s="115"/>
      <c r="T26" s="115"/>
      <c r="U26" s="115"/>
      <c r="V26" s="115"/>
      <c r="W26" s="115"/>
      <c r="X26" s="115"/>
      <c r="Y26" s="115"/>
      <c r="Z26" s="115"/>
    </row>
    <row r="27" spans="1:26" ht="15.75" customHeight="1" x14ac:dyDescent="0.3">
      <c r="A27" s="115"/>
      <c r="B27" s="115"/>
      <c r="C27" s="115"/>
      <c r="D27" s="115"/>
      <c r="E27" s="115"/>
      <c r="F27" s="115"/>
      <c r="G27" s="115"/>
      <c r="H27" s="115"/>
      <c r="I27" s="115"/>
      <c r="J27" s="115"/>
      <c r="K27" s="115"/>
      <c r="L27" s="115"/>
      <c r="M27" s="115"/>
      <c r="N27" s="115"/>
      <c r="O27" s="115"/>
      <c r="P27" s="115"/>
      <c r="Q27" s="115"/>
      <c r="R27" s="115"/>
      <c r="S27" s="115"/>
      <c r="T27" s="115"/>
      <c r="U27" s="115"/>
      <c r="V27" s="115"/>
      <c r="W27" s="115"/>
      <c r="X27" s="115"/>
      <c r="Y27" s="115"/>
      <c r="Z27" s="115"/>
    </row>
    <row r="28" spans="1:26" ht="15.75" customHeight="1" x14ac:dyDescent="0.3">
      <c r="A28" s="115"/>
      <c r="B28" s="115"/>
      <c r="C28" s="115"/>
      <c r="D28" s="115"/>
      <c r="E28" s="115"/>
      <c r="F28" s="115"/>
      <c r="G28" s="115"/>
      <c r="H28" s="115"/>
      <c r="I28" s="115"/>
      <c r="J28" s="115"/>
      <c r="K28" s="115"/>
      <c r="L28" s="115"/>
      <c r="M28" s="115"/>
      <c r="N28" s="115"/>
      <c r="O28" s="115"/>
      <c r="P28" s="115"/>
      <c r="Q28" s="115"/>
      <c r="R28" s="115"/>
      <c r="S28" s="115"/>
      <c r="T28" s="115"/>
      <c r="U28" s="115"/>
      <c r="V28" s="115"/>
      <c r="W28" s="115"/>
      <c r="X28" s="115"/>
      <c r="Y28" s="115"/>
      <c r="Z28" s="115"/>
    </row>
    <row r="29" spans="1:26" ht="15.75" customHeight="1" x14ac:dyDescent="0.3">
      <c r="A29" s="115"/>
      <c r="B29" s="115"/>
      <c r="C29" s="115"/>
      <c r="D29" s="115"/>
      <c r="E29" s="115"/>
      <c r="F29" s="115"/>
      <c r="G29" s="115"/>
      <c r="H29" s="115"/>
      <c r="I29" s="115"/>
      <c r="J29" s="115"/>
      <c r="K29" s="115"/>
      <c r="L29" s="115"/>
      <c r="M29" s="115"/>
      <c r="N29" s="115"/>
      <c r="O29" s="115"/>
      <c r="P29" s="115"/>
      <c r="Q29" s="115"/>
      <c r="R29" s="115"/>
      <c r="S29" s="115"/>
      <c r="T29" s="115"/>
      <c r="U29" s="115"/>
      <c r="V29" s="115"/>
      <c r="W29" s="115"/>
      <c r="X29" s="115"/>
      <c r="Y29" s="115"/>
      <c r="Z29" s="115"/>
    </row>
    <row r="30" spans="1:26" ht="15.75" customHeight="1" x14ac:dyDescent="0.3">
      <c r="A30" s="115"/>
      <c r="B30" s="115"/>
      <c r="C30" s="115"/>
      <c r="D30" s="115"/>
      <c r="E30" s="115"/>
      <c r="F30" s="115"/>
      <c r="G30" s="115"/>
      <c r="H30" s="115"/>
      <c r="I30" s="115"/>
      <c r="J30" s="115"/>
      <c r="K30" s="115"/>
      <c r="L30" s="115"/>
      <c r="M30" s="115"/>
      <c r="N30" s="115"/>
      <c r="O30" s="115"/>
      <c r="P30" s="115"/>
      <c r="Q30" s="115"/>
      <c r="R30" s="115"/>
      <c r="S30" s="115"/>
      <c r="T30" s="115"/>
      <c r="U30" s="115"/>
      <c r="V30" s="115"/>
      <c r="W30" s="115"/>
      <c r="X30" s="115"/>
      <c r="Y30" s="115"/>
      <c r="Z30" s="115"/>
    </row>
    <row r="31" spans="1:26" ht="15.75" customHeight="1" x14ac:dyDescent="0.3">
      <c r="A31" s="115"/>
      <c r="B31" s="115"/>
      <c r="C31" s="115"/>
      <c r="D31" s="115"/>
      <c r="E31" s="115"/>
      <c r="F31" s="115"/>
      <c r="G31" s="115"/>
      <c r="H31" s="115"/>
      <c r="I31" s="115"/>
      <c r="J31" s="115"/>
      <c r="K31" s="115"/>
      <c r="L31" s="115"/>
      <c r="M31" s="115"/>
      <c r="N31" s="115"/>
      <c r="O31" s="115"/>
      <c r="P31" s="115"/>
      <c r="Q31" s="115"/>
      <c r="R31" s="115"/>
      <c r="S31" s="115"/>
      <c r="T31" s="115"/>
      <c r="U31" s="115"/>
      <c r="V31" s="115"/>
      <c r="W31" s="115"/>
      <c r="X31" s="115"/>
      <c r="Y31" s="115"/>
      <c r="Z31" s="115"/>
    </row>
    <row r="32" spans="1:26" ht="15.75" customHeight="1" x14ac:dyDescent="0.3">
      <c r="A32" s="115"/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R32" s="115"/>
      <c r="S32" s="115"/>
      <c r="T32" s="115"/>
      <c r="U32" s="115"/>
      <c r="V32" s="115"/>
      <c r="W32" s="115"/>
      <c r="X32" s="115"/>
      <c r="Y32" s="115"/>
      <c r="Z32" s="115"/>
    </row>
    <row r="33" spans="1:26" ht="15.75" customHeight="1" x14ac:dyDescent="0.3">
      <c r="A33" s="115"/>
      <c r="B33" s="115"/>
      <c r="C33" s="115"/>
      <c r="D33" s="115"/>
      <c r="E33" s="115"/>
      <c r="F33" s="115"/>
      <c r="G33" s="115"/>
      <c r="H33" s="115"/>
      <c r="I33" s="115"/>
      <c r="J33" s="115"/>
      <c r="K33" s="115"/>
      <c r="L33" s="115"/>
      <c r="M33" s="115"/>
      <c r="N33" s="115"/>
      <c r="O33" s="115"/>
      <c r="P33" s="115"/>
      <c r="Q33" s="115"/>
      <c r="R33" s="115"/>
      <c r="S33" s="115"/>
      <c r="T33" s="115"/>
      <c r="U33" s="115"/>
      <c r="V33" s="115"/>
      <c r="W33" s="115"/>
      <c r="X33" s="115"/>
      <c r="Y33" s="115"/>
      <c r="Z33" s="115"/>
    </row>
    <row r="34" spans="1:26" ht="15.75" customHeight="1" x14ac:dyDescent="0.3">
      <c r="A34" s="115"/>
      <c r="B34" s="115"/>
      <c r="C34" s="115"/>
      <c r="D34" s="115"/>
      <c r="E34" s="115"/>
      <c r="F34" s="115"/>
      <c r="G34" s="115"/>
      <c r="H34" s="115"/>
      <c r="I34" s="115"/>
      <c r="J34" s="115"/>
      <c r="K34" s="115"/>
      <c r="L34" s="115"/>
      <c r="M34" s="115"/>
      <c r="N34" s="115"/>
      <c r="O34" s="115"/>
      <c r="P34" s="115"/>
      <c r="Q34" s="115"/>
      <c r="R34" s="115"/>
      <c r="S34" s="115"/>
      <c r="T34" s="115"/>
      <c r="U34" s="115"/>
      <c r="V34" s="115"/>
      <c r="W34" s="115"/>
      <c r="X34" s="115"/>
      <c r="Y34" s="115"/>
      <c r="Z34" s="115"/>
    </row>
    <row r="35" spans="1:26" ht="15.75" customHeight="1" x14ac:dyDescent="0.3">
      <c r="A35" s="115"/>
      <c r="B35" s="115"/>
      <c r="C35" s="115"/>
      <c r="D35" s="115"/>
      <c r="E35" s="115"/>
      <c r="F35" s="115"/>
      <c r="G35" s="115"/>
      <c r="H35" s="115"/>
      <c r="I35" s="115"/>
      <c r="J35" s="115"/>
      <c r="K35" s="115"/>
      <c r="L35" s="115"/>
      <c r="M35" s="115"/>
      <c r="N35" s="115"/>
      <c r="O35" s="115"/>
      <c r="P35" s="115"/>
      <c r="Q35" s="115"/>
      <c r="R35" s="115"/>
      <c r="S35" s="115"/>
      <c r="T35" s="115"/>
      <c r="U35" s="115"/>
      <c r="V35" s="115"/>
      <c r="W35" s="115"/>
      <c r="X35" s="115"/>
      <c r="Y35" s="115"/>
      <c r="Z35" s="115"/>
    </row>
    <row r="36" spans="1:26" ht="15.75" customHeight="1" x14ac:dyDescent="0.3">
      <c r="A36" s="115"/>
      <c r="B36" s="115"/>
      <c r="C36" s="115"/>
      <c r="D36" s="115"/>
      <c r="E36" s="115"/>
      <c r="F36" s="115"/>
      <c r="G36" s="115"/>
      <c r="H36" s="115"/>
      <c r="I36" s="115"/>
      <c r="J36" s="115"/>
      <c r="K36" s="115"/>
      <c r="L36" s="115"/>
      <c r="M36" s="115"/>
      <c r="N36" s="115"/>
      <c r="O36" s="115"/>
      <c r="P36" s="115"/>
      <c r="Q36" s="115"/>
      <c r="R36" s="115"/>
      <c r="S36" s="115"/>
      <c r="T36" s="115"/>
      <c r="U36" s="115"/>
      <c r="V36" s="115"/>
      <c r="W36" s="115"/>
      <c r="X36" s="115"/>
      <c r="Y36" s="115"/>
      <c r="Z36" s="115"/>
    </row>
    <row r="37" spans="1:26" ht="15.75" customHeight="1" x14ac:dyDescent="0.3">
      <c r="A37" s="115"/>
      <c r="B37" s="115"/>
      <c r="C37" s="115"/>
      <c r="D37" s="115"/>
      <c r="E37" s="115"/>
      <c r="F37" s="115"/>
      <c r="G37" s="115"/>
      <c r="H37" s="115"/>
      <c r="I37" s="115"/>
      <c r="J37" s="115"/>
      <c r="K37" s="115"/>
      <c r="L37" s="115"/>
      <c r="M37" s="115"/>
      <c r="N37" s="115"/>
      <c r="O37" s="115"/>
      <c r="P37" s="115"/>
      <c r="Q37" s="115"/>
      <c r="R37" s="115"/>
      <c r="S37" s="115"/>
      <c r="T37" s="115"/>
      <c r="U37" s="115"/>
      <c r="V37" s="115"/>
      <c r="W37" s="115"/>
      <c r="X37" s="115"/>
      <c r="Y37" s="115"/>
      <c r="Z37" s="115"/>
    </row>
    <row r="38" spans="1:26" ht="15.75" customHeight="1" x14ac:dyDescent="0.3">
      <c r="A38" s="115"/>
      <c r="B38" s="115"/>
      <c r="C38" s="115"/>
      <c r="D38" s="115"/>
      <c r="E38" s="115"/>
      <c r="F38" s="115"/>
      <c r="G38" s="115"/>
      <c r="H38" s="115"/>
      <c r="I38" s="115"/>
      <c r="J38" s="115"/>
      <c r="K38" s="115"/>
      <c r="L38" s="115"/>
      <c r="M38" s="115"/>
      <c r="N38" s="115"/>
      <c r="O38" s="115"/>
      <c r="P38" s="115"/>
      <c r="Q38" s="115"/>
      <c r="R38" s="115"/>
      <c r="S38" s="115"/>
      <c r="T38" s="115"/>
      <c r="U38" s="115"/>
      <c r="V38" s="115"/>
      <c r="W38" s="115"/>
      <c r="X38" s="115"/>
      <c r="Y38" s="115"/>
      <c r="Z38" s="115"/>
    </row>
    <row r="39" spans="1:26" ht="15.75" customHeight="1" x14ac:dyDescent="0.3">
      <c r="A39" s="115"/>
      <c r="B39" s="115"/>
      <c r="C39" s="115"/>
      <c r="D39" s="115"/>
      <c r="E39" s="115"/>
      <c r="F39" s="115"/>
      <c r="G39" s="115"/>
      <c r="H39" s="115"/>
      <c r="I39" s="115"/>
      <c r="J39" s="115"/>
      <c r="K39" s="115"/>
      <c r="L39" s="115"/>
      <c r="M39" s="115"/>
      <c r="N39" s="115"/>
      <c r="O39" s="115"/>
      <c r="P39" s="115"/>
      <c r="Q39" s="115"/>
      <c r="R39" s="115"/>
      <c r="S39" s="115"/>
      <c r="T39" s="115"/>
      <c r="U39" s="115"/>
      <c r="V39" s="115"/>
      <c r="W39" s="115"/>
      <c r="X39" s="115"/>
      <c r="Y39" s="115"/>
      <c r="Z39" s="115"/>
    </row>
    <row r="40" spans="1:26" ht="15.75" customHeight="1" x14ac:dyDescent="0.3">
      <c r="A40" s="115"/>
      <c r="B40" s="115"/>
      <c r="C40" s="115"/>
      <c r="D40" s="115"/>
      <c r="E40" s="115"/>
      <c r="F40" s="115"/>
      <c r="G40" s="115"/>
      <c r="H40" s="115"/>
      <c r="I40" s="115"/>
      <c r="J40" s="115"/>
      <c r="K40" s="115"/>
      <c r="L40" s="115"/>
      <c r="M40" s="115"/>
      <c r="N40" s="115"/>
      <c r="O40" s="115"/>
      <c r="P40" s="115"/>
      <c r="Q40" s="115"/>
      <c r="R40" s="115"/>
      <c r="S40" s="115"/>
      <c r="T40" s="115"/>
      <c r="U40" s="115"/>
      <c r="V40" s="115"/>
      <c r="W40" s="115"/>
      <c r="X40" s="115"/>
      <c r="Y40" s="115"/>
      <c r="Z40" s="115"/>
    </row>
    <row r="41" spans="1:26" ht="15.75" customHeight="1" x14ac:dyDescent="0.3">
      <c r="A41" s="115"/>
      <c r="B41" s="115"/>
      <c r="C41" s="115"/>
      <c r="D41" s="115"/>
      <c r="E41" s="115"/>
      <c r="F41" s="115"/>
      <c r="G41" s="115"/>
      <c r="H41" s="115"/>
      <c r="I41" s="115"/>
      <c r="J41" s="115"/>
      <c r="K41" s="115"/>
      <c r="L41" s="115"/>
      <c r="M41" s="115"/>
      <c r="N41" s="115"/>
      <c r="O41" s="115"/>
      <c r="P41" s="115"/>
      <c r="Q41" s="115"/>
      <c r="R41" s="115"/>
      <c r="S41" s="115"/>
      <c r="T41" s="115"/>
      <c r="U41" s="115"/>
      <c r="V41" s="115"/>
      <c r="W41" s="115"/>
      <c r="X41" s="115"/>
      <c r="Y41" s="115"/>
      <c r="Z41" s="115"/>
    </row>
    <row r="42" spans="1:26" ht="15.75" customHeight="1" x14ac:dyDescent="0.3">
      <c r="A42" s="115"/>
      <c r="B42" s="115"/>
      <c r="C42" s="115"/>
      <c r="D42" s="115"/>
      <c r="E42" s="115"/>
      <c r="F42" s="115"/>
      <c r="G42" s="115"/>
      <c r="H42" s="115"/>
      <c r="I42" s="115"/>
      <c r="J42" s="115"/>
      <c r="K42" s="115"/>
      <c r="L42" s="115"/>
      <c r="M42" s="115"/>
      <c r="N42" s="115"/>
      <c r="O42" s="115"/>
      <c r="P42" s="115"/>
      <c r="Q42" s="115"/>
      <c r="R42" s="115"/>
      <c r="S42" s="115"/>
      <c r="T42" s="115"/>
      <c r="U42" s="115"/>
      <c r="V42" s="115"/>
      <c r="W42" s="115"/>
      <c r="X42" s="115"/>
      <c r="Y42" s="115"/>
      <c r="Z42" s="115"/>
    </row>
    <row r="43" spans="1:26" ht="15.75" customHeight="1" x14ac:dyDescent="0.3">
      <c r="A43" s="115"/>
      <c r="B43" s="115"/>
      <c r="C43" s="115"/>
      <c r="D43" s="115"/>
      <c r="E43" s="115"/>
      <c r="F43" s="115"/>
      <c r="G43" s="115"/>
      <c r="H43" s="115"/>
      <c r="I43" s="115"/>
      <c r="J43" s="115"/>
      <c r="K43" s="115"/>
      <c r="L43" s="115"/>
      <c r="M43" s="115"/>
      <c r="N43" s="115"/>
      <c r="O43" s="115"/>
      <c r="P43" s="115"/>
      <c r="Q43" s="115"/>
      <c r="R43" s="115"/>
      <c r="S43" s="115"/>
      <c r="T43" s="115"/>
      <c r="U43" s="115"/>
      <c r="V43" s="115"/>
      <c r="W43" s="115"/>
      <c r="X43" s="115"/>
      <c r="Y43" s="115"/>
      <c r="Z43" s="115"/>
    </row>
    <row r="44" spans="1:26" ht="15.75" customHeight="1" x14ac:dyDescent="0.3">
      <c r="A44" s="115"/>
      <c r="B44" s="115"/>
      <c r="C44" s="115"/>
      <c r="D44" s="115"/>
      <c r="E44" s="115"/>
      <c r="F44" s="115"/>
      <c r="G44" s="115"/>
      <c r="H44" s="115"/>
      <c r="I44" s="115"/>
      <c r="J44" s="115"/>
      <c r="K44" s="115"/>
      <c r="L44" s="115"/>
      <c r="M44" s="115"/>
      <c r="N44" s="115"/>
      <c r="O44" s="115"/>
      <c r="P44" s="115"/>
      <c r="Q44" s="115"/>
      <c r="R44" s="115"/>
      <c r="S44" s="115"/>
      <c r="T44" s="115"/>
      <c r="U44" s="115"/>
      <c r="V44" s="115"/>
      <c r="W44" s="115"/>
      <c r="X44" s="115"/>
      <c r="Y44" s="115"/>
      <c r="Z44" s="115"/>
    </row>
    <row r="45" spans="1:26" ht="15.75" customHeight="1" x14ac:dyDescent="0.3">
      <c r="A45" s="115"/>
      <c r="B45" s="115"/>
      <c r="C45" s="115"/>
      <c r="D45" s="115"/>
      <c r="E45" s="115"/>
      <c r="F45" s="115"/>
      <c r="G45" s="115"/>
      <c r="H45" s="115"/>
      <c r="I45" s="115"/>
      <c r="J45" s="115"/>
      <c r="K45" s="115"/>
      <c r="L45" s="115"/>
      <c r="M45" s="115"/>
      <c r="N45" s="115"/>
      <c r="O45" s="115"/>
      <c r="P45" s="115"/>
      <c r="Q45" s="115"/>
      <c r="R45" s="115"/>
      <c r="S45" s="115"/>
      <c r="T45" s="115"/>
      <c r="U45" s="115"/>
      <c r="V45" s="115"/>
      <c r="W45" s="115"/>
      <c r="X45" s="115"/>
      <c r="Y45" s="115"/>
      <c r="Z45" s="115"/>
    </row>
    <row r="46" spans="1:26" ht="15.75" customHeight="1" x14ac:dyDescent="0.3">
      <c r="A46" s="115"/>
      <c r="B46" s="115"/>
      <c r="C46" s="115"/>
      <c r="D46" s="115"/>
      <c r="E46" s="115"/>
      <c r="F46" s="115"/>
      <c r="G46" s="115"/>
      <c r="H46" s="115"/>
      <c r="I46" s="115"/>
      <c r="J46" s="115"/>
      <c r="K46" s="115"/>
      <c r="L46" s="115"/>
      <c r="M46" s="115"/>
      <c r="N46" s="115"/>
      <c r="O46" s="115"/>
      <c r="P46" s="115"/>
      <c r="Q46" s="115"/>
      <c r="R46" s="115"/>
      <c r="S46" s="115"/>
      <c r="T46" s="115"/>
      <c r="U46" s="115"/>
      <c r="V46" s="115"/>
      <c r="W46" s="115"/>
      <c r="X46" s="115"/>
      <c r="Y46" s="115"/>
      <c r="Z46" s="115"/>
    </row>
    <row r="47" spans="1:26" ht="15.75" customHeight="1" x14ac:dyDescent="0.3">
      <c r="A47" s="115"/>
      <c r="B47" s="115"/>
      <c r="C47" s="115"/>
      <c r="D47" s="115"/>
      <c r="E47" s="115"/>
      <c r="F47" s="115"/>
      <c r="G47" s="115"/>
      <c r="H47" s="115"/>
      <c r="I47" s="115"/>
      <c r="J47" s="115"/>
      <c r="K47" s="115"/>
      <c r="L47" s="115"/>
      <c r="M47" s="115"/>
      <c r="N47" s="115"/>
      <c r="O47" s="115"/>
      <c r="P47" s="115"/>
      <c r="Q47" s="115"/>
      <c r="R47" s="115"/>
      <c r="S47" s="115"/>
      <c r="T47" s="115"/>
      <c r="U47" s="115"/>
      <c r="V47" s="115"/>
      <c r="W47" s="115"/>
      <c r="X47" s="115"/>
      <c r="Y47" s="115"/>
      <c r="Z47" s="115"/>
    </row>
    <row r="48" spans="1:26" ht="15.75" customHeight="1" x14ac:dyDescent="0.3">
      <c r="A48" s="115"/>
      <c r="B48" s="115"/>
      <c r="C48" s="115"/>
      <c r="D48" s="115"/>
      <c r="E48" s="115"/>
      <c r="F48" s="115"/>
      <c r="G48" s="115"/>
      <c r="H48" s="115"/>
      <c r="I48" s="115"/>
      <c r="J48" s="115"/>
      <c r="K48" s="115"/>
      <c r="L48" s="115"/>
      <c r="M48" s="115"/>
      <c r="N48" s="115"/>
      <c r="O48" s="115"/>
      <c r="P48" s="115"/>
      <c r="Q48" s="115"/>
      <c r="R48" s="115"/>
      <c r="S48" s="115"/>
      <c r="T48" s="115"/>
      <c r="U48" s="115"/>
      <c r="V48" s="115"/>
      <c r="W48" s="115"/>
      <c r="X48" s="115"/>
      <c r="Y48" s="115"/>
      <c r="Z48" s="115"/>
    </row>
    <row r="49" spans="1:26" ht="15.75" customHeight="1" x14ac:dyDescent="0.3">
      <c r="A49" s="115"/>
      <c r="B49" s="115"/>
      <c r="C49" s="115"/>
      <c r="D49" s="115"/>
      <c r="E49" s="115"/>
      <c r="F49" s="115"/>
      <c r="G49" s="115"/>
      <c r="H49" s="115"/>
      <c r="I49" s="115"/>
      <c r="J49" s="115"/>
      <c r="K49" s="115"/>
      <c r="L49" s="115"/>
      <c r="M49" s="115"/>
      <c r="N49" s="115"/>
      <c r="O49" s="115"/>
      <c r="P49" s="115"/>
      <c r="Q49" s="115"/>
      <c r="R49" s="115"/>
      <c r="S49" s="115"/>
      <c r="T49" s="115"/>
      <c r="U49" s="115"/>
      <c r="V49" s="115"/>
      <c r="W49" s="115"/>
      <c r="X49" s="115"/>
      <c r="Y49" s="115"/>
      <c r="Z49" s="115"/>
    </row>
    <row r="50" spans="1:26" ht="15.75" customHeight="1" x14ac:dyDescent="0.3">
      <c r="A50" s="115"/>
      <c r="B50" s="115"/>
      <c r="C50" s="115"/>
      <c r="D50" s="115"/>
      <c r="E50" s="115"/>
      <c r="F50" s="115"/>
      <c r="G50" s="115"/>
      <c r="H50" s="115"/>
      <c r="I50" s="115"/>
      <c r="J50" s="115"/>
      <c r="K50" s="115"/>
      <c r="L50" s="115"/>
      <c r="M50" s="115"/>
      <c r="N50" s="115"/>
      <c r="O50" s="115"/>
      <c r="P50" s="115"/>
      <c r="Q50" s="115"/>
      <c r="R50" s="115"/>
      <c r="S50" s="115"/>
      <c r="T50" s="115"/>
      <c r="U50" s="115"/>
      <c r="V50" s="115"/>
      <c r="W50" s="115"/>
      <c r="X50" s="115"/>
      <c r="Y50" s="115"/>
      <c r="Z50" s="115"/>
    </row>
    <row r="51" spans="1:26" ht="15.75" customHeight="1" x14ac:dyDescent="0.3">
      <c r="A51" s="115"/>
      <c r="B51" s="115"/>
      <c r="C51" s="115"/>
      <c r="D51" s="115"/>
      <c r="E51" s="115"/>
      <c r="F51" s="115"/>
      <c r="G51" s="115"/>
      <c r="H51" s="115"/>
      <c r="I51" s="115"/>
      <c r="J51" s="115"/>
      <c r="K51" s="115"/>
      <c r="L51" s="115"/>
      <c r="M51" s="115"/>
      <c r="N51" s="115"/>
      <c r="O51" s="115"/>
      <c r="P51" s="115"/>
      <c r="Q51" s="115"/>
      <c r="R51" s="115"/>
      <c r="S51" s="115"/>
      <c r="T51" s="115"/>
      <c r="U51" s="115"/>
      <c r="V51" s="115"/>
      <c r="W51" s="115"/>
      <c r="X51" s="115"/>
      <c r="Y51" s="115"/>
      <c r="Z51" s="115"/>
    </row>
    <row r="52" spans="1:26" ht="15.75" customHeight="1" x14ac:dyDescent="0.3">
      <c r="A52" s="115"/>
      <c r="B52" s="115"/>
      <c r="C52" s="115"/>
      <c r="D52" s="115"/>
      <c r="E52" s="115"/>
      <c r="F52" s="115"/>
      <c r="G52" s="115"/>
      <c r="H52" s="115"/>
      <c r="I52" s="115"/>
      <c r="J52" s="115"/>
      <c r="K52" s="115"/>
      <c r="L52" s="115"/>
      <c r="M52" s="115"/>
      <c r="N52" s="115"/>
      <c r="O52" s="115"/>
      <c r="P52" s="115"/>
      <c r="Q52" s="115"/>
      <c r="R52" s="115"/>
      <c r="S52" s="115"/>
      <c r="T52" s="115"/>
      <c r="U52" s="115"/>
      <c r="V52" s="115"/>
      <c r="W52" s="115"/>
      <c r="X52" s="115"/>
      <c r="Y52" s="115"/>
      <c r="Z52" s="115"/>
    </row>
    <row r="53" spans="1:26" ht="15.75" customHeight="1" x14ac:dyDescent="0.3">
      <c r="A53" s="115"/>
      <c r="B53" s="115"/>
      <c r="C53" s="115"/>
      <c r="D53" s="115"/>
      <c r="E53" s="115"/>
      <c r="F53" s="115"/>
      <c r="G53" s="115"/>
      <c r="H53" s="115"/>
      <c r="I53" s="115"/>
      <c r="J53" s="115"/>
      <c r="K53" s="115"/>
      <c r="L53" s="115"/>
      <c r="M53" s="115"/>
      <c r="N53" s="115"/>
      <c r="O53" s="115"/>
      <c r="P53" s="115"/>
      <c r="Q53" s="115"/>
      <c r="R53" s="115"/>
      <c r="S53" s="115"/>
      <c r="T53" s="115"/>
      <c r="U53" s="115"/>
      <c r="V53" s="115"/>
      <c r="W53" s="115"/>
      <c r="X53" s="115"/>
      <c r="Y53" s="115"/>
      <c r="Z53" s="115"/>
    </row>
    <row r="54" spans="1:26" ht="15.75" customHeight="1" x14ac:dyDescent="0.3">
      <c r="A54" s="115"/>
      <c r="B54" s="115"/>
      <c r="C54" s="115"/>
      <c r="D54" s="115"/>
      <c r="E54" s="115"/>
      <c r="F54" s="115"/>
      <c r="G54" s="115"/>
      <c r="H54" s="115"/>
      <c r="I54" s="115"/>
      <c r="J54" s="115"/>
      <c r="K54" s="115"/>
      <c r="L54" s="115"/>
      <c r="M54" s="115"/>
      <c r="N54" s="115"/>
      <c r="O54" s="115"/>
      <c r="P54" s="115"/>
      <c r="Q54" s="115"/>
      <c r="R54" s="115"/>
      <c r="S54" s="115"/>
      <c r="T54" s="115"/>
      <c r="U54" s="115"/>
      <c r="V54" s="115"/>
      <c r="W54" s="115"/>
      <c r="X54" s="115"/>
      <c r="Y54" s="115"/>
      <c r="Z54" s="115"/>
    </row>
    <row r="55" spans="1:26" ht="15.75" customHeight="1" x14ac:dyDescent="0.3">
      <c r="A55" s="115"/>
      <c r="B55" s="115"/>
      <c r="C55" s="115"/>
      <c r="D55" s="115"/>
      <c r="E55" s="115"/>
      <c r="F55" s="115"/>
      <c r="G55" s="115"/>
      <c r="H55" s="115"/>
      <c r="I55" s="115"/>
      <c r="J55" s="115"/>
      <c r="K55" s="115"/>
      <c r="L55" s="115"/>
      <c r="M55" s="115"/>
      <c r="N55" s="115"/>
      <c r="O55" s="115"/>
      <c r="P55" s="115"/>
      <c r="Q55" s="115"/>
      <c r="R55" s="115"/>
      <c r="S55" s="115"/>
      <c r="T55" s="115"/>
      <c r="U55" s="115"/>
      <c r="V55" s="115"/>
      <c r="W55" s="115"/>
      <c r="X55" s="115"/>
      <c r="Y55" s="115"/>
      <c r="Z55" s="115"/>
    </row>
    <row r="56" spans="1:26" ht="15.75" customHeight="1" x14ac:dyDescent="0.3">
      <c r="A56" s="115"/>
      <c r="B56" s="115"/>
      <c r="C56" s="115"/>
      <c r="D56" s="115"/>
      <c r="E56" s="115"/>
      <c r="F56" s="115"/>
      <c r="G56" s="115"/>
      <c r="H56" s="115"/>
      <c r="I56" s="115"/>
      <c r="J56" s="115"/>
      <c r="K56" s="115"/>
      <c r="L56" s="115"/>
      <c r="M56" s="115"/>
      <c r="N56" s="115"/>
      <c r="O56" s="115"/>
      <c r="P56" s="115"/>
      <c r="Q56" s="115"/>
      <c r="R56" s="115"/>
      <c r="S56" s="115"/>
      <c r="T56" s="115"/>
      <c r="U56" s="115"/>
      <c r="V56" s="115"/>
      <c r="W56" s="115"/>
      <c r="X56" s="115"/>
      <c r="Y56" s="115"/>
      <c r="Z56" s="115"/>
    </row>
    <row r="57" spans="1:26" ht="15.75" customHeight="1" x14ac:dyDescent="0.3">
      <c r="A57" s="115"/>
      <c r="B57" s="115"/>
      <c r="C57" s="115"/>
      <c r="D57" s="115"/>
      <c r="E57" s="115"/>
      <c r="F57" s="115"/>
      <c r="G57" s="115"/>
      <c r="H57" s="115"/>
      <c r="I57" s="115"/>
      <c r="J57" s="115"/>
      <c r="K57" s="115"/>
      <c r="L57" s="115"/>
      <c r="M57" s="115"/>
      <c r="N57" s="115"/>
      <c r="O57" s="115"/>
      <c r="P57" s="115"/>
      <c r="Q57" s="115"/>
      <c r="R57" s="115"/>
      <c r="S57" s="115"/>
      <c r="T57" s="115"/>
      <c r="U57" s="115"/>
      <c r="V57" s="115"/>
      <c r="W57" s="115"/>
      <c r="X57" s="115"/>
      <c r="Y57" s="115"/>
      <c r="Z57" s="115"/>
    </row>
    <row r="58" spans="1:26" ht="15.75" customHeight="1" x14ac:dyDescent="0.3">
      <c r="A58" s="115"/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R58" s="115"/>
      <c r="S58" s="115"/>
      <c r="T58" s="115"/>
      <c r="U58" s="115"/>
      <c r="V58" s="115"/>
      <c r="W58" s="115"/>
      <c r="X58" s="115"/>
      <c r="Y58" s="115"/>
      <c r="Z58" s="115"/>
    </row>
    <row r="59" spans="1:26" ht="15.75" customHeight="1" x14ac:dyDescent="0.3">
      <c r="A59" s="115"/>
      <c r="B59" s="115"/>
      <c r="C59" s="115"/>
      <c r="D59" s="115"/>
      <c r="E59" s="115"/>
      <c r="F59" s="115"/>
      <c r="G59" s="115"/>
      <c r="H59" s="115"/>
      <c r="I59" s="115"/>
      <c r="J59" s="115"/>
      <c r="K59" s="115"/>
      <c r="L59" s="115"/>
      <c r="M59" s="115"/>
      <c r="N59" s="115"/>
      <c r="O59" s="115"/>
      <c r="P59" s="115"/>
      <c r="Q59" s="115"/>
      <c r="R59" s="115"/>
      <c r="S59" s="115"/>
      <c r="T59" s="115"/>
      <c r="U59" s="115"/>
      <c r="V59" s="115"/>
      <c r="W59" s="115"/>
      <c r="X59" s="115"/>
      <c r="Y59" s="115"/>
      <c r="Z59" s="115"/>
    </row>
    <row r="60" spans="1:26" ht="15.75" customHeight="1" x14ac:dyDescent="0.3">
      <c r="A60" s="115"/>
      <c r="B60" s="115"/>
      <c r="C60" s="115"/>
      <c r="D60" s="115"/>
      <c r="E60" s="115"/>
      <c r="F60" s="115"/>
      <c r="G60" s="115"/>
      <c r="H60" s="115"/>
      <c r="I60" s="115"/>
      <c r="J60" s="115"/>
      <c r="K60" s="115"/>
      <c r="L60" s="115"/>
      <c r="M60" s="115"/>
      <c r="N60" s="115"/>
      <c r="O60" s="115"/>
      <c r="P60" s="115"/>
      <c r="Q60" s="115"/>
      <c r="R60" s="115"/>
      <c r="S60" s="115"/>
      <c r="T60" s="115"/>
      <c r="U60" s="115"/>
      <c r="V60" s="115"/>
      <c r="W60" s="115"/>
      <c r="X60" s="115"/>
      <c r="Y60" s="115"/>
      <c r="Z60" s="115"/>
    </row>
    <row r="61" spans="1:26" ht="15.75" customHeight="1" x14ac:dyDescent="0.3">
      <c r="A61" s="115"/>
      <c r="B61" s="115"/>
      <c r="C61" s="115"/>
      <c r="D61" s="115"/>
      <c r="E61" s="115"/>
      <c r="F61" s="115"/>
      <c r="G61" s="115"/>
      <c r="H61" s="115"/>
      <c r="I61" s="115"/>
      <c r="J61" s="115"/>
      <c r="K61" s="115"/>
      <c r="L61" s="115"/>
      <c r="M61" s="115"/>
      <c r="N61" s="115"/>
      <c r="O61" s="115"/>
      <c r="P61" s="115"/>
      <c r="Q61" s="115"/>
      <c r="R61" s="115"/>
      <c r="S61" s="115"/>
      <c r="T61" s="115"/>
      <c r="U61" s="115"/>
      <c r="V61" s="115"/>
      <c r="W61" s="115"/>
      <c r="X61" s="115"/>
      <c r="Y61" s="115"/>
      <c r="Z61" s="115"/>
    </row>
    <row r="62" spans="1:26" ht="15.75" customHeight="1" x14ac:dyDescent="0.3">
      <c r="A62" s="115"/>
      <c r="B62" s="115"/>
      <c r="C62" s="115"/>
      <c r="D62" s="115"/>
      <c r="E62" s="115"/>
      <c r="F62" s="115"/>
      <c r="G62" s="115"/>
      <c r="H62" s="115"/>
      <c r="I62" s="115"/>
      <c r="J62" s="115"/>
      <c r="K62" s="115"/>
      <c r="L62" s="115"/>
      <c r="M62" s="115"/>
      <c r="N62" s="115"/>
      <c r="O62" s="115"/>
      <c r="P62" s="115"/>
      <c r="Q62" s="115"/>
      <c r="R62" s="115"/>
      <c r="S62" s="115"/>
      <c r="T62" s="115"/>
      <c r="U62" s="115"/>
      <c r="V62" s="115"/>
      <c r="W62" s="115"/>
      <c r="X62" s="115"/>
      <c r="Y62" s="115"/>
      <c r="Z62" s="115"/>
    </row>
    <row r="63" spans="1:26" ht="15.75" customHeight="1" x14ac:dyDescent="0.3">
      <c r="A63" s="115"/>
      <c r="B63" s="115"/>
      <c r="C63" s="115"/>
      <c r="D63" s="115"/>
      <c r="E63" s="115"/>
      <c r="F63" s="115"/>
      <c r="G63" s="115"/>
      <c r="H63" s="115"/>
      <c r="I63" s="115"/>
      <c r="J63" s="115"/>
      <c r="K63" s="115"/>
      <c r="L63" s="115"/>
      <c r="M63" s="115"/>
      <c r="N63" s="115"/>
      <c r="O63" s="115"/>
      <c r="P63" s="115"/>
      <c r="Q63" s="115"/>
      <c r="R63" s="115"/>
      <c r="S63" s="115"/>
      <c r="T63" s="115"/>
      <c r="U63" s="115"/>
      <c r="V63" s="115"/>
      <c r="W63" s="115"/>
      <c r="X63" s="115"/>
      <c r="Y63" s="115"/>
      <c r="Z63" s="115"/>
    </row>
    <row r="64" spans="1:26" ht="15.75" customHeight="1" x14ac:dyDescent="0.3">
      <c r="A64" s="115"/>
      <c r="B64" s="115"/>
      <c r="C64" s="115"/>
      <c r="D64" s="115"/>
      <c r="E64" s="115"/>
      <c r="F64" s="115"/>
      <c r="G64" s="115"/>
      <c r="H64" s="115"/>
      <c r="I64" s="115"/>
      <c r="J64" s="115"/>
      <c r="K64" s="115"/>
      <c r="L64" s="115"/>
      <c r="M64" s="115"/>
      <c r="N64" s="115"/>
      <c r="O64" s="115"/>
      <c r="P64" s="115"/>
      <c r="Q64" s="115"/>
      <c r="R64" s="115"/>
      <c r="S64" s="115"/>
      <c r="T64" s="115"/>
      <c r="U64" s="115"/>
      <c r="V64" s="115"/>
      <c r="W64" s="115"/>
      <c r="X64" s="115"/>
      <c r="Y64" s="115"/>
      <c r="Z64" s="115"/>
    </row>
    <row r="65" spans="1:26" ht="15.75" customHeight="1" x14ac:dyDescent="0.3">
      <c r="A65" s="115"/>
      <c r="B65" s="115"/>
      <c r="C65" s="115"/>
      <c r="D65" s="115"/>
      <c r="E65" s="115"/>
      <c r="F65" s="115"/>
      <c r="G65" s="115"/>
      <c r="H65" s="115"/>
      <c r="I65" s="115"/>
      <c r="J65" s="115"/>
      <c r="K65" s="115"/>
      <c r="L65" s="115"/>
      <c r="M65" s="115"/>
      <c r="N65" s="115"/>
      <c r="O65" s="115"/>
      <c r="P65" s="115"/>
      <c r="Q65" s="115"/>
      <c r="R65" s="115"/>
      <c r="S65" s="115"/>
      <c r="T65" s="115"/>
      <c r="U65" s="115"/>
      <c r="V65" s="115"/>
      <c r="W65" s="115"/>
      <c r="X65" s="115"/>
      <c r="Y65" s="115"/>
      <c r="Z65" s="115"/>
    </row>
    <row r="66" spans="1:26" ht="15.75" customHeight="1" x14ac:dyDescent="0.3">
      <c r="A66" s="115"/>
      <c r="B66" s="115"/>
      <c r="C66" s="115"/>
      <c r="D66" s="115"/>
      <c r="E66" s="115"/>
      <c r="F66" s="115"/>
      <c r="G66" s="115"/>
      <c r="H66" s="115"/>
      <c r="I66" s="115"/>
      <c r="J66" s="115"/>
      <c r="K66" s="115"/>
      <c r="L66" s="115"/>
      <c r="M66" s="115"/>
      <c r="N66" s="115"/>
      <c r="O66" s="115"/>
      <c r="P66" s="115"/>
      <c r="Q66" s="115"/>
      <c r="R66" s="115"/>
      <c r="S66" s="115"/>
      <c r="T66" s="115"/>
      <c r="U66" s="115"/>
      <c r="V66" s="115"/>
      <c r="W66" s="115"/>
      <c r="X66" s="115"/>
      <c r="Y66" s="115"/>
      <c r="Z66" s="115"/>
    </row>
    <row r="67" spans="1:26" ht="15.75" customHeight="1" x14ac:dyDescent="0.3">
      <c r="A67" s="115"/>
      <c r="B67" s="115"/>
      <c r="C67" s="115"/>
      <c r="D67" s="115"/>
      <c r="E67" s="115"/>
      <c r="F67" s="115"/>
      <c r="G67" s="115"/>
      <c r="H67" s="115"/>
      <c r="I67" s="115"/>
      <c r="J67" s="115"/>
      <c r="K67" s="115"/>
      <c r="L67" s="115"/>
      <c r="M67" s="115"/>
      <c r="N67" s="115"/>
      <c r="O67" s="115"/>
      <c r="P67" s="115"/>
      <c r="Q67" s="115"/>
      <c r="R67" s="115"/>
      <c r="S67" s="115"/>
      <c r="T67" s="115"/>
      <c r="U67" s="115"/>
      <c r="V67" s="115"/>
      <c r="W67" s="115"/>
      <c r="X67" s="115"/>
      <c r="Y67" s="115"/>
      <c r="Z67" s="115"/>
    </row>
    <row r="68" spans="1:26" ht="15.75" customHeight="1" x14ac:dyDescent="0.3">
      <c r="A68" s="115"/>
      <c r="B68" s="115"/>
      <c r="C68" s="115"/>
      <c r="D68" s="115"/>
      <c r="E68" s="115"/>
      <c r="F68" s="115"/>
      <c r="G68" s="115"/>
      <c r="H68" s="115"/>
      <c r="I68" s="115"/>
      <c r="J68" s="115"/>
      <c r="K68" s="115"/>
      <c r="L68" s="115"/>
      <c r="M68" s="115"/>
      <c r="N68" s="115"/>
      <c r="O68" s="115"/>
      <c r="P68" s="115"/>
      <c r="Q68" s="115"/>
      <c r="R68" s="115"/>
      <c r="S68" s="115"/>
      <c r="T68" s="115"/>
      <c r="U68" s="115"/>
      <c r="V68" s="115"/>
      <c r="W68" s="115"/>
      <c r="X68" s="115"/>
      <c r="Y68" s="115"/>
      <c r="Z68" s="115"/>
    </row>
    <row r="69" spans="1:26" ht="15.75" customHeight="1" x14ac:dyDescent="0.3">
      <c r="A69" s="115"/>
      <c r="B69" s="115"/>
      <c r="C69" s="115"/>
      <c r="D69" s="115"/>
      <c r="E69" s="115"/>
      <c r="F69" s="115"/>
      <c r="G69" s="115"/>
      <c r="H69" s="115"/>
      <c r="I69" s="115"/>
      <c r="J69" s="115"/>
      <c r="K69" s="115"/>
      <c r="L69" s="115"/>
      <c r="M69" s="115"/>
      <c r="N69" s="115"/>
      <c r="O69" s="115"/>
      <c r="P69" s="115"/>
      <c r="Q69" s="115"/>
      <c r="R69" s="115"/>
      <c r="S69" s="115"/>
      <c r="T69" s="115"/>
      <c r="U69" s="115"/>
      <c r="V69" s="115"/>
      <c r="W69" s="115"/>
      <c r="X69" s="115"/>
      <c r="Y69" s="115"/>
      <c r="Z69" s="115"/>
    </row>
    <row r="70" spans="1:26" ht="15.75" customHeight="1" x14ac:dyDescent="0.3">
      <c r="A70" s="115"/>
      <c r="B70" s="115"/>
      <c r="C70" s="115"/>
      <c r="D70" s="115"/>
      <c r="E70" s="115"/>
      <c r="F70" s="115"/>
      <c r="G70" s="115"/>
      <c r="H70" s="115"/>
      <c r="I70" s="115"/>
      <c r="J70" s="115"/>
      <c r="K70" s="115"/>
      <c r="L70" s="115"/>
      <c r="M70" s="115"/>
      <c r="N70" s="115"/>
      <c r="O70" s="115"/>
      <c r="P70" s="115"/>
      <c r="Q70" s="115"/>
      <c r="R70" s="115"/>
      <c r="S70" s="115"/>
      <c r="T70" s="115"/>
      <c r="U70" s="115"/>
      <c r="V70" s="115"/>
      <c r="W70" s="115"/>
      <c r="X70" s="115"/>
      <c r="Y70" s="115"/>
      <c r="Z70" s="115"/>
    </row>
    <row r="71" spans="1:26" ht="15.75" customHeight="1" x14ac:dyDescent="0.3">
      <c r="A71" s="115"/>
      <c r="B71" s="115"/>
      <c r="C71" s="115"/>
      <c r="D71" s="115"/>
      <c r="E71" s="115"/>
      <c r="F71" s="115"/>
      <c r="G71" s="115"/>
      <c r="H71" s="115"/>
      <c r="I71" s="115"/>
      <c r="J71" s="115"/>
      <c r="K71" s="115"/>
      <c r="L71" s="115"/>
      <c r="M71" s="115"/>
      <c r="N71" s="115"/>
      <c r="O71" s="115"/>
      <c r="P71" s="115"/>
      <c r="Q71" s="115"/>
      <c r="R71" s="115"/>
      <c r="S71" s="115"/>
      <c r="T71" s="115"/>
      <c r="U71" s="115"/>
      <c r="V71" s="115"/>
      <c r="W71" s="115"/>
      <c r="X71" s="115"/>
      <c r="Y71" s="115"/>
      <c r="Z71" s="115"/>
    </row>
    <row r="72" spans="1:26" ht="15.75" customHeight="1" x14ac:dyDescent="0.3"/>
    <row r="73" spans="1:26" ht="15.75" customHeight="1" x14ac:dyDescent="0.3"/>
    <row r="74" spans="1:26" ht="15.75" customHeight="1" x14ac:dyDescent="0.3"/>
    <row r="75" spans="1:26" ht="15.75" customHeight="1" x14ac:dyDescent="0.3"/>
    <row r="76" spans="1:26" ht="15.75" customHeight="1" x14ac:dyDescent="0.3"/>
    <row r="77" spans="1:26" ht="15.75" customHeight="1" x14ac:dyDescent="0.3"/>
    <row r="78" spans="1:26" ht="15.75" customHeight="1" x14ac:dyDescent="0.3"/>
    <row r="79" spans="1:26" ht="15.75" customHeight="1" x14ac:dyDescent="0.3"/>
    <row r="80" spans="1:26" ht="15.75" customHeight="1" x14ac:dyDescent="0.3"/>
    <row r="81" ht="15.75" customHeight="1" x14ac:dyDescent="0.3"/>
  </sheetData>
  <sheetProtection selectLockedCells="1" selectUnlockedCells="1"/>
  <sortState xmlns:xlrd2="http://schemas.microsoft.com/office/spreadsheetml/2017/richdata2" ref="A5:I9">
    <sortCondition descending="1" ref="I5"/>
    <sortCondition descending="1" ref="H5"/>
  </sortState>
  <hyperlinks>
    <hyperlink ref="B2" location="'Index'!A3" tooltip="Go to the Index sheet" display="`" xr:uid="{7D98F035-4E08-4FDE-A403-6C71F05B53C7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83" orientation="portrait" horizontalDpi="300" verticalDpi="300" r:id="rId1"/>
  <headerFooter alignWithMargins="0">
    <oddHeader>&amp;C&amp;18&amp;"Trebuchet MS"&amp;BCumbria &amp;&amp; Northumbria TSA Leagues
Winter 2020-21&amp;L&amp;G&amp;R&amp;G</oddHeader>
    <oddFooter>&amp;Cwww.cntsa.org.uk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96DBDB-4DC6-4980-A28C-D6377AA67D88}">
  <sheetPr codeName="Sheet13">
    <tabColor rgb="FF70AD47"/>
    <pageSetUpPr fitToPage="1"/>
  </sheetPr>
  <dimension ref="A1:AMJ70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7" customWidth="1"/>
    <col min="2" max="3" width="20.7109375" style="6" customWidth="1"/>
    <col min="4" max="7" width="5" style="6" customWidth="1"/>
    <col min="8" max="8" width="1.7109375" style="6" customWidth="1"/>
    <col min="9" max="9" width="2.7109375" style="7" customWidth="1"/>
    <col min="10" max="11" width="20.7109375" style="6" customWidth="1"/>
    <col min="12" max="15" width="5" style="6" customWidth="1"/>
    <col min="16" max="16" width="2.42578125" style="6" customWidth="1"/>
    <col min="17" max="24" width="4.140625" style="6" customWidth="1"/>
    <col min="25" max="1024" width="10.28515625" style="6"/>
    <col min="1025" max="16384" width="10.28515625" style="35"/>
  </cols>
  <sheetData>
    <row r="1" spans="1:34" s="45" customFormat="1" ht="18" x14ac:dyDescent="0.35">
      <c r="A1" s="154"/>
      <c r="B1" s="45" t="s">
        <v>296</v>
      </c>
      <c r="D1" s="4"/>
      <c r="E1" s="4"/>
      <c r="F1" s="4" t="s">
        <v>395</v>
      </c>
      <c r="G1" s="4"/>
      <c r="H1" s="4"/>
      <c r="I1" s="4" t="s">
        <v>1</v>
      </c>
      <c r="J1" s="4"/>
      <c r="K1" s="4"/>
      <c r="L1" s="4"/>
      <c r="N1" s="4"/>
      <c r="O1" s="4"/>
      <c r="P1" s="4"/>
      <c r="Q1" s="4"/>
      <c r="R1" s="4"/>
      <c r="S1" s="4"/>
      <c r="T1" s="4"/>
      <c r="U1" s="4"/>
      <c r="V1" s="4"/>
      <c r="W1" s="4"/>
      <c r="AG1" s="36"/>
      <c r="AH1" s="36"/>
    </row>
    <row r="2" spans="1:34" ht="15.75" customHeight="1" x14ac:dyDescent="0.3">
      <c r="B2" s="46" t="s">
        <v>2</v>
      </c>
      <c r="AG2" s="36"/>
      <c r="AH2" s="36"/>
    </row>
    <row r="3" spans="1:34" s="17" customFormat="1" ht="15.75" customHeight="1" x14ac:dyDescent="0.3">
      <c r="A3" s="47"/>
      <c r="B3" s="17" t="s">
        <v>3</v>
      </c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6"/>
      <c r="AB3" s="6"/>
      <c r="AC3" s="6"/>
      <c r="AD3" s="6"/>
      <c r="AE3" s="6"/>
      <c r="AF3" s="6"/>
    </row>
    <row r="4" spans="1:34" ht="15.75" customHeight="1" x14ac:dyDescent="0.3">
      <c r="A4" s="155"/>
      <c r="B4" s="156" t="s">
        <v>5</v>
      </c>
      <c r="C4" s="156" t="s">
        <v>6</v>
      </c>
      <c r="D4" s="70" t="s">
        <v>7</v>
      </c>
      <c r="E4" s="70" t="s">
        <v>8</v>
      </c>
      <c r="F4" s="70" t="s">
        <v>9</v>
      </c>
      <c r="G4" s="71" t="s">
        <v>10</v>
      </c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</row>
    <row r="5" spans="1:34" ht="15.75" customHeight="1" x14ac:dyDescent="0.3">
      <c r="A5" s="298">
        <v>4</v>
      </c>
      <c r="B5" s="221" t="s">
        <v>319</v>
      </c>
      <c r="C5" s="221" t="s">
        <v>212</v>
      </c>
      <c r="D5" s="299">
        <v>181</v>
      </c>
      <c r="E5" s="222">
        <v>3</v>
      </c>
      <c r="F5" s="296">
        <v>930</v>
      </c>
      <c r="G5" s="297">
        <v>19</v>
      </c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</row>
    <row r="6" spans="1:34" ht="15.75" customHeight="1" x14ac:dyDescent="0.3">
      <c r="A6" s="227">
        <v>3</v>
      </c>
      <c r="B6" s="224" t="s">
        <v>335</v>
      </c>
      <c r="C6" s="224" t="s">
        <v>212</v>
      </c>
      <c r="D6" s="225">
        <v>182</v>
      </c>
      <c r="E6" s="226">
        <v>4</v>
      </c>
      <c r="F6" s="117">
        <v>904</v>
      </c>
      <c r="G6" s="118">
        <v>16</v>
      </c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</row>
    <row r="7" spans="1:34" ht="15.75" customHeight="1" x14ac:dyDescent="0.3">
      <c r="A7" s="223">
        <v>2</v>
      </c>
      <c r="B7" s="224" t="s">
        <v>371</v>
      </c>
      <c r="C7" s="224" t="s">
        <v>181</v>
      </c>
      <c r="D7" s="225" t="s">
        <v>191</v>
      </c>
      <c r="E7" s="226">
        <v>0</v>
      </c>
      <c r="F7" s="117">
        <v>485</v>
      </c>
      <c r="G7" s="118">
        <v>6</v>
      </c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</row>
    <row r="8" spans="1:34" ht="15.75" customHeight="1" x14ac:dyDescent="0.3">
      <c r="A8" s="232">
        <v>1</v>
      </c>
      <c r="B8" s="229" t="s">
        <v>352</v>
      </c>
      <c r="C8" s="229" t="s">
        <v>162</v>
      </c>
      <c r="D8" s="231" t="s">
        <v>45</v>
      </c>
      <c r="E8" s="231">
        <v>0</v>
      </c>
      <c r="F8" s="292">
        <v>0</v>
      </c>
      <c r="G8" s="293">
        <v>0</v>
      </c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</row>
    <row r="9" spans="1:34" ht="15.75" customHeight="1" x14ac:dyDescent="0.3">
      <c r="A9" s="36"/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</row>
    <row r="10" spans="1:34" ht="15.75" customHeight="1" x14ac:dyDescent="0.3">
      <c r="A10" s="36"/>
      <c r="B10" s="6" t="s">
        <v>132</v>
      </c>
      <c r="F10" s="34" t="s">
        <v>705</v>
      </c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</row>
    <row r="11" spans="1:34" ht="15.75" customHeight="1" x14ac:dyDescent="0.3">
      <c r="A11" s="36"/>
      <c r="B11" s="6" t="s">
        <v>129</v>
      </c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</row>
    <row r="12" spans="1:34" ht="15.75" customHeight="1" x14ac:dyDescent="0.3">
      <c r="A12" s="36"/>
      <c r="B12" s="36"/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</row>
    <row r="13" spans="1:34" ht="15.75" customHeight="1" x14ac:dyDescent="0.3">
      <c r="A13" s="36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</row>
    <row r="14" spans="1:34" ht="15.75" customHeight="1" x14ac:dyDescent="0.3">
      <c r="A14" s="36"/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</row>
    <row r="15" spans="1:34" ht="15.75" customHeight="1" x14ac:dyDescent="0.3">
      <c r="A15" s="36"/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</row>
    <row r="16" spans="1:34" ht="15.75" customHeight="1" x14ac:dyDescent="0.3">
      <c r="A16" s="36"/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</row>
    <row r="17" spans="1:26" ht="15.75" customHeight="1" x14ac:dyDescent="0.3">
      <c r="A17" s="36"/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</row>
    <row r="18" spans="1:26" ht="15.75" customHeight="1" x14ac:dyDescent="0.3">
      <c r="A18" s="36"/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</row>
    <row r="19" spans="1:26" ht="15.75" customHeight="1" x14ac:dyDescent="0.3">
      <c r="A19" s="36"/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</row>
    <row r="20" spans="1:26" ht="15.75" customHeight="1" x14ac:dyDescent="0.3">
      <c r="A20" s="36"/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</row>
    <row r="21" spans="1:26" ht="15.75" customHeight="1" x14ac:dyDescent="0.3">
      <c r="A21" s="36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</row>
    <row r="22" spans="1:26" ht="15.75" customHeight="1" x14ac:dyDescent="0.3">
      <c r="A22" s="36"/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</row>
    <row r="23" spans="1:26" ht="15.75" customHeight="1" x14ac:dyDescent="0.3">
      <c r="A23" s="36"/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</row>
    <row r="24" spans="1:26" ht="15.75" customHeight="1" x14ac:dyDescent="0.3">
      <c r="A24" s="36"/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</row>
    <row r="25" spans="1:26" ht="15.75" customHeight="1" x14ac:dyDescent="0.3">
      <c r="A25" s="36"/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</row>
    <row r="26" spans="1:26" ht="15.75" customHeight="1" x14ac:dyDescent="0.3">
      <c r="A26" s="36"/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</row>
    <row r="27" spans="1:26" ht="15.75" customHeight="1" x14ac:dyDescent="0.3">
      <c r="A27" s="36"/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</row>
    <row r="28" spans="1:26" ht="15.75" customHeight="1" x14ac:dyDescent="0.3">
      <c r="A28" s="36"/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</row>
    <row r="29" spans="1:26" ht="15.75" customHeight="1" x14ac:dyDescent="0.3">
      <c r="A29" s="36"/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</row>
    <row r="30" spans="1:26" ht="15.75" customHeight="1" x14ac:dyDescent="0.3">
      <c r="A30" s="36"/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</row>
    <row r="31" spans="1:26" ht="15.75" customHeight="1" x14ac:dyDescent="0.3">
      <c r="A31" s="36"/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</row>
    <row r="32" spans="1:26" ht="15.75" customHeight="1" x14ac:dyDescent="0.3">
      <c r="A32" s="36"/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</row>
    <row r="33" spans="1:26" ht="15.75" customHeight="1" x14ac:dyDescent="0.3">
      <c r="A33" s="36"/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</row>
    <row r="34" spans="1:26" ht="15.75" customHeight="1" x14ac:dyDescent="0.3">
      <c r="A34" s="36"/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</row>
    <row r="35" spans="1:26" ht="15.75" customHeight="1" x14ac:dyDescent="0.3">
      <c r="A35" s="36"/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</row>
    <row r="36" spans="1:26" ht="15.75" customHeight="1" x14ac:dyDescent="0.3">
      <c r="A36" s="36"/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</row>
    <row r="37" spans="1:26" ht="15.75" customHeight="1" x14ac:dyDescent="0.3">
      <c r="A37" s="36"/>
      <c r="B37" s="36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</row>
    <row r="38" spans="1:26" ht="15.75" customHeight="1" x14ac:dyDescent="0.3">
      <c r="A38" s="36"/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</row>
    <row r="39" spans="1:26" ht="15.75" customHeight="1" x14ac:dyDescent="0.3">
      <c r="A39" s="36"/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</row>
    <row r="40" spans="1:26" ht="15.75" customHeight="1" x14ac:dyDescent="0.3">
      <c r="A40" s="36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</row>
    <row r="41" spans="1:26" ht="15.75" customHeight="1" x14ac:dyDescent="0.3">
      <c r="A41" s="36"/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</row>
    <row r="42" spans="1:26" ht="15.75" customHeight="1" x14ac:dyDescent="0.3">
      <c r="A42" s="36"/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</row>
    <row r="43" spans="1:26" ht="15.75" customHeight="1" x14ac:dyDescent="0.3">
      <c r="A43" s="36"/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</row>
    <row r="44" spans="1:26" ht="15.75" customHeight="1" x14ac:dyDescent="0.3">
      <c r="A44" s="36"/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</row>
    <row r="45" spans="1:26" ht="15.75" customHeight="1" x14ac:dyDescent="0.3">
      <c r="A45" s="36"/>
      <c r="B45" s="36"/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</row>
    <row r="46" spans="1:26" ht="15.75" customHeight="1" x14ac:dyDescent="0.3">
      <c r="A46" s="36"/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</row>
    <row r="47" spans="1:26" ht="15.75" customHeight="1" x14ac:dyDescent="0.3">
      <c r="A47" s="36"/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</row>
    <row r="48" spans="1:26" ht="15.75" customHeight="1" x14ac:dyDescent="0.3">
      <c r="A48" s="36"/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</row>
    <row r="49" spans="1:26" ht="15.75" customHeight="1" x14ac:dyDescent="0.3">
      <c r="A49" s="36"/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</row>
    <row r="50" spans="1:26" ht="15.75" customHeight="1" x14ac:dyDescent="0.3">
      <c r="A50" s="36"/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</row>
    <row r="51" spans="1:26" ht="15.75" customHeight="1" x14ac:dyDescent="0.3">
      <c r="A51" s="36"/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</row>
    <row r="52" spans="1:26" ht="15.75" customHeight="1" x14ac:dyDescent="0.3">
      <c r="A52" s="36"/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</row>
    <row r="53" spans="1:26" x14ac:dyDescent="0.3">
      <c r="A53" s="36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</row>
    <row r="54" spans="1:26" x14ac:dyDescent="0.3">
      <c r="A54" s="36"/>
      <c r="B54" s="36"/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</row>
    <row r="55" spans="1:26" x14ac:dyDescent="0.3">
      <c r="A55" s="36"/>
      <c r="B55" s="36"/>
      <c r="C55" s="36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</row>
    <row r="56" spans="1:26" x14ac:dyDescent="0.3">
      <c r="A56" s="36"/>
      <c r="B56" s="36"/>
      <c r="C56" s="36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</row>
    <row r="57" spans="1:26" x14ac:dyDescent="0.3">
      <c r="A57" s="36"/>
      <c r="B57" s="36"/>
      <c r="C57" s="36"/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</row>
    <row r="58" spans="1:26" x14ac:dyDescent="0.3">
      <c r="A58" s="36"/>
      <c r="B58" s="36"/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</row>
    <row r="59" spans="1:26" x14ac:dyDescent="0.3">
      <c r="A59" s="36"/>
      <c r="B59" s="36"/>
      <c r="C59" s="36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</row>
    <row r="60" spans="1:26" x14ac:dyDescent="0.3">
      <c r="A60" s="36"/>
      <c r="B60" s="36"/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</row>
    <row r="61" spans="1:26" x14ac:dyDescent="0.3">
      <c r="A61" s="36"/>
      <c r="B61" s="36"/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</row>
    <row r="62" spans="1:26" x14ac:dyDescent="0.3">
      <c r="A62" s="36"/>
      <c r="B62" s="36"/>
      <c r="C62" s="36"/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/>
    </row>
    <row r="63" spans="1:26" x14ac:dyDescent="0.3">
      <c r="A63" s="36"/>
      <c r="B63" s="36"/>
      <c r="C63" s="36"/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36"/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6"/>
      <c r="Z63" s="36"/>
    </row>
    <row r="64" spans="1:26" x14ac:dyDescent="0.3">
      <c r="A64" s="36"/>
      <c r="B64" s="36"/>
      <c r="C64" s="36"/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</row>
    <row r="65" spans="1:26" x14ac:dyDescent="0.3">
      <c r="A65" s="36"/>
      <c r="B65" s="36"/>
      <c r="C65" s="36"/>
      <c r="D65" s="36"/>
      <c r="E65" s="36"/>
      <c r="F65" s="36"/>
      <c r="G65" s="36"/>
      <c r="H65" s="36"/>
      <c r="I65" s="36"/>
      <c r="J65" s="36"/>
      <c r="K65" s="36"/>
      <c r="L65" s="36"/>
      <c r="M65" s="36"/>
      <c r="N65" s="36"/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36"/>
      <c r="Z65" s="36"/>
    </row>
    <row r="66" spans="1:26" x14ac:dyDescent="0.3">
      <c r="A66" s="36"/>
      <c r="B66" s="36"/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</row>
    <row r="67" spans="1:26" x14ac:dyDescent="0.3">
      <c r="A67" s="36"/>
      <c r="B67" s="36"/>
      <c r="C67" s="36"/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36"/>
      <c r="O67" s="36"/>
      <c r="P67" s="36"/>
      <c r="Q67" s="36"/>
      <c r="R67" s="36"/>
      <c r="S67" s="36"/>
      <c r="T67" s="36"/>
      <c r="U67" s="36"/>
      <c r="V67" s="36"/>
      <c r="W67" s="36"/>
      <c r="X67" s="36"/>
      <c r="Y67" s="36"/>
      <c r="Z67" s="36"/>
    </row>
    <row r="68" spans="1:26" x14ac:dyDescent="0.3">
      <c r="A68" s="36"/>
      <c r="B68" s="36"/>
      <c r="C68" s="36"/>
      <c r="D68" s="36"/>
      <c r="E68" s="36"/>
      <c r="F68" s="36"/>
      <c r="G68" s="36"/>
      <c r="H68" s="36"/>
      <c r="I68" s="36"/>
      <c r="J68" s="36"/>
      <c r="K68" s="36"/>
      <c r="L68" s="36"/>
      <c r="M68" s="36"/>
      <c r="N68" s="36"/>
      <c r="O68" s="36"/>
      <c r="P68" s="36"/>
      <c r="Q68" s="36"/>
      <c r="R68" s="36"/>
      <c r="S68" s="36"/>
      <c r="T68" s="36"/>
      <c r="U68" s="36"/>
      <c r="V68" s="36"/>
      <c r="W68" s="36"/>
      <c r="X68" s="36"/>
      <c r="Y68" s="36"/>
      <c r="Z68" s="36"/>
    </row>
    <row r="69" spans="1:26" x14ac:dyDescent="0.3">
      <c r="A69" s="36"/>
      <c r="B69" s="36"/>
      <c r="C69" s="36"/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36"/>
      <c r="O69" s="36"/>
      <c r="P69" s="36"/>
      <c r="Q69" s="36"/>
      <c r="R69" s="36"/>
      <c r="S69" s="36"/>
      <c r="T69" s="36"/>
      <c r="U69" s="36"/>
      <c r="V69" s="36"/>
      <c r="W69" s="36"/>
      <c r="X69" s="36"/>
      <c r="Y69" s="36"/>
      <c r="Z69" s="36"/>
    </row>
    <row r="70" spans="1:26" x14ac:dyDescent="0.3">
      <c r="A70" s="36"/>
      <c r="B70" s="36"/>
      <c r="C70" s="36"/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6"/>
      <c r="O70" s="36"/>
      <c r="P70" s="36"/>
      <c r="Q70" s="36"/>
      <c r="R70" s="36"/>
      <c r="S70" s="36"/>
      <c r="T70" s="36"/>
      <c r="U70" s="36"/>
      <c r="V70" s="36"/>
      <c r="W70" s="36"/>
      <c r="X70" s="36"/>
      <c r="Y70" s="36"/>
      <c r="Z70" s="36"/>
    </row>
  </sheetData>
  <sheetProtection selectLockedCells="1" selectUnlockedCells="1"/>
  <sortState xmlns:xlrd2="http://schemas.microsoft.com/office/spreadsheetml/2017/richdata2" ref="A5:G8">
    <sortCondition descending="1" ref="G5"/>
    <sortCondition descending="1" ref="F5"/>
  </sortState>
  <hyperlinks>
    <hyperlink ref="B2" location="'Index'!A3" display="`" xr:uid="{356EE4B4-CF86-45FA-BF24-D570E4442391}"/>
  </hyperlinks>
  <printOptions horizontalCentered="1"/>
  <pageMargins left="0.31527777777777799" right="0.31527777777777799" top="1.1812499999999999" bottom="0.39305555555555599" header="0.39374999999999999" footer="0.196527777777778"/>
  <pageSetup paperSize="9" firstPageNumber="0" orientation="portrait" horizontalDpi="300" verticalDpi="300" r:id="rId1"/>
  <headerFooter>
    <oddHeader>&amp;C&amp;"Trebuchet MS,Bold"&amp;18Cumbria &amp;&amp; Northumbria TSA Leagues
Winter 2020-21&amp;L&amp;G&amp;R&amp;G</oddHeader>
    <oddFooter>&amp;Cwww.cntsa.org.uk</oddFooter>
  </headerFooter>
  <legacyDrawingHF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F02AAF-A7CB-4F72-8E2A-CEBD7BE9D74D}">
  <sheetPr codeName="Sheet26">
    <tabColor theme="5" tint="-0.249977111117893"/>
    <pageSetUpPr fitToPage="1"/>
  </sheetPr>
  <dimension ref="A1:AH81"/>
  <sheetViews>
    <sheetView showGridLines="0" zoomScaleNormal="100" workbookViewId="0">
      <selection activeCell="A2" sqref="A2"/>
    </sheetView>
  </sheetViews>
  <sheetFormatPr defaultColWidth="10.28515625" defaultRowHeight="15" x14ac:dyDescent="0.3"/>
  <cols>
    <col min="1" max="1" width="2.7109375" style="87" customWidth="1"/>
    <col min="2" max="3" width="20.7109375" style="86" customWidth="1"/>
    <col min="4" max="6" width="8.7109375" style="86" customWidth="1"/>
    <col min="7" max="7" width="5" style="86" customWidth="1"/>
    <col min="8" max="8" width="9.7109375" style="86" customWidth="1"/>
    <col min="9" max="9" width="5" style="86" customWidth="1"/>
    <col min="10" max="10" width="1.7109375" style="86" customWidth="1"/>
    <col min="11" max="11" width="2.7109375" style="87" customWidth="1"/>
    <col min="12" max="13" width="20.7109375" style="86" customWidth="1"/>
    <col min="14" max="16" width="7.7109375" style="86" customWidth="1"/>
    <col min="17" max="17" width="5" style="86" customWidth="1"/>
    <col min="18" max="18" width="8.7109375" style="86" customWidth="1"/>
    <col min="19" max="21" width="5" style="86" customWidth="1"/>
    <col min="22" max="22" width="3.7109375" style="86" customWidth="1"/>
    <col min="23" max="23" width="5" style="86" customWidth="1"/>
    <col min="24" max="16384" width="10.28515625" style="86"/>
  </cols>
  <sheetData>
    <row r="1" spans="1:34" s="84" customFormat="1" ht="18" x14ac:dyDescent="0.35">
      <c r="A1" s="83"/>
      <c r="B1" s="84" t="s">
        <v>492</v>
      </c>
      <c r="D1" s="85"/>
      <c r="E1" s="85"/>
      <c r="F1" s="85" t="s">
        <v>130</v>
      </c>
      <c r="H1" s="85"/>
      <c r="I1" s="85" t="s">
        <v>1</v>
      </c>
      <c r="J1" s="85"/>
      <c r="K1" s="85"/>
      <c r="L1" s="85"/>
      <c r="N1" s="85"/>
      <c r="O1" s="85"/>
      <c r="P1" s="85"/>
      <c r="Q1" s="85"/>
      <c r="R1" s="85"/>
      <c r="S1" s="85"/>
      <c r="T1" s="85"/>
      <c r="U1" s="85"/>
      <c r="V1" s="85"/>
      <c r="W1" s="85"/>
      <c r="AG1" s="115"/>
      <c r="AH1" s="115"/>
    </row>
    <row r="2" spans="1:34" ht="15.75" customHeight="1" x14ac:dyDescent="0.3">
      <c r="B2" s="88" t="s">
        <v>2</v>
      </c>
      <c r="AG2" s="115"/>
      <c r="AH2" s="115"/>
    </row>
    <row r="3" spans="1:34" s="91" customFormat="1" ht="15.75" customHeight="1" x14ac:dyDescent="0.3">
      <c r="A3" s="90"/>
      <c r="B3" s="91" t="s">
        <v>3</v>
      </c>
      <c r="J3" s="115"/>
      <c r="K3" s="115"/>
      <c r="L3" s="115"/>
      <c r="M3" s="115"/>
      <c r="N3" s="115"/>
      <c r="O3" s="115"/>
      <c r="P3" s="115"/>
      <c r="Q3" s="115"/>
      <c r="R3" s="115"/>
      <c r="S3" s="115"/>
      <c r="T3" s="115"/>
      <c r="U3" s="115"/>
      <c r="V3" s="115"/>
      <c r="W3" s="115"/>
      <c r="X3" s="115"/>
      <c r="Y3" s="115"/>
      <c r="Z3" s="115"/>
      <c r="AA3" s="86"/>
      <c r="AB3" s="86"/>
      <c r="AC3" s="86"/>
      <c r="AD3" s="86"/>
      <c r="AE3" s="86"/>
      <c r="AF3" s="86"/>
    </row>
    <row r="4" spans="1:34" ht="15.75" customHeight="1" x14ac:dyDescent="0.3">
      <c r="A4" s="92">
        <v>2</v>
      </c>
      <c r="B4" s="93" t="s">
        <v>5</v>
      </c>
      <c r="C4" s="94" t="s">
        <v>6</v>
      </c>
      <c r="D4" s="123" t="s">
        <v>131</v>
      </c>
      <c r="E4" s="165" t="s">
        <v>131</v>
      </c>
      <c r="F4" s="97" t="s">
        <v>7</v>
      </c>
      <c r="G4" s="97" t="s">
        <v>8</v>
      </c>
      <c r="H4" s="97" t="s">
        <v>9</v>
      </c>
      <c r="I4" s="98" t="s">
        <v>10</v>
      </c>
      <c r="J4" s="115"/>
      <c r="K4" s="115"/>
      <c r="L4" s="115"/>
      <c r="M4" s="115"/>
      <c r="N4" s="115"/>
      <c r="O4" s="115"/>
      <c r="P4" s="115"/>
      <c r="Q4" s="115"/>
      <c r="R4" s="115"/>
      <c r="S4" s="115"/>
      <c r="T4" s="115"/>
      <c r="U4" s="115"/>
      <c r="V4" s="115"/>
      <c r="W4" s="115"/>
      <c r="X4" s="115"/>
      <c r="Y4" s="115"/>
      <c r="Z4" s="115"/>
    </row>
    <row r="5" spans="1:34" ht="15.75" customHeight="1" x14ac:dyDescent="0.3">
      <c r="A5" s="302">
        <v>10</v>
      </c>
      <c r="B5" s="245" t="s">
        <v>66</v>
      </c>
      <c r="C5" s="245" t="s">
        <v>509</v>
      </c>
      <c r="D5" s="286">
        <v>100.005</v>
      </c>
      <c r="E5" s="286">
        <v>100.005</v>
      </c>
      <c r="F5" s="260">
        <v>200.01</v>
      </c>
      <c r="G5" s="246">
        <v>10</v>
      </c>
      <c r="H5" s="285">
        <v>998.03099999999995</v>
      </c>
      <c r="I5" s="297">
        <v>46</v>
      </c>
      <c r="J5" s="115"/>
      <c r="K5" s="115"/>
      <c r="L5" s="115"/>
      <c r="M5" s="115"/>
      <c r="N5" s="115"/>
      <c r="O5" s="115"/>
      <c r="P5" s="115"/>
      <c r="Q5" s="115"/>
      <c r="R5" s="115"/>
      <c r="S5" s="115"/>
      <c r="T5" s="115"/>
      <c r="U5" s="115"/>
      <c r="V5" s="115"/>
      <c r="W5" s="115"/>
      <c r="X5" s="115"/>
      <c r="Y5" s="115"/>
      <c r="Z5" s="115"/>
    </row>
    <row r="6" spans="1:34" ht="15.75" customHeight="1" x14ac:dyDescent="0.3">
      <c r="A6" s="251">
        <v>3</v>
      </c>
      <c r="B6" s="248" t="s">
        <v>425</v>
      </c>
      <c r="C6" s="248" t="s">
        <v>426</v>
      </c>
      <c r="D6" s="261">
        <v>100.002</v>
      </c>
      <c r="E6" s="261">
        <v>99.001999999999995</v>
      </c>
      <c r="F6" s="262">
        <v>199.00399999999999</v>
      </c>
      <c r="G6" s="250">
        <v>8</v>
      </c>
      <c r="H6" s="171">
        <v>991.02700000000004</v>
      </c>
      <c r="I6" s="118">
        <v>39</v>
      </c>
      <c r="J6" s="115"/>
      <c r="K6" s="115"/>
      <c r="L6" s="115"/>
      <c r="M6" s="115"/>
      <c r="N6" s="115"/>
      <c r="O6" s="115"/>
      <c r="P6" s="115"/>
      <c r="Q6" s="115"/>
      <c r="R6" s="115"/>
      <c r="S6" s="115"/>
      <c r="T6" s="115"/>
      <c r="U6" s="115"/>
      <c r="V6" s="115"/>
      <c r="W6" s="115"/>
      <c r="X6" s="115"/>
      <c r="Y6" s="115"/>
      <c r="Z6" s="115"/>
    </row>
    <row r="7" spans="1:34" ht="15.75" customHeight="1" x14ac:dyDescent="0.3">
      <c r="A7" s="247">
        <v>6</v>
      </c>
      <c r="B7" s="248" t="s">
        <v>421</v>
      </c>
      <c r="C7" s="248" t="s">
        <v>14</v>
      </c>
      <c r="D7" s="261">
        <v>100.00700000000001</v>
      </c>
      <c r="E7" s="261">
        <v>99.004999999999995</v>
      </c>
      <c r="F7" s="262">
        <v>199.012</v>
      </c>
      <c r="G7" s="250">
        <v>9</v>
      </c>
      <c r="H7" s="171">
        <v>994.03099999999995</v>
      </c>
      <c r="I7" s="118">
        <v>38</v>
      </c>
      <c r="J7" s="115"/>
      <c r="K7" s="115"/>
      <c r="L7" s="115"/>
      <c r="M7" s="115"/>
      <c r="N7" s="115"/>
      <c r="O7" s="115"/>
      <c r="P7" s="115"/>
      <c r="Q7" s="115"/>
      <c r="R7" s="115"/>
      <c r="S7" s="115"/>
      <c r="T7" s="115"/>
      <c r="U7" s="115"/>
      <c r="V7" s="115"/>
      <c r="W7" s="115"/>
      <c r="X7" s="115"/>
      <c r="Y7" s="115"/>
      <c r="Z7" s="115"/>
    </row>
    <row r="8" spans="1:34" ht="15.75" customHeight="1" x14ac:dyDescent="0.3">
      <c r="A8" s="247">
        <v>2</v>
      </c>
      <c r="B8" s="248" t="s">
        <v>210</v>
      </c>
      <c r="C8" s="248" t="s">
        <v>85</v>
      </c>
      <c r="D8" s="261">
        <v>99.004000000000005</v>
      </c>
      <c r="E8" s="261">
        <v>99.001000000000005</v>
      </c>
      <c r="F8" s="262">
        <v>198.005</v>
      </c>
      <c r="G8" s="250">
        <v>7</v>
      </c>
      <c r="H8" s="171">
        <v>989.02700000000004</v>
      </c>
      <c r="I8" s="118">
        <v>38</v>
      </c>
      <c r="J8" s="115"/>
      <c r="K8" s="115"/>
      <c r="L8" s="115"/>
      <c r="M8" s="115"/>
      <c r="N8" s="115"/>
      <c r="O8" s="115"/>
      <c r="P8" s="115"/>
      <c r="Q8" s="115"/>
      <c r="R8" s="115"/>
      <c r="S8" s="115"/>
      <c r="T8" s="115"/>
      <c r="U8" s="115"/>
      <c r="V8" s="115"/>
      <c r="W8" s="115"/>
      <c r="X8" s="115"/>
      <c r="Y8" s="115"/>
      <c r="Z8" s="115"/>
    </row>
    <row r="9" spans="1:34" ht="15.75" customHeight="1" x14ac:dyDescent="0.3">
      <c r="A9" s="247">
        <v>8</v>
      </c>
      <c r="B9" s="248" t="s">
        <v>439</v>
      </c>
      <c r="C9" s="248" t="s">
        <v>263</v>
      </c>
      <c r="D9" s="261">
        <v>98.001000000000005</v>
      </c>
      <c r="E9" s="261">
        <v>97.001999999999995</v>
      </c>
      <c r="F9" s="262">
        <v>195.00299999999999</v>
      </c>
      <c r="G9" s="250">
        <v>5</v>
      </c>
      <c r="H9" s="171">
        <v>974.01499999999987</v>
      </c>
      <c r="I9" s="118">
        <v>25</v>
      </c>
      <c r="J9" s="115"/>
      <c r="K9" s="115"/>
      <c r="L9" s="115"/>
      <c r="M9" s="115"/>
      <c r="N9" s="115"/>
      <c r="O9" s="115"/>
      <c r="P9" s="115"/>
      <c r="Q9" s="115"/>
      <c r="R9" s="115"/>
      <c r="S9" s="115"/>
      <c r="T9" s="115"/>
      <c r="U9" s="115"/>
      <c r="V9" s="115"/>
      <c r="W9" s="115"/>
      <c r="X9" s="115"/>
      <c r="Y9" s="115"/>
      <c r="Z9" s="115"/>
    </row>
    <row r="10" spans="1:34" ht="15.75" customHeight="1" x14ac:dyDescent="0.3">
      <c r="A10" s="251">
        <v>7</v>
      </c>
      <c r="B10" s="248" t="s">
        <v>422</v>
      </c>
      <c r="C10" s="248" t="s">
        <v>14</v>
      </c>
      <c r="D10" s="261">
        <v>99.001000000000005</v>
      </c>
      <c r="E10" s="261">
        <v>97</v>
      </c>
      <c r="F10" s="262">
        <v>196.001</v>
      </c>
      <c r="G10" s="250">
        <v>6</v>
      </c>
      <c r="H10" s="171">
        <v>595.00900000000001</v>
      </c>
      <c r="I10" s="118">
        <v>23</v>
      </c>
      <c r="J10" s="115"/>
      <c r="K10" s="115"/>
      <c r="L10" s="115"/>
      <c r="M10" s="115"/>
      <c r="N10" s="115"/>
      <c r="O10" s="115"/>
      <c r="P10" s="115"/>
      <c r="Q10" s="115"/>
      <c r="R10" s="115"/>
      <c r="S10" s="115"/>
      <c r="T10" s="115"/>
      <c r="U10" s="115"/>
      <c r="V10" s="115"/>
      <c r="W10" s="115"/>
      <c r="X10" s="115"/>
      <c r="Y10" s="115"/>
      <c r="Z10" s="115"/>
    </row>
    <row r="11" spans="1:34" ht="15.75" customHeight="1" x14ac:dyDescent="0.3">
      <c r="A11" s="251">
        <v>5</v>
      </c>
      <c r="B11" s="248" t="s">
        <v>505</v>
      </c>
      <c r="C11" s="248" t="s">
        <v>27</v>
      </c>
      <c r="D11" s="261" t="s">
        <v>45</v>
      </c>
      <c r="E11" s="261" t="s">
        <v>131</v>
      </c>
      <c r="F11" s="262">
        <v>0</v>
      </c>
      <c r="G11" s="250">
        <v>0</v>
      </c>
      <c r="H11" s="171">
        <v>397.01099999999997</v>
      </c>
      <c r="I11" s="118">
        <v>15</v>
      </c>
      <c r="J11" s="115"/>
      <c r="K11" s="115"/>
      <c r="L11" s="115"/>
      <c r="M11" s="115"/>
      <c r="N11" s="115"/>
      <c r="O11" s="115"/>
      <c r="P11" s="115"/>
      <c r="Q11" s="115"/>
      <c r="R11" s="115"/>
      <c r="S11" s="115"/>
      <c r="T11" s="115"/>
      <c r="U11" s="115"/>
      <c r="V11" s="115"/>
      <c r="W11" s="115"/>
      <c r="X11" s="115"/>
      <c r="Y11" s="115"/>
      <c r="Z11" s="115"/>
    </row>
    <row r="12" spans="1:34" ht="15.75" customHeight="1" x14ac:dyDescent="0.3">
      <c r="A12" s="251">
        <v>1</v>
      </c>
      <c r="B12" s="248" t="s">
        <v>504</v>
      </c>
      <c r="C12" s="248" t="s">
        <v>30</v>
      </c>
      <c r="D12" s="262" t="s">
        <v>45</v>
      </c>
      <c r="E12" s="262" t="s">
        <v>131</v>
      </c>
      <c r="F12" s="262">
        <v>0</v>
      </c>
      <c r="G12" s="250">
        <v>0</v>
      </c>
      <c r="H12" s="166">
        <v>395.00700000000001</v>
      </c>
      <c r="I12" s="111">
        <v>13</v>
      </c>
      <c r="J12" s="115"/>
      <c r="K12" s="115"/>
      <c r="L12" s="115"/>
      <c r="M12" s="115"/>
      <c r="N12" s="115"/>
      <c r="O12" s="115"/>
      <c r="P12" s="115"/>
      <c r="Q12" s="115"/>
      <c r="R12" s="115"/>
      <c r="S12" s="115"/>
      <c r="T12" s="115"/>
      <c r="U12" s="115"/>
      <c r="V12" s="115"/>
      <c r="W12" s="115"/>
      <c r="X12" s="115"/>
      <c r="Y12" s="115"/>
      <c r="Z12" s="115"/>
    </row>
    <row r="13" spans="1:34" ht="15.75" customHeight="1" x14ac:dyDescent="0.3">
      <c r="A13" s="247">
        <v>4</v>
      </c>
      <c r="B13" s="248" t="s">
        <v>499</v>
      </c>
      <c r="C13" s="248" t="s">
        <v>197</v>
      </c>
      <c r="D13" s="261" t="s">
        <v>45</v>
      </c>
      <c r="E13" s="261" t="s">
        <v>131</v>
      </c>
      <c r="F13" s="262">
        <v>0</v>
      </c>
      <c r="G13" s="250">
        <v>0</v>
      </c>
      <c r="H13" s="171">
        <v>0</v>
      </c>
      <c r="I13" s="118">
        <v>0</v>
      </c>
      <c r="J13" s="115"/>
      <c r="K13" s="115"/>
      <c r="L13" s="115"/>
      <c r="M13" s="115"/>
      <c r="N13" s="115"/>
      <c r="O13" s="115"/>
      <c r="P13" s="115"/>
      <c r="Q13" s="115"/>
      <c r="R13" s="115"/>
      <c r="S13" s="115"/>
      <c r="T13" s="115"/>
      <c r="U13" s="115"/>
      <c r="V13" s="115"/>
      <c r="W13" s="115"/>
      <c r="X13" s="115"/>
      <c r="Y13" s="115"/>
      <c r="Z13" s="115"/>
    </row>
    <row r="14" spans="1:34" ht="15.75" customHeight="1" x14ac:dyDescent="0.3">
      <c r="A14" s="256">
        <v>9</v>
      </c>
      <c r="B14" s="253" t="s">
        <v>497</v>
      </c>
      <c r="C14" s="253" t="s">
        <v>153</v>
      </c>
      <c r="D14" s="264" t="s">
        <v>45</v>
      </c>
      <c r="E14" s="264" t="s">
        <v>131</v>
      </c>
      <c r="F14" s="265">
        <v>0</v>
      </c>
      <c r="G14" s="255">
        <v>0</v>
      </c>
      <c r="H14" s="172">
        <v>0</v>
      </c>
      <c r="I14" s="120">
        <v>0</v>
      </c>
      <c r="J14" s="115"/>
      <c r="K14" s="115"/>
      <c r="L14" s="115"/>
      <c r="M14" s="115"/>
      <c r="N14" s="115"/>
      <c r="O14" s="115"/>
      <c r="P14" s="115"/>
      <c r="Q14" s="115"/>
      <c r="R14" s="115"/>
      <c r="S14" s="115"/>
      <c r="T14" s="115"/>
      <c r="U14" s="115"/>
      <c r="V14" s="115"/>
      <c r="W14" s="115"/>
      <c r="X14" s="115"/>
      <c r="Y14" s="115"/>
      <c r="Z14" s="115"/>
    </row>
    <row r="15" spans="1:34" ht="15.75" customHeight="1" x14ac:dyDescent="0.3">
      <c r="A15" s="115"/>
      <c r="B15" s="115"/>
      <c r="C15" s="115"/>
      <c r="D15" s="115"/>
      <c r="E15" s="115"/>
      <c r="F15" s="115"/>
      <c r="G15" s="115"/>
      <c r="H15" s="115"/>
      <c r="I15" s="115"/>
      <c r="J15" s="115"/>
      <c r="K15" s="115"/>
      <c r="L15" s="115"/>
      <c r="M15" s="115"/>
      <c r="N15" s="115"/>
      <c r="O15" s="115"/>
      <c r="P15" s="115"/>
      <c r="Q15" s="115"/>
      <c r="R15" s="115"/>
      <c r="S15" s="115"/>
      <c r="T15" s="115"/>
      <c r="U15" s="115"/>
      <c r="V15" s="115"/>
      <c r="W15" s="115"/>
      <c r="X15" s="115"/>
      <c r="Y15" s="115"/>
      <c r="Z15" s="115"/>
    </row>
    <row r="16" spans="1:34" ht="15.75" customHeight="1" x14ac:dyDescent="0.3">
      <c r="A16" s="90"/>
      <c r="B16" s="91" t="s">
        <v>4</v>
      </c>
      <c r="C16" s="91"/>
      <c r="D16" s="91"/>
      <c r="E16" s="91"/>
      <c r="F16" s="91"/>
      <c r="G16" s="91"/>
      <c r="H16" s="91"/>
      <c r="I16" s="91"/>
      <c r="J16" s="115"/>
      <c r="K16" s="115"/>
      <c r="L16" s="115"/>
      <c r="M16" s="115"/>
      <c r="N16" s="115"/>
      <c r="O16" s="115"/>
      <c r="P16" s="115"/>
      <c r="Q16" s="115"/>
      <c r="R16" s="115"/>
      <c r="S16" s="115"/>
      <c r="T16" s="115"/>
      <c r="U16" s="115"/>
      <c r="V16" s="115"/>
      <c r="W16" s="115"/>
      <c r="X16" s="115"/>
      <c r="Y16" s="115"/>
      <c r="Z16" s="115"/>
    </row>
    <row r="17" spans="1:26" ht="15.75" customHeight="1" x14ac:dyDescent="0.3">
      <c r="A17" s="92">
        <v>2</v>
      </c>
      <c r="B17" s="93" t="s">
        <v>5</v>
      </c>
      <c r="C17" s="94" t="s">
        <v>6</v>
      </c>
      <c r="D17" s="123" t="s">
        <v>131</v>
      </c>
      <c r="E17" s="165" t="s">
        <v>131</v>
      </c>
      <c r="F17" s="97" t="s">
        <v>7</v>
      </c>
      <c r="G17" s="97" t="s">
        <v>8</v>
      </c>
      <c r="H17" s="97" t="s">
        <v>9</v>
      </c>
      <c r="I17" s="98" t="s">
        <v>10</v>
      </c>
      <c r="J17" s="115"/>
      <c r="K17" s="115"/>
      <c r="L17" s="115"/>
      <c r="M17" s="115"/>
      <c r="N17" s="115"/>
      <c r="O17" s="115"/>
      <c r="P17" s="115"/>
      <c r="Q17" s="115"/>
      <c r="R17" s="115"/>
      <c r="S17" s="115"/>
      <c r="T17" s="115"/>
      <c r="U17" s="115"/>
      <c r="V17" s="115"/>
      <c r="W17" s="115"/>
      <c r="X17" s="115"/>
      <c r="Y17" s="115"/>
      <c r="Z17" s="115"/>
    </row>
    <row r="18" spans="1:26" ht="15.75" customHeight="1" x14ac:dyDescent="0.3">
      <c r="A18" s="302">
        <v>4</v>
      </c>
      <c r="B18" s="245" t="s">
        <v>101</v>
      </c>
      <c r="C18" s="245" t="s">
        <v>75</v>
      </c>
      <c r="D18" s="286">
        <v>99.001000000000005</v>
      </c>
      <c r="E18" s="286">
        <v>97.001000000000005</v>
      </c>
      <c r="F18" s="260">
        <v>196.00200000000001</v>
      </c>
      <c r="G18" s="246">
        <v>9</v>
      </c>
      <c r="H18" s="285">
        <v>969.01099999999997</v>
      </c>
      <c r="I18" s="297">
        <v>44</v>
      </c>
      <c r="J18" s="115"/>
      <c r="K18" s="115"/>
      <c r="L18" s="115"/>
      <c r="M18" s="115"/>
      <c r="N18" s="115"/>
      <c r="O18" s="115"/>
      <c r="P18" s="115"/>
      <c r="Q18" s="115"/>
      <c r="R18" s="115"/>
      <c r="S18" s="115"/>
      <c r="T18" s="115"/>
      <c r="U18" s="115"/>
      <c r="V18" s="115"/>
      <c r="W18" s="115"/>
      <c r="X18" s="115"/>
      <c r="Y18" s="115"/>
      <c r="Z18" s="115"/>
    </row>
    <row r="19" spans="1:26" ht="15.75" customHeight="1" x14ac:dyDescent="0.3">
      <c r="A19" s="251">
        <v>7</v>
      </c>
      <c r="B19" s="248" t="s">
        <v>536</v>
      </c>
      <c r="C19" s="248" t="s">
        <v>54</v>
      </c>
      <c r="D19" s="261">
        <v>99.001999999999995</v>
      </c>
      <c r="E19" s="261">
        <v>97</v>
      </c>
      <c r="F19" s="262">
        <v>196.00200000000001</v>
      </c>
      <c r="G19" s="250">
        <v>9</v>
      </c>
      <c r="H19" s="171">
        <v>961.01</v>
      </c>
      <c r="I19" s="118">
        <v>40</v>
      </c>
      <c r="J19" s="115"/>
      <c r="K19" s="115"/>
      <c r="L19" s="115"/>
      <c r="M19" s="115"/>
      <c r="N19" s="115"/>
      <c r="O19" s="115"/>
      <c r="P19" s="115"/>
      <c r="Q19" s="115"/>
      <c r="R19" s="115"/>
      <c r="S19" s="115"/>
      <c r="T19" s="115"/>
      <c r="U19" s="115"/>
      <c r="V19" s="115"/>
      <c r="W19" s="115"/>
      <c r="X19" s="115"/>
      <c r="Y19" s="115"/>
      <c r="Z19" s="115"/>
    </row>
    <row r="20" spans="1:26" ht="15.75" customHeight="1" x14ac:dyDescent="0.3">
      <c r="A20" s="247">
        <v>6</v>
      </c>
      <c r="B20" s="248" t="s">
        <v>541</v>
      </c>
      <c r="C20" s="248" t="s">
        <v>426</v>
      </c>
      <c r="D20" s="261">
        <v>97</v>
      </c>
      <c r="E20" s="261">
        <v>89</v>
      </c>
      <c r="F20" s="262">
        <v>186</v>
      </c>
      <c r="G20" s="250">
        <v>7</v>
      </c>
      <c r="H20" s="171">
        <v>942.00099999999998</v>
      </c>
      <c r="I20" s="118">
        <v>34</v>
      </c>
      <c r="J20" s="115"/>
      <c r="K20" s="115"/>
      <c r="L20" s="115"/>
      <c r="M20" s="115"/>
      <c r="N20" s="115"/>
      <c r="O20" s="115"/>
      <c r="P20" s="115"/>
      <c r="Q20" s="115"/>
      <c r="R20" s="115"/>
      <c r="S20" s="115"/>
      <c r="T20" s="115"/>
      <c r="U20" s="115"/>
      <c r="V20" s="115"/>
      <c r="W20" s="115"/>
      <c r="X20" s="115"/>
      <c r="Y20" s="115"/>
      <c r="Z20" s="115"/>
    </row>
    <row r="21" spans="1:26" ht="15.75" customHeight="1" x14ac:dyDescent="0.3">
      <c r="A21" s="251">
        <v>1</v>
      </c>
      <c r="B21" s="248" t="s">
        <v>540</v>
      </c>
      <c r="C21" s="248" t="s">
        <v>52</v>
      </c>
      <c r="D21" s="261">
        <v>97</v>
      </c>
      <c r="E21" s="261">
        <v>89</v>
      </c>
      <c r="F21" s="262">
        <v>186</v>
      </c>
      <c r="G21" s="250">
        <v>7</v>
      </c>
      <c r="H21" s="166">
        <v>935.00099999999998</v>
      </c>
      <c r="I21" s="111">
        <v>34</v>
      </c>
      <c r="J21" s="115"/>
      <c r="K21" s="115"/>
      <c r="L21" s="115"/>
      <c r="M21" s="115"/>
      <c r="N21" s="115"/>
      <c r="O21" s="115"/>
      <c r="P21" s="115"/>
      <c r="Q21" s="115"/>
      <c r="R21" s="115"/>
      <c r="S21" s="115"/>
      <c r="T21" s="115"/>
      <c r="U21" s="115"/>
      <c r="V21" s="115"/>
      <c r="W21" s="115"/>
      <c r="X21" s="115"/>
      <c r="Y21" s="115"/>
      <c r="Z21" s="115"/>
    </row>
    <row r="22" spans="1:26" ht="15.75" customHeight="1" x14ac:dyDescent="0.3">
      <c r="A22" s="251">
        <v>3</v>
      </c>
      <c r="B22" s="248" t="s">
        <v>543</v>
      </c>
      <c r="C22" s="248" t="s">
        <v>426</v>
      </c>
      <c r="D22" s="261" t="s">
        <v>45</v>
      </c>
      <c r="E22" s="261"/>
      <c r="F22" s="262">
        <v>0</v>
      </c>
      <c r="G22" s="250">
        <v>0</v>
      </c>
      <c r="H22" s="171">
        <v>546.00199999999995</v>
      </c>
      <c r="I22" s="118">
        <v>15</v>
      </c>
      <c r="J22" s="115"/>
      <c r="K22" s="115"/>
      <c r="L22" s="115"/>
      <c r="M22" s="115"/>
      <c r="N22" s="115"/>
      <c r="O22" s="115"/>
      <c r="P22" s="115"/>
      <c r="Q22" s="115"/>
      <c r="R22" s="115"/>
      <c r="S22" s="115"/>
      <c r="T22" s="115"/>
      <c r="U22" s="115"/>
      <c r="V22" s="115"/>
      <c r="W22" s="115"/>
      <c r="X22" s="115"/>
      <c r="Y22" s="115"/>
      <c r="Z22" s="115"/>
    </row>
    <row r="23" spans="1:26" ht="15.75" customHeight="1" x14ac:dyDescent="0.3">
      <c r="A23" s="247">
        <v>2</v>
      </c>
      <c r="B23" s="248" t="s">
        <v>528</v>
      </c>
      <c r="C23" s="248" t="s">
        <v>153</v>
      </c>
      <c r="D23" s="261" t="s">
        <v>45</v>
      </c>
      <c r="E23" s="261"/>
      <c r="F23" s="262">
        <v>0</v>
      </c>
      <c r="G23" s="250">
        <v>0</v>
      </c>
      <c r="H23" s="171">
        <v>0</v>
      </c>
      <c r="I23" s="118">
        <v>0</v>
      </c>
      <c r="J23" s="115"/>
      <c r="K23" s="115"/>
      <c r="L23" s="115"/>
      <c r="M23" s="115"/>
      <c r="N23" s="115"/>
      <c r="O23" s="115"/>
      <c r="P23" s="115"/>
      <c r="Q23" s="115"/>
      <c r="R23" s="115"/>
      <c r="S23" s="115"/>
      <c r="T23" s="115"/>
      <c r="U23" s="115"/>
      <c r="V23" s="115"/>
      <c r="W23" s="115"/>
      <c r="X23" s="115"/>
      <c r="Y23" s="115"/>
      <c r="Z23" s="115"/>
    </row>
    <row r="24" spans="1:26" ht="15.75" customHeight="1" x14ac:dyDescent="0.3">
      <c r="A24" s="251">
        <v>5</v>
      </c>
      <c r="B24" s="248" t="s">
        <v>104</v>
      </c>
      <c r="C24" s="248" t="s">
        <v>75</v>
      </c>
      <c r="D24" s="261" t="s">
        <v>45</v>
      </c>
      <c r="E24" s="261" t="s">
        <v>131</v>
      </c>
      <c r="F24" s="262">
        <v>0</v>
      </c>
      <c r="G24" s="250">
        <v>0</v>
      </c>
      <c r="H24" s="171">
        <v>0</v>
      </c>
      <c r="I24" s="118">
        <v>0</v>
      </c>
      <c r="J24" s="115"/>
      <c r="K24" s="115"/>
      <c r="L24" s="115"/>
      <c r="M24" s="115"/>
      <c r="N24" s="115"/>
      <c r="O24" s="115"/>
      <c r="P24" s="115"/>
      <c r="Q24" s="115"/>
      <c r="R24" s="115"/>
      <c r="S24" s="115"/>
      <c r="T24" s="115"/>
      <c r="U24" s="115"/>
      <c r="V24" s="115"/>
      <c r="W24" s="115"/>
      <c r="X24" s="115"/>
      <c r="Y24" s="115"/>
      <c r="Z24" s="115"/>
    </row>
    <row r="25" spans="1:26" ht="15.75" customHeight="1" x14ac:dyDescent="0.3">
      <c r="A25" s="247">
        <v>8</v>
      </c>
      <c r="B25" s="248" t="s">
        <v>523</v>
      </c>
      <c r="C25" s="248" t="s">
        <v>494</v>
      </c>
      <c r="D25" s="261" t="s">
        <v>45</v>
      </c>
      <c r="E25" s="261" t="s">
        <v>131</v>
      </c>
      <c r="F25" s="262">
        <v>0</v>
      </c>
      <c r="G25" s="250">
        <v>0</v>
      </c>
      <c r="H25" s="171">
        <v>0</v>
      </c>
      <c r="I25" s="118">
        <v>0</v>
      </c>
      <c r="J25" s="115"/>
      <c r="K25" s="115"/>
      <c r="L25" s="115"/>
      <c r="M25" s="115"/>
      <c r="N25" s="115"/>
      <c r="O25" s="115"/>
      <c r="P25" s="115"/>
      <c r="Q25" s="115"/>
      <c r="R25" s="115"/>
      <c r="S25" s="115"/>
      <c r="T25" s="115"/>
      <c r="U25" s="115"/>
      <c r="V25" s="115"/>
      <c r="W25" s="115"/>
      <c r="X25" s="115"/>
      <c r="Y25" s="115"/>
      <c r="Z25" s="115"/>
    </row>
    <row r="26" spans="1:26" ht="15.75" customHeight="1" x14ac:dyDescent="0.3">
      <c r="A26" s="256">
        <v>9</v>
      </c>
      <c r="B26" s="253" t="s">
        <v>465</v>
      </c>
      <c r="C26" s="253" t="s">
        <v>49</v>
      </c>
      <c r="D26" s="264" t="s">
        <v>45</v>
      </c>
      <c r="E26" s="264"/>
      <c r="F26" s="265">
        <v>0</v>
      </c>
      <c r="G26" s="255">
        <v>0</v>
      </c>
      <c r="H26" s="172">
        <v>0</v>
      </c>
      <c r="I26" s="120">
        <v>0</v>
      </c>
      <c r="J26" s="115"/>
      <c r="K26" s="115"/>
      <c r="L26" s="115"/>
      <c r="M26" s="115"/>
      <c r="N26" s="115"/>
      <c r="O26" s="115"/>
      <c r="P26" s="115"/>
      <c r="Q26" s="115"/>
      <c r="R26" s="115"/>
      <c r="S26" s="115"/>
      <c r="T26" s="115"/>
      <c r="U26" s="115"/>
      <c r="V26" s="115"/>
      <c r="W26" s="115"/>
      <c r="X26" s="115"/>
      <c r="Y26" s="115"/>
      <c r="Z26" s="115"/>
    </row>
    <row r="27" spans="1:26" ht="15.75" customHeight="1" x14ac:dyDescent="0.3">
      <c r="A27" s="115"/>
      <c r="B27" s="115"/>
      <c r="C27" s="115"/>
      <c r="D27" s="115"/>
      <c r="E27" s="115"/>
      <c r="F27" s="115"/>
      <c r="G27" s="115"/>
      <c r="H27" s="115"/>
      <c r="I27" s="115"/>
      <c r="J27" s="115"/>
      <c r="K27" s="115"/>
      <c r="L27" s="115"/>
      <c r="M27" s="115"/>
      <c r="N27" s="115"/>
      <c r="O27" s="115"/>
      <c r="P27" s="115"/>
      <c r="Q27" s="115"/>
      <c r="R27" s="115"/>
      <c r="S27" s="115"/>
      <c r="T27" s="115"/>
      <c r="U27" s="115"/>
      <c r="V27" s="115"/>
      <c r="W27" s="115"/>
      <c r="X27" s="115"/>
      <c r="Y27" s="115"/>
      <c r="Z27" s="115"/>
    </row>
    <row r="28" spans="1:26" ht="15.75" customHeight="1" x14ac:dyDescent="0.3">
      <c r="A28" s="115"/>
      <c r="B28" s="86" t="s">
        <v>132</v>
      </c>
      <c r="E28" s="108" t="s">
        <v>705</v>
      </c>
      <c r="H28" s="115"/>
      <c r="I28" s="115"/>
      <c r="J28" s="115"/>
      <c r="K28" s="115"/>
      <c r="L28" s="115"/>
      <c r="M28" s="115"/>
      <c r="N28" s="115"/>
      <c r="O28" s="115"/>
      <c r="P28" s="115"/>
      <c r="Q28" s="115"/>
      <c r="R28" s="115"/>
      <c r="S28" s="115"/>
      <c r="T28" s="115"/>
      <c r="U28" s="115"/>
      <c r="V28" s="115"/>
      <c r="W28" s="115"/>
      <c r="X28" s="115"/>
      <c r="Y28" s="115"/>
      <c r="Z28" s="115"/>
    </row>
    <row r="29" spans="1:26" ht="15.75" customHeight="1" x14ac:dyDescent="0.3">
      <c r="A29" s="115"/>
      <c r="B29" s="86" t="s">
        <v>129</v>
      </c>
      <c r="H29" s="115"/>
      <c r="I29" s="115"/>
      <c r="J29" s="115"/>
      <c r="K29" s="115"/>
      <c r="L29" s="115"/>
      <c r="M29" s="115"/>
      <c r="N29" s="115"/>
      <c r="O29" s="115"/>
      <c r="P29" s="115"/>
      <c r="Q29" s="115"/>
      <c r="R29" s="115"/>
      <c r="S29" s="115"/>
      <c r="T29" s="115"/>
      <c r="U29" s="115"/>
      <c r="V29" s="115"/>
      <c r="W29" s="115"/>
      <c r="X29" s="115"/>
      <c r="Y29" s="115"/>
      <c r="Z29" s="115"/>
    </row>
    <row r="30" spans="1:26" ht="15.75" customHeight="1" x14ac:dyDescent="0.3">
      <c r="A30" s="115"/>
      <c r="B30" s="115"/>
      <c r="C30" s="115"/>
      <c r="D30" s="115"/>
      <c r="E30" s="115"/>
      <c r="F30" s="115"/>
      <c r="G30" s="115"/>
      <c r="H30" s="115"/>
      <c r="I30" s="115"/>
      <c r="J30" s="115"/>
      <c r="K30" s="115"/>
      <c r="L30" s="115"/>
      <c r="M30" s="115"/>
      <c r="N30" s="115"/>
      <c r="O30" s="115"/>
      <c r="P30" s="115"/>
      <c r="Q30" s="115"/>
      <c r="R30" s="115"/>
      <c r="S30" s="115"/>
      <c r="T30" s="115"/>
      <c r="U30" s="115"/>
      <c r="V30" s="115"/>
      <c r="W30" s="115"/>
      <c r="X30" s="115"/>
      <c r="Y30" s="115"/>
      <c r="Z30" s="115"/>
    </row>
    <row r="31" spans="1:26" ht="15.75" customHeight="1" x14ac:dyDescent="0.3">
      <c r="A31" s="115"/>
      <c r="B31" s="115"/>
      <c r="C31" s="115"/>
      <c r="D31" s="115"/>
      <c r="E31" s="115"/>
      <c r="F31" s="115"/>
      <c r="G31" s="115"/>
      <c r="H31" s="115"/>
      <c r="I31" s="115"/>
      <c r="J31" s="115"/>
      <c r="K31" s="115"/>
      <c r="L31" s="115"/>
      <c r="M31" s="115"/>
      <c r="N31" s="115"/>
      <c r="O31" s="115"/>
      <c r="P31" s="115"/>
      <c r="Q31" s="115"/>
      <c r="R31" s="115"/>
      <c r="S31" s="115"/>
      <c r="T31" s="115"/>
      <c r="U31" s="115"/>
      <c r="V31" s="115"/>
      <c r="W31" s="115"/>
      <c r="X31" s="115"/>
      <c r="Y31" s="115"/>
      <c r="Z31" s="115"/>
    </row>
    <row r="32" spans="1:26" ht="15.75" customHeight="1" x14ac:dyDescent="0.3">
      <c r="A32" s="115"/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R32" s="115"/>
      <c r="S32" s="115"/>
      <c r="T32" s="115"/>
      <c r="U32" s="115"/>
      <c r="V32" s="115"/>
      <c r="W32" s="115"/>
      <c r="X32" s="115"/>
      <c r="Y32" s="115"/>
      <c r="Z32" s="115"/>
    </row>
    <row r="33" spans="1:26" ht="15.75" customHeight="1" x14ac:dyDescent="0.3">
      <c r="A33" s="115"/>
      <c r="B33" s="115"/>
      <c r="C33" s="115"/>
      <c r="D33" s="115"/>
      <c r="E33" s="115"/>
      <c r="F33" s="115"/>
      <c r="G33" s="115"/>
      <c r="H33" s="115"/>
      <c r="I33" s="115"/>
      <c r="J33" s="115"/>
      <c r="K33" s="115"/>
      <c r="L33" s="115"/>
      <c r="M33" s="115"/>
      <c r="N33" s="115"/>
      <c r="O33" s="115"/>
      <c r="P33" s="115"/>
      <c r="Q33" s="115"/>
      <c r="R33" s="115"/>
      <c r="S33" s="115"/>
      <c r="T33" s="115"/>
      <c r="U33" s="115"/>
      <c r="V33" s="115"/>
      <c r="W33" s="115"/>
      <c r="X33" s="115"/>
      <c r="Y33" s="115"/>
      <c r="Z33" s="115"/>
    </row>
    <row r="34" spans="1:26" ht="15.75" customHeight="1" x14ac:dyDescent="0.3">
      <c r="A34" s="115"/>
      <c r="B34" s="115"/>
      <c r="C34" s="115"/>
      <c r="D34" s="115"/>
      <c r="E34" s="115"/>
      <c r="F34" s="115"/>
      <c r="G34" s="115"/>
      <c r="H34" s="115"/>
      <c r="I34" s="115"/>
      <c r="J34" s="115"/>
      <c r="K34" s="115"/>
      <c r="L34" s="115"/>
      <c r="M34" s="115"/>
      <c r="N34" s="115"/>
      <c r="O34" s="115"/>
      <c r="P34" s="115"/>
      <c r="Q34" s="115"/>
      <c r="R34" s="115"/>
      <c r="S34" s="115"/>
      <c r="T34" s="115"/>
      <c r="U34" s="115"/>
      <c r="V34" s="115"/>
      <c r="W34" s="115"/>
      <c r="X34" s="115"/>
      <c r="Y34" s="115"/>
      <c r="Z34" s="115"/>
    </row>
    <row r="35" spans="1:26" ht="15.75" customHeight="1" x14ac:dyDescent="0.3">
      <c r="A35" s="115"/>
      <c r="B35" s="115"/>
      <c r="C35" s="115"/>
      <c r="D35" s="115"/>
      <c r="E35" s="115"/>
      <c r="F35" s="115"/>
      <c r="G35" s="115"/>
      <c r="H35" s="115"/>
      <c r="I35" s="115"/>
      <c r="J35" s="115"/>
      <c r="K35" s="115"/>
      <c r="L35" s="115"/>
      <c r="M35" s="115"/>
      <c r="N35" s="115"/>
      <c r="O35" s="115"/>
      <c r="P35" s="115"/>
      <c r="Q35" s="115"/>
      <c r="R35" s="115"/>
      <c r="S35" s="115"/>
      <c r="T35" s="115"/>
      <c r="U35" s="115"/>
      <c r="V35" s="115"/>
      <c r="W35" s="115"/>
      <c r="X35" s="115"/>
      <c r="Y35" s="115"/>
      <c r="Z35" s="115"/>
    </row>
    <row r="36" spans="1:26" ht="15.75" customHeight="1" x14ac:dyDescent="0.3">
      <c r="A36" s="115"/>
      <c r="B36" s="115"/>
      <c r="C36" s="115"/>
      <c r="D36" s="115"/>
      <c r="E36" s="115"/>
      <c r="F36" s="115"/>
      <c r="G36" s="115"/>
      <c r="H36" s="115"/>
      <c r="I36" s="115"/>
      <c r="J36" s="115"/>
      <c r="K36" s="115"/>
      <c r="L36" s="115"/>
      <c r="M36" s="115"/>
      <c r="N36" s="115"/>
      <c r="O36" s="115"/>
      <c r="P36" s="115"/>
      <c r="Q36" s="115"/>
      <c r="R36" s="115"/>
      <c r="S36" s="115"/>
      <c r="T36" s="115"/>
      <c r="U36" s="115"/>
      <c r="V36" s="115"/>
      <c r="W36" s="115"/>
      <c r="X36" s="115"/>
      <c r="Y36" s="115"/>
      <c r="Z36" s="115"/>
    </row>
    <row r="37" spans="1:26" ht="15.75" customHeight="1" x14ac:dyDescent="0.3">
      <c r="A37" s="115"/>
      <c r="B37" s="115"/>
      <c r="C37" s="115"/>
      <c r="D37" s="115"/>
      <c r="E37" s="115"/>
      <c r="F37" s="115"/>
      <c r="G37" s="115"/>
      <c r="H37" s="115"/>
      <c r="I37" s="115"/>
      <c r="J37" s="115"/>
      <c r="K37" s="115"/>
      <c r="L37" s="115"/>
      <c r="M37" s="115"/>
      <c r="N37" s="115"/>
      <c r="O37" s="115"/>
      <c r="P37" s="115"/>
      <c r="Q37" s="115"/>
      <c r="R37" s="115"/>
      <c r="S37" s="115"/>
      <c r="T37" s="115"/>
      <c r="U37" s="115"/>
      <c r="V37" s="115"/>
      <c r="W37" s="115"/>
      <c r="X37" s="115"/>
      <c r="Y37" s="115"/>
      <c r="Z37" s="115"/>
    </row>
    <row r="38" spans="1:26" ht="15.75" customHeight="1" x14ac:dyDescent="0.3">
      <c r="A38" s="115"/>
      <c r="B38" s="115"/>
      <c r="C38" s="115"/>
      <c r="D38" s="115"/>
      <c r="E38" s="115"/>
      <c r="F38" s="115"/>
      <c r="G38" s="115"/>
      <c r="H38" s="115"/>
      <c r="I38" s="115"/>
      <c r="J38" s="115"/>
      <c r="K38" s="115"/>
      <c r="L38" s="115"/>
      <c r="M38" s="115"/>
      <c r="N38" s="115"/>
      <c r="O38" s="115"/>
      <c r="P38" s="115"/>
      <c r="Q38" s="115"/>
      <c r="R38" s="115"/>
      <c r="S38" s="115"/>
      <c r="T38" s="115"/>
      <c r="U38" s="115"/>
      <c r="V38" s="115"/>
      <c r="W38" s="115"/>
      <c r="X38" s="115"/>
      <c r="Y38" s="115"/>
      <c r="Z38" s="115"/>
    </row>
    <row r="39" spans="1:26" ht="15.75" customHeight="1" x14ac:dyDescent="0.3">
      <c r="A39" s="115"/>
      <c r="B39" s="115"/>
      <c r="C39" s="115"/>
      <c r="D39" s="115"/>
      <c r="E39" s="115"/>
      <c r="F39" s="115"/>
      <c r="G39" s="115"/>
      <c r="H39" s="115"/>
      <c r="I39" s="115"/>
      <c r="J39" s="115"/>
      <c r="K39" s="115"/>
      <c r="L39" s="115"/>
      <c r="M39" s="115"/>
      <c r="N39" s="115"/>
      <c r="O39" s="115"/>
      <c r="P39" s="115"/>
      <c r="Q39" s="115"/>
      <c r="R39" s="115"/>
      <c r="S39" s="115"/>
      <c r="T39" s="115"/>
      <c r="U39" s="115"/>
      <c r="V39" s="115"/>
      <c r="W39" s="115"/>
      <c r="X39" s="115"/>
      <c r="Y39" s="115"/>
      <c r="Z39" s="115"/>
    </row>
    <row r="40" spans="1:26" ht="15.75" customHeight="1" x14ac:dyDescent="0.3">
      <c r="A40" s="115"/>
      <c r="B40" s="115"/>
      <c r="C40" s="115"/>
      <c r="D40" s="115"/>
      <c r="E40" s="115"/>
      <c r="F40" s="115"/>
      <c r="G40" s="115"/>
      <c r="H40" s="115"/>
      <c r="I40" s="115"/>
      <c r="J40" s="115"/>
      <c r="K40" s="115"/>
      <c r="L40" s="115"/>
      <c r="M40" s="115"/>
      <c r="N40" s="115"/>
      <c r="O40" s="115"/>
      <c r="P40" s="115"/>
      <c r="Q40" s="115"/>
      <c r="R40" s="115"/>
      <c r="S40" s="115"/>
      <c r="T40" s="115"/>
      <c r="U40" s="115"/>
      <c r="V40" s="115"/>
      <c r="W40" s="115"/>
      <c r="X40" s="115"/>
      <c r="Y40" s="115"/>
      <c r="Z40" s="115"/>
    </row>
    <row r="41" spans="1:26" ht="15.75" customHeight="1" x14ac:dyDescent="0.3">
      <c r="A41" s="115"/>
      <c r="B41" s="115"/>
      <c r="C41" s="115"/>
      <c r="D41" s="115"/>
      <c r="E41" s="115"/>
      <c r="F41" s="115"/>
      <c r="G41" s="115"/>
      <c r="H41" s="115"/>
      <c r="I41" s="115"/>
      <c r="J41" s="115"/>
      <c r="K41" s="115"/>
      <c r="L41" s="115"/>
      <c r="M41" s="115"/>
      <c r="N41" s="115"/>
      <c r="O41" s="115"/>
      <c r="P41" s="115"/>
      <c r="Q41" s="115"/>
      <c r="R41" s="115"/>
      <c r="S41" s="115"/>
      <c r="T41" s="115"/>
      <c r="U41" s="115"/>
      <c r="V41" s="115"/>
      <c r="W41" s="115"/>
      <c r="X41" s="115"/>
      <c r="Y41" s="115"/>
      <c r="Z41" s="115"/>
    </row>
    <row r="42" spans="1:26" ht="15.75" customHeight="1" x14ac:dyDescent="0.3">
      <c r="A42" s="115"/>
      <c r="B42" s="115"/>
      <c r="C42" s="115"/>
      <c r="D42" s="115"/>
      <c r="E42" s="115"/>
      <c r="F42" s="115"/>
      <c r="G42" s="115"/>
      <c r="H42" s="115"/>
      <c r="I42" s="115"/>
      <c r="J42" s="115"/>
      <c r="K42" s="115"/>
      <c r="L42" s="115"/>
      <c r="M42" s="115"/>
      <c r="N42" s="115"/>
      <c r="O42" s="115"/>
      <c r="P42" s="115"/>
      <c r="Q42" s="115"/>
      <c r="R42" s="115"/>
      <c r="S42" s="115"/>
      <c r="T42" s="115"/>
      <c r="U42" s="115"/>
      <c r="V42" s="115"/>
      <c r="W42" s="115"/>
      <c r="X42" s="115"/>
      <c r="Y42" s="115"/>
      <c r="Z42" s="115"/>
    </row>
    <row r="43" spans="1:26" ht="15.75" customHeight="1" x14ac:dyDescent="0.3">
      <c r="A43" s="115"/>
      <c r="B43" s="115"/>
      <c r="C43" s="115"/>
      <c r="D43" s="115"/>
      <c r="E43" s="115"/>
      <c r="F43" s="115"/>
      <c r="G43" s="115"/>
      <c r="H43" s="115"/>
      <c r="I43" s="115"/>
      <c r="J43" s="115"/>
      <c r="K43" s="115"/>
      <c r="L43" s="115"/>
      <c r="M43" s="115"/>
      <c r="N43" s="115"/>
      <c r="O43" s="115"/>
      <c r="P43" s="115"/>
      <c r="Q43" s="115"/>
      <c r="R43" s="115"/>
      <c r="S43" s="115"/>
      <c r="T43" s="115"/>
      <c r="U43" s="115"/>
      <c r="V43" s="115"/>
      <c r="W43" s="115"/>
      <c r="X43" s="115"/>
      <c r="Y43" s="115"/>
      <c r="Z43" s="115"/>
    </row>
    <row r="44" spans="1:26" ht="15.75" customHeight="1" x14ac:dyDescent="0.3">
      <c r="A44" s="115"/>
      <c r="B44" s="115"/>
      <c r="C44" s="115"/>
      <c r="D44" s="115"/>
      <c r="E44" s="115"/>
      <c r="F44" s="115"/>
      <c r="G44" s="115"/>
      <c r="H44" s="115"/>
      <c r="I44" s="115"/>
      <c r="J44" s="115"/>
      <c r="K44" s="115"/>
      <c r="L44" s="115"/>
      <c r="M44" s="115"/>
      <c r="N44" s="115"/>
      <c r="O44" s="115"/>
      <c r="P44" s="115"/>
      <c r="Q44" s="115"/>
      <c r="R44" s="115"/>
      <c r="S44" s="115"/>
      <c r="T44" s="115"/>
      <c r="U44" s="115"/>
      <c r="V44" s="115"/>
      <c r="W44" s="115"/>
      <c r="X44" s="115"/>
      <c r="Y44" s="115"/>
      <c r="Z44" s="115"/>
    </row>
    <row r="45" spans="1:26" ht="15.75" customHeight="1" x14ac:dyDescent="0.3">
      <c r="A45" s="115"/>
      <c r="B45" s="115"/>
      <c r="C45" s="115"/>
      <c r="D45" s="115"/>
      <c r="E45" s="115"/>
      <c r="F45" s="115"/>
      <c r="G45" s="115"/>
      <c r="H45" s="115"/>
      <c r="I45" s="115"/>
      <c r="J45" s="115"/>
      <c r="K45" s="115"/>
      <c r="L45" s="115"/>
      <c r="M45" s="115"/>
      <c r="N45" s="115"/>
      <c r="O45" s="115"/>
      <c r="P45" s="115"/>
      <c r="Q45" s="115"/>
      <c r="R45" s="115"/>
      <c r="S45" s="115"/>
      <c r="T45" s="115"/>
      <c r="U45" s="115"/>
      <c r="V45" s="115"/>
      <c r="W45" s="115"/>
      <c r="X45" s="115"/>
      <c r="Y45" s="115"/>
      <c r="Z45" s="115"/>
    </row>
    <row r="46" spans="1:26" ht="15.75" customHeight="1" x14ac:dyDescent="0.3">
      <c r="A46" s="115"/>
      <c r="B46" s="115"/>
      <c r="C46" s="115"/>
      <c r="D46" s="115"/>
      <c r="E46" s="115"/>
      <c r="F46" s="115"/>
      <c r="G46" s="115"/>
      <c r="H46" s="115"/>
      <c r="I46" s="115"/>
      <c r="J46" s="115"/>
      <c r="K46" s="115"/>
      <c r="L46" s="115"/>
      <c r="M46" s="115"/>
      <c r="N46" s="115"/>
      <c r="O46" s="115"/>
      <c r="P46" s="115"/>
      <c r="Q46" s="115"/>
      <c r="R46" s="115"/>
      <c r="S46" s="115"/>
      <c r="T46" s="115"/>
      <c r="U46" s="115"/>
      <c r="V46" s="115"/>
      <c r="W46" s="115"/>
      <c r="X46" s="115"/>
      <c r="Y46" s="115"/>
      <c r="Z46" s="115"/>
    </row>
    <row r="47" spans="1:26" ht="15.75" customHeight="1" x14ac:dyDescent="0.3">
      <c r="A47" s="115"/>
      <c r="B47" s="115"/>
      <c r="C47" s="115"/>
      <c r="D47" s="115"/>
      <c r="E47" s="115"/>
      <c r="F47" s="115"/>
      <c r="G47" s="115"/>
      <c r="H47" s="115"/>
      <c r="I47" s="115"/>
      <c r="J47" s="115"/>
      <c r="K47" s="115"/>
      <c r="L47" s="115"/>
      <c r="M47" s="115"/>
      <c r="N47" s="115"/>
      <c r="O47" s="115"/>
      <c r="P47" s="115"/>
      <c r="Q47" s="115"/>
      <c r="R47" s="115"/>
      <c r="S47" s="115"/>
      <c r="T47" s="115"/>
      <c r="U47" s="115"/>
      <c r="V47" s="115"/>
      <c r="W47" s="115"/>
      <c r="X47" s="115"/>
      <c r="Y47" s="115"/>
      <c r="Z47" s="115"/>
    </row>
    <row r="48" spans="1:26" ht="15.75" customHeight="1" x14ac:dyDescent="0.3">
      <c r="A48" s="115"/>
      <c r="B48" s="115"/>
      <c r="C48" s="115"/>
      <c r="D48" s="115"/>
      <c r="E48" s="115"/>
      <c r="F48" s="115"/>
      <c r="G48" s="115"/>
      <c r="H48" s="115"/>
      <c r="I48" s="115"/>
      <c r="J48" s="115"/>
      <c r="K48" s="115"/>
      <c r="L48" s="115"/>
      <c r="M48" s="115"/>
      <c r="N48" s="115"/>
      <c r="O48" s="115"/>
      <c r="P48" s="115"/>
      <c r="Q48" s="115"/>
      <c r="R48" s="115"/>
      <c r="S48" s="115"/>
      <c r="T48" s="115"/>
      <c r="U48" s="115"/>
      <c r="V48" s="115"/>
      <c r="W48" s="115"/>
      <c r="X48" s="115"/>
      <c r="Y48" s="115"/>
      <c r="Z48" s="115"/>
    </row>
    <row r="49" spans="1:26" ht="15.75" customHeight="1" x14ac:dyDescent="0.3">
      <c r="A49" s="115"/>
      <c r="B49" s="115"/>
      <c r="C49" s="115"/>
      <c r="D49" s="115"/>
      <c r="E49" s="115"/>
      <c r="F49" s="115"/>
      <c r="G49" s="115"/>
      <c r="H49" s="115"/>
      <c r="I49" s="115"/>
      <c r="J49" s="115"/>
      <c r="K49" s="115"/>
      <c r="L49" s="115"/>
      <c r="M49" s="115"/>
      <c r="N49" s="115"/>
      <c r="O49" s="115"/>
      <c r="P49" s="115"/>
      <c r="Q49" s="115"/>
      <c r="R49" s="115"/>
      <c r="S49" s="115"/>
      <c r="T49" s="115"/>
      <c r="U49" s="115"/>
      <c r="V49" s="115"/>
      <c r="W49" s="115"/>
      <c r="X49" s="115"/>
      <c r="Y49" s="115"/>
      <c r="Z49" s="115"/>
    </row>
    <row r="50" spans="1:26" ht="15.75" customHeight="1" x14ac:dyDescent="0.3">
      <c r="A50" s="115"/>
      <c r="B50" s="115"/>
      <c r="C50" s="115"/>
      <c r="D50" s="115"/>
      <c r="E50" s="115"/>
      <c r="F50" s="115"/>
      <c r="G50" s="115"/>
      <c r="H50" s="115"/>
      <c r="I50" s="115"/>
      <c r="J50" s="115"/>
      <c r="K50" s="115"/>
      <c r="L50" s="115"/>
      <c r="M50" s="115"/>
      <c r="N50" s="115"/>
      <c r="O50" s="115"/>
      <c r="P50" s="115"/>
      <c r="Q50" s="115"/>
      <c r="R50" s="115"/>
      <c r="S50" s="115"/>
      <c r="T50" s="115"/>
      <c r="U50" s="115"/>
      <c r="V50" s="115"/>
      <c r="W50" s="115"/>
      <c r="X50" s="115"/>
      <c r="Y50" s="115"/>
      <c r="Z50" s="115"/>
    </row>
    <row r="51" spans="1:26" ht="15.75" customHeight="1" x14ac:dyDescent="0.3">
      <c r="A51" s="115"/>
      <c r="B51" s="115"/>
      <c r="C51" s="115"/>
      <c r="D51" s="115"/>
      <c r="E51" s="115"/>
      <c r="F51" s="115"/>
      <c r="G51" s="115"/>
      <c r="H51" s="115"/>
      <c r="I51" s="115"/>
      <c r="J51" s="115"/>
      <c r="K51" s="115"/>
      <c r="L51" s="115"/>
      <c r="M51" s="115"/>
      <c r="N51" s="115"/>
      <c r="O51" s="115"/>
      <c r="P51" s="115"/>
      <c r="Q51" s="115"/>
      <c r="R51" s="115"/>
      <c r="S51" s="115"/>
      <c r="T51" s="115"/>
      <c r="U51" s="115"/>
      <c r="V51" s="115"/>
      <c r="W51" s="115"/>
      <c r="X51" s="115"/>
      <c r="Y51" s="115"/>
      <c r="Z51" s="115"/>
    </row>
    <row r="52" spans="1:26" ht="15.75" customHeight="1" x14ac:dyDescent="0.3">
      <c r="A52" s="115"/>
      <c r="B52" s="115"/>
      <c r="C52" s="115"/>
      <c r="D52" s="115"/>
      <c r="E52" s="115"/>
      <c r="F52" s="115"/>
      <c r="G52" s="115"/>
      <c r="H52" s="115"/>
      <c r="I52" s="115"/>
      <c r="J52" s="115"/>
      <c r="K52" s="115"/>
      <c r="L52" s="115"/>
      <c r="M52" s="115"/>
      <c r="N52" s="115"/>
      <c r="O52" s="115"/>
      <c r="P52" s="115"/>
      <c r="Q52" s="115"/>
      <c r="R52" s="115"/>
      <c r="S52" s="115"/>
      <c r="T52" s="115"/>
      <c r="U52" s="115"/>
      <c r="V52" s="115"/>
      <c r="W52" s="115"/>
      <c r="X52" s="115"/>
      <c r="Y52" s="115"/>
      <c r="Z52" s="115"/>
    </row>
    <row r="53" spans="1:26" ht="15.75" customHeight="1" x14ac:dyDescent="0.3">
      <c r="A53" s="115"/>
      <c r="B53" s="115"/>
      <c r="C53" s="115"/>
      <c r="D53" s="115"/>
      <c r="E53" s="115"/>
      <c r="F53" s="115"/>
      <c r="G53" s="115"/>
      <c r="H53" s="115"/>
      <c r="I53" s="115"/>
      <c r="J53" s="115"/>
      <c r="K53" s="115"/>
      <c r="L53" s="115"/>
      <c r="M53" s="115"/>
      <c r="N53" s="115"/>
      <c r="O53" s="115"/>
      <c r="P53" s="115"/>
      <c r="Q53" s="115"/>
      <c r="R53" s="115"/>
      <c r="S53" s="115"/>
      <c r="T53" s="115"/>
      <c r="U53" s="115"/>
      <c r="V53" s="115"/>
      <c r="W53" s="115"/>
      <c r="X53" s="115"/>
      <c r="Y53" s="115"/>
      <c r="Z53" s="115"/>
    </row>
    <row r="54" spans="1:26" ht="15.75" customHeight="1" x14ac:dyDescent="0.3">
      <c r="A54" s="115"/>
      <c r="B54" s="115"/>
      <c r="C54" s="115"/>
      <c r="D54" s="115"/>
      <c r="E54" s="115"/>
      <c r="F54" s="115"/>
      <c r="G54" s="115"/>
      <c r="H54" s="115"/>
      <c r="I54" s="115"/>
      <c r="J54" s="115"/>
      <c r="K54" s="115"/>
      <c r="L54" s="115"/>
      <c r="M54" s="115"/>
      <c r="N54" s="115"/>
      <c r="O54" s="115"/>
      <c r="P54" s="115"/>
      <c r="Q54" s="115"/>
      <c r="R54" s="115"/>
      <c r="S54" s="115"/>
      <c r="T54" s="115"/>
      <c r="U54" s="115"/>
      <c r="V54" s="115"/>
      <c r="W54" s="115"/>
      <c r="X54" s="115"/>
      <c r="Y54" s="115"/>
      <c r="Z54" s="115"/>
    </row>
    <row r="55" spans="1:26" ht="15.75" customHeight="1" x14ac:dyDescent="0.3">
      <c r="A55" s="115"/>
      <c r="B55" s="115"/>
      <c r="C55" s="115"/>
      <c r="D55" s="115"/>
      <c r="E55" s="115"/>
      <c r="F55" s="115"/>
      <c r="G55" s="115"/>
      <c r="H55" s="115"/>
      <c r="I55" s="115"/>
      <c r="J55" s="115"/>
      <c r="K55" s="115"/>
      <c r="L55" s="115"/>
      <c r="M55" s="115"/>
      <c r="N55" s="115"/>
      <c r="O55" s="115"/>
      <c r="P55" s="115"/>
      <c r="Q55" s="115"/>
      <c r="R55" s="115"/>
      <c r="S55" s="115"/>
      <c r="T55" s="115"/>
      <c r="U55" s="115"/>
      <c r="V55" s="115"/>
      <c r="W55" s="115"/>
      <c r="X55" s="115"/>
      <c r="Y55" s="115"/>
      <c r="Z55" s="115"/>
    </row>
    <row r="56" spans="1:26" ht="15.75" customHeight="1" x14ac:dyDescent="0.3">
      <c r="A56" s="115"/>
      <c r="B56" s="115"/>
      <c r="C56" s="115"/>
      <c r="D56" s="115"/>
      <c r="E56" s="115"/>
      <c r="F56" s="115"/>
      <c r="G56" s="115"/>
      <c r="H56" s="115"/>
      <c r="I56" s="115"/>
      <c r="J56" s="115"/>
      <c r="K56" s="115"/>
      <c r="L56" s="115"/>
      <c r="M56" s="115"/>
      <c r="N56" s="115"/>
      <c r="O56" s="115"/>
      <c r="P56" s="115"/>
      <c r="Q56" s="115"/>
      <c r="R56" s="115"/>
      <c r="S56" s="115"/>
      <c r="T56" s="115"/>
      <c r="U56" s="115"/>
      <c r="V56" s="115"/>
      <c r="W56" s="115"/>
      <c r="X56" s="115"/>
      <c r="Y56" s="115"/>
      <c r="Z56" s="115"/>
    </row>
    <row r="57" spans="1:26" ht="15.75" customHeight="1" x14ac:dyDescent="0.3">
      <c r="A57" s="115"/>
      <c r="B57" s="115"/>
      <c r="C57" s="115"/>
      <c r="D57" s="115"/>
      <c r="E57" s="115"/>
      <c r="F57" s="115"/>
      <c r="G57" s="115"/>
      <c r="H57" s="115"/>
      <c r="I57" s="115"/>
      <c r="J57" s="115"/>
      <c r="K57" s="115"/>
      <c r="L57" s="115"/>
      <c r="M57" s="115"/>
      <c r="N57" s="115"/>
      <c r="O57" s="115"/>
      <c r="P57" s="115"/>
      <c r="Q57" s="115"/>
      <c r="R57" s="115"/>
      <c r="S57" s="115"/>
      <c r="T57" s="115"/>
      <c r="U57" s="115"/>
      <c r="V57" s="115"/>
      <c r="W57" s="115"/>
      <c r="X57" s="115"/>
      <c r="Y57" s="115"/>
      <c r="Z57" s="115"/>
    </row>
    <row r="58" spans="1:26" ht="15.75" customHeight="1" x14ac:dyDescent="0.3">
      <c r="A58" s="115"/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R58" s="115"/>
      <c r="S58" s="115"/>
      <c r="T58" s="115"/>
      <c r="U58" s="115"/>
      <c r="V58" s="115"/>
      <c r="W58" s="115"/>
      <c r="X58" s="115"/>
      <c r="Y58" s="115"/>
      <c r="Z58" s="115"/>
    </row>
    <row r="59" spans="1:26" ht="15.75" customHeight="1" x14ac:dyDescent="0.3">
      <c r="A59" s="115"/>
      <c r="B59" s="115"/>
      <c r="C59" s="115"/>
      <c r="D59" s="115"/>
      <c r="E59" s="115"/>
      <c r="F59" s="115"/>
      <c r="G59" s="115"/>
      <c r="H59" s="115"/>
      <c r="I59" s="115"/>
      <c r="J59" s="115"/>
      <c r="K59" s="115"/>
      <c r="L59" s="115"/>
      <c r="M59" s="115"/>
      <c r="N59" s="115"/>
      <c r="O59" s="115"/>
      <c r="P59" s="115"/>
      <c r="Q59" s="115"/>
      <c r="R59" s="115"/>
      <c r="S59" s="115"/>
      <c r="T59" s="115"/>
      <c r="U59" s="115"/>
      <c r="V59" s="115"/>
      <c r="W59" s="115"/>
      <c r="X59" s="115"/>
      <c r="Y59" s="115"/>
      <c r="Z59" s="115"/>
    </row>
    <row r="60" spans="1:26" ht="15.75" customHeight="1" x14ac:dyDescent="0.3">
      <c r="A60" s="115"/>
      <c r="B60" s="115"/>
      <c r="C60" s="115"/>
      <c r="D60" s="115"/>
      <c r="E60" s="115"/>
      <c r="F60" s="115"/>
      <c r="G60" s="115"/>
      <c r="H60" s="115"/>
      <c r="I60" s="115"/>
      <c r="J60" s="115"/>
      <c r="K60" s="115"/>
      <c r="L60" s="115"/>
      <c r="M60" s="115"/>
      <c r="N60" s="115"/>
      <c r="O60" s="115"/>
      <c r="P60" s="115"/>
      <c r="Q60" s="115"/>
      <c r="R60" s="115"/>
      <c r="S60" s="115"/>
      <c r="T60" s="115"/>
      <c r="U60" s="115"/>
      <c r="V60" s="115"/>
      <c r="W60" s="115"/>
      <c r="X60" s="115"/>
      <c r="Y60" s="115"/>
      <c r="Z60" s="115"/>
    </row>
    <row r="61" spans="1:26" ht="15.75" customHeight="1" x14ac:dyDescent="0.3">
      <c r="A61" s="115"/>
      <c r="B61" s="115"/>
      <c r="C61" s="115"/>
      <c r="D61" s="115"/>
      <c r="E61" s="115"/>
      <c r="F61" s="115"/>
      <c r="G61" s="115"/>
      <c r="H61" s="115"/>
      <c r="I61" s="115"/>
      <c r="J61" s="115"/>
      <c r="K61" s="115"/>
      <c r="L61" s="115"/>
      <c r="M61" s="115"/>
      <c r="N61" s="115"/>
      <c r="O61" s="115"/>
      <c r="P61" s="115"/>
      <c r="Q61" s="115"/>
      <c r="R61" s="115"/>
      <c r="S61" s="115"/>
      <c r="T61" s="115"/>
      <c r="U61" s="115"/>
      <c r="V61" s="115"/>
      <c r="W61" s="115"/>
      <c r="X61" s="115"/>
      <c r="Y61" s="115"/>
      <c r="Z61" s="115"/>
    </row>
    <row r="62" spans="1:26" ht="15.75" customHeight="1" x14ac:dyDescent="0.3">
      <c r="A62" s="115"/>
      <c r="B62" s="115"/>
      <c r="C62" s="115"/>
      <c r="D62" s="115"/>
      <c r="E62" s="115"/>
      <c r="F62" s="115"/>
      <c r="G62" s="115"/>
      <c r="H62" s="115"/>
      <c r="I62" s="115"/>
      <c r="J62" s="115"/>
      <c r="K62" s="115"/>
      <c r="L62" s="115"/>
      <c r="M62" s="115"/>
      <c r="N62" s="115"/>
      <c r="O62" s="115"/>
      <c r="P62" s="115"/>
      <c r="Q62" s="115"/>
      <c r="R62" s="115"/>
      <c r="S62" s="115"/>
      <c r="T62" s="115"/>
      <c r="U62" s="115"/>
      <c r="V62" s="115"/>
      <c r="W62" s="115"/>
      <c r="X62" s="115"/>
      <c r="Y62" s="115"/>
      <c r="Z62" s="115"/>
    </row>
    <row r="63" spans="1:26" ht="15.75" customHeight="1" x14ac:dyDescent="0.3">
      <c r="A63" s="115"/>
      <c r="B63" s="115"/>
      <c r="C63" s="115"/>
      <c r="D63" s="115"/>
      <c r="E63" s="115"/>
      <c r="F63" s="115"/>
      <c r="G63" s="115"/>
      <c r="H63" s="115"/>
      <c r="I63" s="115"/>
      <c r="J63" s="115"/>
      <c r="K63" s="115"/>
      <c r="L63" s="115"/>
      <c r="M63" s="115"/>
      <c r="N63" s="115"/>
      <c r="O63" s="115"/>
      <c r="P63" s="115"/>
      <c r="Q63" s="115"/>
      <c r="R63" s="115"/>
      <c r="S63" s="115"/>
      <c r="T63" s="115"/>
      <c r="U63" s="115"/>
      <c r="V63" s="115"/>
      <c r="W63" s="115"/>
      <c r="X63" s="115"/>
      <c r="Y63" s="115"/>
      <c r="Z63" s="115"/>
    </row>
    <row r="64" spans="1:26" ht="15.75" customHeight="1" x14ac:dyDescent="0.3">
      <c r="A64" s="115"/>
      <c r="B64" s="115"/>
      <c r="C64" s="115"/>
      <c r="D64" s="115"/>
      <c r="E64" s="115"/>
      <c r="F64" s="115"/>
      <c r="G64" s="115"/>
      <c r="H64" s="115"/>
      <c r="I64" s="115"/>
      <c r="J64" s="115"/>
      <c r="K64" s="115"/>
      <c r="L64" s="115"/>
      <c r="M64" s="115"/>
      <c r="N64" s="115"/>
      <c r="O64" s="115"/>
      <c r="P64" s="115"/>
      <c r="Q64" s="115"/>
      <c r="R64" s="115"/>
      <c r="S64" s="115"/>
      <c r="T64" s="115"/>
      <c r="U64" s="115"/>
      <c r="V64" s="115"/>
      <c r="W64" s="115"/>
      <c r="X64" s="115"/>
      <c r="Y64" s="115"/>
      <c r="Z64" s="115"/>
    </row>
    <row r="65" spans="1:26" ht="15.75" customHeight="1" x14ac:dyDescent="0.3">
      <c r="A65" s="115"/>
      <c r="B65" s="115"/>
      <c r="C65" s="115"/>
      <c r="D65" s="115"/>
      <c r="E65" s="115"/>
      <c r="F65" s="115"/>
      <c r="G65" s="115"/>
      <c r="H65" s="115"/>
      <c r="I65" s="115"/>
      <c r="J65" s="115"/>
      <c r="K65" s="115"/>
      <c r="L65" s="115"/>
      <c r="M65" s="115"/>
      <c r="N65" s="115"/>
      <c r="O65" s="115"/>
      <c r="P65" s="115"/>
      <c r="Q65" s="115"/>
      <c r="R65" s="115"/>
      <c r="S65" s="115"/>
      <c r="T65" s="115"/>
      <c r="U65" s="115"/>
      <c r="V65" s="115"/>
      <c r="W65" s="115"/>
      <c r="X65" s="115"/>
      <c r="Y65" s="115"/>
      <c r="Z65" s="115"/>
    </row>
    <row r="66" spans="1:26" ht="15.75" customHeight="1" x14ac:dyDescent="0.3">
      <c r="A66" s="115"/>
      <c r="B66" s="115"/>
      <c r="C66" s="115"/>
      <c r="D66" s="115"/>
      <c r="E66" s="115"/>
      <c r="F66" s="115"/>
      <c r="G66" s="115"/>
      <c r="H66" s="115"/>
      <c r="I66" s="115"/>
      <c r="J66" s="115"/>
      <c r="K66" s="115"/>
      <c r="L66" s="115"/>
      <c r="M66" s="115"/>
      <c r="N66" s="115"/>
      <c r="O66" s="115"/>
      <c r="P66" s="115"/>
      <c r="Q66" s="115"/>
      <c r="R66" s="115"/>
      <c r="S66" s="115"/>
      <c r="T66" s="115"/>
      <c r="U66" s="115"/>
      <c r="V66" s="115"/>
      <c r="W66" s="115"/>
      <c r="X66" s="115"/>
      <c r="Y66" s="115"/>
      <c r="Z66" s="115"/>
    </row>
    <row r="67" spans="1:26" ht="15.75" customHeight="1" x14ac:dyDescent="0.3">
      <c r="A67" s="115"/>
      <c r="B67" s="115"/>
      <c r="C67" s="115"/>
      <c r="D67" s="115"/>
      <c r="E67" s="115"/>
      <c r="F67" s="115"/>
      <c r="G67" s="115"/>
      <c r="H67" s="115"/>
      <c r="I67" s="115"/>
      <c r="J67" s="115"/>
      <c r="K67" s="115"/>
      <c r="L67" s="115"/>
      <c r="M67" s="115"/>
      <c r="N67" s="115"/>
      <c r="O67" s="115"/>
      <c r="P67" s="115"/>
      <c r="Q67" s="115"/>
      <c r="R67" s="115"/>
      <c r="S67" s="115"/>
      <c r="T67" s="115"/>
      <c r="U67" s="115"/>
      <c r="V67" s="115"/>
      <c r="W67" s="115"/>
      <c r="X67" s="115"/>
      <c r="Y67" s="115"/>
      <c r="Z67" s="115"/>
    </row>
    <row r="68" spans="1:26" ht="15.75" customHeight="1" x14ac:dyDescent="0.3">
      <c r="A68" s="115"/>
      <c r="B68" s="115"/>
      <c r="C68" s="115"/>
      <c r="D68" s="115"/>
      <c r="E68" s="115"/>
      <c r="F68" s="115"/>
      <c r="G68" s="115"/>
      <c r="H68" s="115"/>
      <c r="I68" s="115"/>
      <c r="J68" s="115"/>
      <c r="K68" s="115"/>
      <c r="L68" s="115"/>
      <c r="M68" s="115"/>
      <c r="N68" s="115"/>
      <c r="O68" s="115"/>
      <c r="P68" s="115"/>
      <c r="Q68" s="115"/>
      <c r="R68" s="115"/>
      <c r="S68" s="115"/>
      <c r="T68" s="115"/>
      <c r="U68" s="115"/>
      <c r="V68" s="115"/>
      <c r="W68" s="115"/>
      <c r="X68" s="115"/>
      <c r="Y68" s="115"/>
      <c r="Z68" s="115"/>
    </row>
    <row r="69" spans="1:26" ht="15.75" customHeight="1" x14ac:dyDescent="0.3">
      <c r="A69" s="115"/>
      <c r="B69" s="115"/>
      <c r="C69" s="115"/>
      <c r="D69" s="115"/>
      <c r="E69" s="115"/>
      <c r="F69" s="115"/>
      <c r="G69" s="115"/>
      <c r="H69" s="115"/>
      <c r="I69" s="115"/>
      <c r="J69" s="115"/>
      <c r="K69" s="115"/>
      <c r="L69" s="115"/>
      <c r="M69" s="115"/>
      <c r="N69" s="115"/>
      <c r="O69" s="115"/>
      <c r="P69" s="115"/>
      <c r="Q69" s="115"/>
      <c r="R69" s="115"/>
      <c r="S69" s="115"/>
      <c r="T69" s="115"/>
      <c r="U69" s="115"/>
      <c r="V69" s="115"/>
      <c r="W69" s="115"/>
      <c r="X69" s="115"/>
      <c r="Y69" s="115"/>
      <c r="Z69" s="115"/>
    </row>
    <row r="70" spans="1:26" ht="15.75" customHeight="1" x14ac:dyDescent="0.3">
      <c r="A70" s="115"/>
      <c r="B70" s="115"/>
      <c r="C70" s="115"/>
      <c r="D70" s="115"/>
      <c r="E70" s="115"/>
      <c r="F70" s="115"/>
      <c r="G70" s="115"/>
      <c r="H70" s="115"/>
      <c r="I70" s="115"/>
      <c r="J70" s="115"/>
      <c r="K70" s="115"/>
      <c r="L70" s="115"/>
      <c r="M70" s="115"/>
      <c r="N70" s="115"/>
      <c r="O70" s="115"/>
      <c r="P70" s="115"/>
      <c r="Q70" s="115"/>
      <c r="R70" s="115"/>
      <c r="S70" s="115"/>
      <c r="T70" s="115"/>
      <c r="U70" s="115"/>
      <c r="V70" s="115"/>
      <c r="W70" s="115"/>
      <c r="X70" s="115"/>
      <c r="Y70" s="115"/>
      <c r="Z70" s="115"/>
    </row>
    <row r="71" spans="1:26" ht="15.75" customHeight="1" x14ac:dyDescent="0.3">
      <c r="A71" s="115"/>
      <c r="B71" s="115"/>
      <c r="C71" s="115"/>
      <c r="D71" s="115"/>
      <c r="E71" s="115"/>
      <c r="F71" s="115"/>
      <c r="G71" s="115"/>
      <c r="H71" s="115"/>
      <c r="I71" s="115"/>
      <c r="J71" s="115"/>
      <c r="K71" s="115"/>
      <c r="L71" s="115"/>
      <c r="M71" s="115"/>
      <c r="N71" s="115"/>
      <c r="O71" s="115"/>
      <c r="P71" s="115"/>
      <c r="Q71" s="115"/>
      <c r="R71" s="115"/>
      <c r="S71" s="115"/>
      <c r="T71" s="115"/>
      <c r="U71" s="115"/>
      <c r="V71" s="115"/>
      <c r="W71" s="115"/>
      <c r="X71" s="115"/>
      <c r="Y71" s="115"/>
      <c r="Z71" s="115"/>
    </row>
    <row r="72" spans="1:26" ht="15.75" customHeight="1" x14ac:dyDescent="0.3"/>
    <row r="73" spans="1:26" ht="15.75" customHeight="1" x14ac:dyDescent="0.3"/>
    <row r="74" spans="1:26" ht="15.75" customHeight="1" x14ac:dyDescent="0.3"/>
    <row r="75" spans="1:26" ht="15.75" customHeight="1" x14ac:dyDescent="0.3"/>
    <row r="76" spans="1:26" ht="15.75" customHeight="1" x14ac:dyDescent="0.3"/>
    <row r="77" spans="1:26" ht="15.75" customHeight="1" x14ac:dyDescent="0.3"/>
    <row r="78" spans="1:26" ht="15.75" customHeight="1" x14ac:dyDescent="0.3"/>
    <row r="79" spans="1:26" ht="15.75" customHeight="1" x14ac:dyDescent="0.3"/>
    <row r="80" spans="1:26" ht="15.75" customHeight="1" x14ac:dyDescent="0.3"/>
    <row r="81" ht="15.75" customHeight="1" x14ac:dyDescent="0.3"/>
  </sheetData>
  <sheetProtection selectLockedCells="1" selectUnlockedCells="1"/>
  <sortState xmlns:xlrd2="http://schemas.microsoft.com/office/spreadsheetml/2017/richdata2" ref="A18:I26">
    <sortCondition descending="1" ref="I18"/>
    <sortCondition descending="1" ref="H18"/>
  </sortState>
  <hyperlinks>
    <hyperlink ref="B2" location="'Index'!A3" tooltip="Go to the Index sheet" display="`" xr:uid="{807C02EF-0FAE-4233-9F38-BC2C6C066DAE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83" orientation="portrait" horizontalDpi="300" verticalDpi="300" r:id="rId1"/>
  <headerFooter alignWithMargins="0">
    <oddHeader>&amp;C&amp;18&amp;"Trebuchet MS"&amp;BCumbria &amp;&amp; Northumbria TSA Leagues
Winter 2020-21&amp;L&amp;G&amp;R&amp;G</oddHeader>
    <oddFooter>&amp;Cwww.cntsa.org.uk</oddFooter>
  </headerFooter>
  <legacyDrawingHF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A47CF2-CF23-442D-86E0-4B874ABE71CA}">
  <sheetPr codeName="Sheet27">
    <tabColor theme="5" tint="-0.249977111117893"/>
    <pageSetUpPr fitToPage="1"/>
  </sheetPr>
  <dimension ref="A1:AH111"/>
  <sheetViews>
    <sheetView showGridLines="0" zoomScaleNormal="100" zoomScalePageLayoutView="150" workbookViewId="0">
      <selection activeCell="A2" sqref="A2"/>
    </sheetView>
  </sheetViews>
  <sheetFormatPr defaultColWidth="5" defaultRowHeight="15" x14ac:dyDescent="0.3"/>
  <cols>
    <col min="1" max="1" width="20.7109375" style="86" customWidth="1"/>
    <col min="2" max="3" width="5" style="86" customWidth="1"/>
    <col min="4" max="4" width="8.7109375" style="86" customWidth="1"/>
    <col min="5" max="5" width="8.7109375" style="87" customWidth="1"/>
    <col min="6" max="6" width="8.7109375" style="86" customWidth="1"/>
    <col min="7" max="7" width="4.7109375" style="87" customWidth="1"/>
    <col min="8" max="8" width="20.7109375" style="86" customWidth="1"/>
    <col min="9" max="10" width="5" style="86" customWidth="1"/>
    <col min="11" max="12" width="7.7109375" style="86" customWidth="1"/>
    <col min="13" max="13" width="9.7109375" style="86" customWidth="1"/>
    <col min="14" max="14" width="5" style="86" customWidth="1"/>
    <col min="15" max="20" width="4.140625" style="86" customWidth="1"/>
    <col min="21" max="254" width="10.28515625" style="86" customWidth="1"/>
    <col min="255" max="255" width="17.85546875" style="86" customWidth="1"/>
    <col min="256" max="16384" width="5" style="86"/>
  </cols>
  <sheetData>
    <row r="1" spans="1:34" s="84" customFormat="1" ht="18" x14ac:dyDescent="0.35">
      <c r="A1" s="84" t="s">
        <v>555</v>
      </c>
      <c r="D1" s="85"/>
      <c r="E1" s="85"/>
      <c r="F1" s="85"/>
      <c r="G1" s="121"/>
      <c r="H1" s="85"/>
      <c r="I1" s="85"/>
      <c r="J1" s="85" t="s">
        <v>1</v>
      </c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AH1" s="86"/>
    </row>
    <row r="2" spans="1:34" ht="15.75" customHeight="1" x14ac:dyDescent="0.3">
      <c r="A2" s="88" t="s">
        <v>2</v>
      </c>
    </row>
    <row r="3" spans="1:34" s="91" customFormat="1" ht="15.75" customHeight="1" x14ac:dyDescent="0.3">
      <c r="A3" s="91" t="s">
        <v>3</v>
      </c>
      <c r="E3" s="90"/>
      <c r="G3" s="90"/>
      <c r="AA3" s="86"/>
      <c r="AB3" s="86"/>
      <c r="AC3" s="86"/>
      <c r="AD3" s="86"/>
      <c r="AE3" s="86"/>
      <c r="AF3" s="86"/>
    </row>
    <row r="4" spans="1:34" ht="15.75" customHeight="1" x14ac:dyDescent="0.3">
      <c r="A4" s="122" t="s">
        <v>400</v>
      </c>
      <c r="B4" s="123"/>
      <c r="C4" s="124">
        <v>571</v>
      </c>
      <c r="D4" s="123"/>
      <c r="E4" s="95" t="s">
        <v>10</v>
      </c>
      <c r="F4" s="176">
        <f>SUM(F5:F7)</f>
        <v>0</v>
      </c>
      <c r="G4" s="126" t="s">
        <v>135</v>
      </c>
      <c r="H4" s="122" t="s">
        <v>556</v>
      </c>
      <c r="I4" s="123"/>
      <c r="J4" s="124">
        <v>591</v>
      </c>
      <c r="K4" s="123"/>
      <c r="L4" s="95" t="s">
        <v>10</v>
      </c>
      <c r="M4" s="176">
        <f>SUM(M5:M7)</f>
        <v>586.00800000000004</v>
      </c>
      <c r="N4"/>
    </row>
    <row r="5" spans="1:34" ht="15.75" customHeight="1" x14ac:dyDescent="0.3">
      <c r="A5" s="127" t="s">
        <v>548</v>
      </c>
      <c r="B5" s="128"/>
      <c r="C5" s="129"/>
      <c r="D5" s="177" t="s">
        <v>45</v>
      </c>
      <c r="E5" s="177"/>
      <c r="F5" s="178">
        <f>SUM(D5:E5)</f>
        <v>0</v>
      </c>
      <c r="G5"/>
      <c r="H5" s="127" t="s">
        <v>500</v>
      </c>
      <c r="I5" s="128"/>
      <c r="J5" s="129"/>
      <c r="K5" s="177">
        <v>99.003</v>
      </c>
      <c r="L5" s="177">
        <v>97.001999999999995</v>
      </c>
      <c r="M5" s="178">
        <f>SUM(K5:L5)</f>
        <v>196.005</v>
      </c>
      <c r="N5"/>
    </row>
    <row r="6" spans="1:34" ht="15.75" customHeight="1" x14ac:dyDescent="0.3">
      <c r="A6" s="131" t="s">
        <v>528</v>
      </c>
      <c r="B6" s="132"/>
      <c r="C6" s="133"/>
      <c r="D6" s="177" t="s">
        <v>45</v>
      </c>
      <c r="E6" s="177"/>
      <c r="F6" s="179">
        <f>SUM(D6:E6)</f>
        <v>0</v>
      </c>
      <c r="G6"/>
      <c r="H6" s="131" t="s">
        <v>496</v>
      </c>
      <c r="I6" s="132"/>
      <c r="J6" s="133"/>
      <c r="K6" s="177">
        <v>99.001000000000005</v>
      </c>
      <c r="L6" s="177">
        <v>98</v>
      </c>
      <c r="M6" s="179">
        <f>SUM(K6:L6)</f>
        <v>197.001</v>
      </c>
      <c r="N6"/>
    </row>
    <row r="7" spans="1:34" ht="15.75" customHeight="1" x14ac:dyDescent="0.3">
      <c r="A7" s="135" t="s">
        <v>497</v>
      </c>
      <c r="B7" s="136"/>
      <c r="C7" s="137"/>
      <c r="D7" s="180" t="s">
        <v>45</v>
      </c>
      <c r="E7" s="180"/>
      <c r="F7" s="181">
        <f>SUM(D7:E7)</f>
        <v>0</v>
      </c>
      <c r="G7"/>
      <c r="H7" s="135" t="s">
        <v>506</v>
      </c>
      <c r="I7" s="136"/>
      <c r="J7" s="137"/>
      <c r="K7" s="180">
        <v>97.001999999999995</v>
      </c>
      <c r="L7" s="180">
        <v>96</v>
      </c>
      <c r="M7" s="181">
        <f>SUM(K7:L7)</f>
        <v>193.00200000000001</v>
      </c>
      <c r="N7"/>
    </row>
    <row r="8" spans="1:34" ht="15.75" customHeight="1" x14ac:dyDescent="0.3">
      <c r="A8"/>
      <c r="B8"/>
      <c r="C8"/>
      <c r="D8"/>
      <c r="E8"/>
      <c r="F8"/>
      <c r="G8"/>
      <c r="H8"/>
      <c r="I8"/>
      <c r="J8"/>
      <c r="K8"/>
      <c r="L8"/>
      <c r="M8"/>
      <c r="N8"/>
      <c r="O8" s="182"/>
    </row>
    <row r="9" spans="1:34" ht="15.75" customHeight="1" x14ac:dyDescent="0.3">
      <c r="A9" s="122" t="s">
        <v>557</v>
      </c>
      <c r="B9" s="123"/>
      <c r="C9" s="124">
        <v>584</v>
      </c>
      <c r="D9" s="123"/>
      <c r="E9" s="95" t="s">
        <v>10</v>
      </c>
      <c r="F9" s="176">
        <f>SUM(F10:F12)</f>
        <v>597.01300000000003</v>
      </c>
      <c r="G9" s="126" t="s">
        <v>135</v>
      </c>
      <c r="H9" s="122" t="s">
        <v>558</v>
      </c>
      <c r="I9" s="123"/>
      <c r="J9" s="124">
        <v>576</v>
      </c>
      <c r="K9" s="123"/>
      <c r="L9" s="95" t="s">
        <v>10</v>
      </c>
      <c r="M9" s="176">
        <f>SUM(M10:M12)</f>
        <v>576.00600000000009</v>
      </c>
      <c r="N9"/>
    </row>
    <row r="10" spans="1:34" ht="15.75" customHeight="1" x14ac:dyDescent="0.3">
      <c r="A10" s="127" t="s">
        <v>510</v>
      </c>
      <c r="B10" s="128"/>
      <c r="C10" s="129"/>
      <c r="D10" s="177">
        <v>100.003</v>
      </c>
      <c r="E10" s="177">
        <v>100.001</v>
      </c>
      <c r="F10" s="178">
        <f>SUM(D10:E10)</f>
        <v>200.00400000000002</v>
      </c>
      <c r="G10"/>
      <c r="H10" s="127" t="s">
        <v>41</v>
      </c>
      <c r="I10" s="128"/>
      <c r="J10" s="129"/>
      <c r="K10" s="177">
        <v>96.001000000000005</v>
      </c>
      <c r="L10" s="177">
        <v>95</v>
      </c>
      <c r="M10" s="178">
        <f>SUM(K10:L10)</f>
        <v>191.001</v>
      </c>
      <c r="N10"/>
      <c r="AA10" s="138"/>
      <c r="AB10" s="138"/>
      <c r="AC10" s="138"/>
      <c r="AD10" s="138"/>
      <c r="AE10" s="138"/>
      <c r="AF10" s="138"/>
    </row>
    <row r="11" spans="1:34" ht="15.75" customHeight="1" x14ac:dyDescent="0.3">
      <c r="A11" s="131" t="s">
        <v>511</v>
      </c>
      <c r="B11" s="132"/>
      <c r="C11" s="133"/>
      <c r="D11" s="177">
        <v>99.001999999999995</v>
      </c>
      <c r="E11" s="177">
        <v>98.001999999999995</v>
      </c>
      <c r="F11" s="179">
        <f>SUM(D11:E11)</f>
        <v>197.00399999999999</v>
      </c>
      <c r="G11"/>
      <c r="H11" s="131" t="s">
        <v>13</v>
      </c>
      <c r="I11" s="132"/>
      <c r="J11" s="133"/>
      <c r="K11" s="177">
        <v>98.001999999999995</v>
      </c>
      <c r="L11" s="177">
        <v>97.001000000000005</v>
      </c>
      <c r="M11" s="179">
        <f>SUM(K11:L11)</f>
        <v>195.00299999999999</v>
      </c>
      <c r="N11"/>
      <c r="AA11" s="138"/>
      <c r="AB11" s="138"/>
      <c r="AC11" s="138"/>
      <c r="AD11" s="138"/>
      <c r="AE11" s="138"/>
      <c r="AF11" s="138"/>
    </row>
    <row r="12" spans="1:34" ht="15.75" customHeight="1" x14ac:dyDescent="0.3">
      <c r="A12" s="135" t="s">
        <v>522</v>
      </c>
      <c r="B12" s="136"/>
      <c r="C12" s="137"/>
      <c r="D12" s="180">
        <v>100.004</v>
      </c>
      <c r="E12" s="180">
        <v>100.001</v>
      </c>
      <c r="F12" s="181">
        <f>SUM(D12:E12)</f>
        <v>200.005</v>
      </c>
      <c r="G12"/>
      <c r="H12" s="135" t="s">
        <v>537</v>
      </c>
      <c r="I12" s="136"/>
      <c r="J12" s="137"/>
      <c r="K12" s="180">
        <v>95.001000000000005</v>
      </c>
      <c r="L12" s="180">
        <v>95.001000000000005</v>
      </c>
      <c r="M12" s="181">
        <f>SUM(K12:L12)</f>
        <v>190.00200000000001</v>
      </c>
      <c r="N12"/>
      <c r="AA12" s="138"/>
      <c r="AB12" s="138"/>
      <c r="AC12" s="138"/>
      <c r="AD12" s="138"/>
      <c r="AE12" s="138"/>
      <c r="AF12" s="138"/>
    </row>
    <row r="13" spans="1:34" ht="15.75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AA13" s="138"/>
      <c r="AB13" s="138"/>
      <c r="AC13" s="138"/>
      <c r="AD13" s="138"/>
      <c r="AE13" s="138"/>
      <c r="AF13" s="138"/>
    </row>
    <row r="14" spans="1:34" ht="15.75" customHeight="1" x14ac:dyDescent="0.3">
      <c r="A14" s="122" t="s">
        <v>559</v>
      </c>
      <c r="B14" s="123"/>
      <c r="C14" s="124">
        <v>587</v>
      </c>
      <c r="D14" s="123"/>
      <c r="E14" s="95" t="s">
        <v>10</v>
      </c>
      <c r="F14" s="176">
        <f>SUM(F15:F17)</f>
        <v>590.01400000000001</v>
      </c>
      <c r="G14" s="126" t="s">
        <v>135</v>
      </c>
      <c r="H14" t="s">
        <v>279</v>
      </c>
      <c r="I14"/>
      <c r="J14"/>
      <c r="K14"/>
      <c r="L14"/>
      <c r="M14">
        <v>587</v>
      </c>
      <c r="N14"/>
    </row>
    <row r="15" spans="1:34" ht="15.75" customHeight="1" x14ac:dyDescent="0.3">
      <c r="A15" s="127" t="s">
        <v>42</v>
      </c>
      <c r="B15" s="128"/>
      <c r="C15" s="129"/>
      <c r="D15" s="177">
        <v>99.003</v>
      </c>
      <c r="E15" s="177">
        <v>98.003</v>
      </c>
      <c r="F15" s="178">
        <f>SUM(D15:E15)</f>
        <v>197.006</v>
      </c>
      <c r="G15"/>
      <c r="H15"/>
      <c r="I15"/>
      <c r="J15"/>
      <c r="K15"/>
      <c r="L15"/>
      <c r="M15"/>
      <c r="N15"/>
    </row>
    <row r="16" spans="1:34" ht="15.75" customHeight="1" x14ac:dyDescent="0.3">
      <c r="A16" s="131" t="s">
        <v>508</v>
      </c>
      <c r="B16" s="132"/>
      <c r="C16" s="133"/>
      <c r="D16" s="177">
        <v>100.002</v>
      </c>
      <c r="E16" s="177">
        <v>98.001000000000005</v>
      </c>
      <c r="F16" s="179">
        <f>SUM(D16:E16)</f>
        <v>198.00299999999999</v>
      </c>
      <c r="G16"/>
      <c r="H16"/>
      <c r="I16"/>
      <c r="J16"/>
      <c r="K16"/>
      <c r="L16"/>
      <c r="M16"/>
      <c r="N16"/>
    </row>
    <row r="17" spans="1:20" ht="15.75" customHeight="1" x14ac:dyDescent="0.3">
      <c r="A17" s="135" t="s">
        <v>515</v>
      </c>
      <c r="B17" s="136"/>
      <c r="C17" s="137"/>
      <c r="D17" s="180">
        <v>99.003</v>
      </c>
      <c r="E17" s="180">
        <v>96.001999999999995</v>
      </c>
      <c r="F17" s="181">
        <f>SUM(D17:E17)</f>
        <v>195.005</v>
      </c>
      <c r="G17"/>
      <c r="H17"/>
      <c r="I17"/>
      <c r="J17"/>
      <c r="K17"/>
      <c r="L17"/>
      <c r="M17"/>
      <c r="N17"/>
    </row>
    <row r="18" spans="1:20" ht="15.7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</row>
    <row r="19" spans="1:20" ht="15.75" customHeight="1" x14ac:dyDescent="0.3">
      <c r="E19" s="86"/>
      <c r="H19" s="139" t="s">
        <v>3</v>
      </c>
      <c r="I19" s="97" t="s">
        <v>139</v>
      </c>
      <c r="J19" s="97" t="s">
        <v>140</v>
      </c>
      <c r="K19" s="97" t="s">
        <v>141</v>
      </c>
      <c r="L19" s="97" t="s">
        <v>142</v>
      </c>
      <c r="M19" s="97" t="s">
        <v>9</v>
      </c>
      <c r="N19" s="98" t="s">
        <v>143</v>
      </c>
    </row>
    <row r="20" spans="1:20" ht="15.75" customHeight="1" x14ac:dyDescent="0.3">
      <c r="E20" s="86"/>
      <c r="H20" s="313" t="s">
        <v>556</v>
      </c>
      <c r="I20" s="99">
        <v>5</v>
      </c>
      <c r="J20" s="99">
        <v>5</v>
      </c>
      <c r="K20" s="99"/>
      <c r="L20" s="99"/>
      <c r="M20" s="315">
        <v>2956.0659999999998</v>
      </c>
      <c r="N20" s="130">
        <v>10</v>
      </c>
    </row>
    <row r="21" spans="1:20" ht="15.75" customHeight="1" x14ac:dyDescent="0.3">
      <c r="E21" s="86"/>
      <c r="H21" s="183" t="s">
        <v>557</v>
      </c>
      <c r="I21" s="104">
        <v>5</v>
      </c>
      <c r="J21" s="104">
        <v>4</v>
      </c>
      <c r="K21" s="104"/>
      <c r="L21" s="104">
        <v>1</v>
      </c>
      <c r="M21" s="287">
        <v>2946.0509999999995</v>
      </c>
      <c r="N21" s="105">
        <v>8</v>
      </c>
    </row>
    <row r="22" spans="1:20" ht="15.75" customHeight="1" x14ac:dyDescent="0.3">
      <c r="E22" s="86"/>
      <c r="H22" s="141" t="s">
        <v>558</v>
      </c>
      <c r="I22" s="104">
        <v>5</v>
      </c>
      <c r="J22" s="104">
        <v>3</v>
      </c>
      <c r="K22" s="104"/>
      <c r="L22" s="104">
        <v>2</v>
      </c>
      <c r="M22" s="287">
        <v>2713.0290000000005</v>
      </c>
      <c r="N22" s="105">
        <v>6</v>
      </c>
    </row>
    <row r="23" spans="1:20" ht="15.75" customHeight="1" x14ac:dyDescent="0.3">
      <c r="H23" s="183" t="s">
        <v>559</v>
      </c>
      <c r="I23" s="104">
        <v>5</v>
      </c>
      <c r="J23" s="104">
        <v>2</v>
      </c>
      <c r="K23" s="104"/>
      <c r="L23" s="104">
        <v>3</v>
      </c>
      <c r="M23" s="287">
        <v>2328.0450000000001</v>
      </c>
      <c r="N23" s="105">
        <v>4</v>
      </c>
    </row>
    <row r="24" spans="1:20" ht="15.75" customHeight="1" x14ac:dyDescent="0.3">
      <c r="H24" s="142" t="s">
        <v>400</v>
      </c>
      <c r="I24" s="292">
        <v>5</v>
      </c>
      <c r="J24" s="292"/>
      <c r="K24" s="292"/>
      <c r="L24" s="292">
        <v>5</v>
      </c>
      <c r="M24" s="316">
        <v>0</v>
      </c>
      <c r="N24" s="293">
        <v>0</v>
      </c>
    </row>
    <row r="25" spans="1:20" ht="15.75" customHeight="1" x14ac:dyDescent="0.3"/>
    <row r="26" spans="1:20" ht="15.75" customHeight="1" x14ac:dyDescent="0.3"/>
    <row r="27" spans="1:20" ht="15.75" customHeight="1" x14ac:dyDescent="0.3">
      <c r="A27" s="145"/>
      <c r="B27" s="145"/>
      <c r="C27" s="145"/>
      <c r="D27" s="145"/>
      <c r="E27" s="145"/>
      <c r="F27" s="145"/>
      <c r="G27" s="146"/>
      <c r="H27" s="145"/>
      <c r="I27" s="145"/>
      <c r="J27" s="145"/>
      <c r="K27" s="145"/>
      <c r="L27" s="145"/>
      <c r="M27" s="145"/>
      <c r="N27" s="145"/>
      <c r="P27" s="144"/>
    </row>
    <row r="28" spans="1:20" ht="15.75" customHeight="1" x14ac:dyDescent="0.3">
      <c r="E28" s="86"/>
    </row>
    <row r="29" spans="1:20" ht="15.75" customHeight="1" x14ac:dyDescent="0.3">
      <c r="A29" s="91" t="s">
        <v>4</v>
      </c>
      <c r="B29" s="91"/>
      <c r="C29" s="91"/>
      <c r="D29" s="91"/>
      <c r="E29" s="90"/>
      <c r="F29" s="91"/>
      <c r="G29" s="90"/>
      <c r="H29" s="91"/>
      <c r="I29" s="91"/>
      <c r="J29" s="91"/>
      <c r="K29" s="91"/>
      <c r="L29" s="91"/>
      <c r="M29" s="91"/>
      <c r="N29" s="91"/>
      <c r="O29" s="91"/>
    </row>
    <row r="30" spans="1:20" ht="15.75" customHeight="1" x14ac:dyDescent="0.3">
      <c r="A30" s="122" t="s">
        <v>134</v>
      </c>
      <c r="B30" s="123"/>
      <c r="C30" s="124">
        <v>565</v>
      </c>
      <c r="D30" s="123"/>
      <c r="E30" s="95" t="s">
        <v>10</v>
      </c>
      <c r="F30" s="176">
        <f>SUM(F31:F33)</f>
        <v>576.00700000000006</v>
      </c>
      <c r="G30" s="126" t="s">
        <v>135</v>
      </c>
      <c r="H30" s="122" t="s">
        <v>560</v>
      </c>
      <c r="I30" s="123"/>
      <c r="J30" s="124">
        <v>512</v>
      </c>
      <c r="K30" s="123"/>
      <c r="L30" s="95" t="s">
        <v>10</v>
      </c>
      <c r="M30" s="176">
        <f>SUM(M31:M33)</f>
        <v>0</v>
      </c>
      <c r="N30"/>
      <c r="O30" s="115"/>
      <c r="P30" s="115"/>
      <c r="Q30" s="115"/>
      <c r="R30" s="115"/>
      <c r="S30" s="115"/>
      <c r="T30" s="115"/>
    </row>
    <row r="31" spans="1:20" ht="15.75" customHeight="1" x14ac:dyDescent="0.3">
      <c r="A31" s="127" t="s">
        <v>276</v>
      </c>
      <c r="B31" s="128"/>
      <c r="C31" s="129"/>
      <c r="D31" s="177">
        <v>100.002</v>
      </c>
      <c r="E31" s="177">
        <v>98.003</v>
      </c>
      <c r="F31" s="178">
        <f>SUM(D31:E31)</f>
        <v>198.005</v>
      </c>
      <c r="G31"/>
      <c r="H31" s="127" t="s">
        <v>116</v>
      </c>
      <c r="I31" s="128"/>
      <c r="J31" s="129"/>
      <c r="K31" s="177" t="s">
        <v>45</v>
      </c>
      <c r="L31" s="177"/>
      <c r="M31" s="178">
        <f>SUM(K31:L31)</f>
        <v>0</v>
      </c>
      <c r="N31"/>
      <c r="O31" s="115"/>
      <c r="P31" s="115"/>
      <c r="Q31" s="115"/>
      <c r="R31" s="115"/>
      <c r="S31" s="115"/>
      <c r="T31" s="115"/>
    </row>
    <row r="32" spans="1:20" ht="15.75" customHeight="1" x14ac:dyDescent="0.3">
      <c r="A32" s="131" t="s">
        <v>24</v>
      </c>
      <c r="B32" s="132"/>
      <c r="C32" s="133"/>
      <c r="D32" s="177">
        <v>96</v>
      </c>
      <c r="E32" s="177">
        <v>93</v>
      </c>
      <c r="F32" s="179">
        <f>SUM(D32:E32)</f>
        <v>189</v>
      </c>
      <c r="G32"/>
      <c r="H32" s="131" t="s">
        <v>550</v>
      </c>
      <c r="I32" s="132"/>
      <c r="J32" s="133"/>
      <c r="K32" s="177" t="s">
        <v>45</v>
      </c>
      <c r="L32" s="177"/>
      <c r="M32" s="179">
        <f>SUM(K32:L32)</f>
        <v>0</v>
      </c>
      <c r="N32"/>
      <c r="O32" s="115"/>
      <c r="P32" s="115"/>
      <c r="Q32" s="115"/>
      <c r="R32" s="115"/>
      <c r="S32" s="115"/>
      <c r="T32" s="115"/>
    </row>
    <row r="33" spans="1:20" ht="15.75" customHeight="1" x14ac:dyDescent="0.3">
      <c r="A33" s="135" t="s">
        <v>542</v>
      </c>
      <c r="B33" s="136"/>
      <c r="C33" s="137"/>
      <c r="D33" s="180">
        <v>96.001999999999995</v>
      </c>
      <c r="E33" s="180">
        <v>93</v>
      </c>
      <c r="F33" s="181">
        <f>SUM(D33:E33)</f>
        <v>189.00200000000001</v>
      </c>
      <c r="G33"/>
      <c r="H33" s="135" t="s">
        <v>551</v>
      </c>
      <c r="I33" s="136"/>
      <c r="J33" s="137"/>
      <c r="K33" s="180" t="s">
        <v>45</v>
      </c>
      <c r="L33" s="180"/>
      <c r="M33" s="181">
        <f>SUM(K33:L33)</f>
        <v>0</v>
      </c>
      <c r="N33"/>
      <c r="O33" s="115"/>
      <c r="P33" s="115"/>
      <c r="Q33" s="115"/>
      <c r="R33" s="115"/>
      <c r="S33" s="115"/>
      <c r="T33" s="115"/>
    </row>
    <row r="34" spans="1:20" ht="15.7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 s="115"/>
      <c r="P34" s="115"/>
      <c r="Q34" s="115"/>
      <c r="R34" s="115"/>
      <c r="S34" s="115"/>
      <c r="T34" s="115"/>
    </row>
    <row r="35" spans="1:20" ht="15.75" customHeight="1" x14ac:dyDescent="0.3">
      <c r="A35" s="122" t="s">
        <v>561</v>
      </c>
      <c r="B35" s="123"/>
      <c r="C35" s="124">
        <v>564</v>
      </c>
      <c r="D35" s="123"/>
      <c r="E35" s="95" t="s">
        <v>10</v>
      </c>
      <c r="F35" s="176">
        <f>SUM(F36:F38)</f>
        <v>369.00099999999998</v>
      </c>
      <c r="G35" s="126" t="s">
        <v>135</v>
      </c>
      <c r="H35" s="122" t="s">
        <v>562</v>
      </c>
      <c r="I35" s="123"/>
      <c r="J35" s="124">
        <v>534</v>
      </c>
      <c r="K35" s="123"/>
      <c r="L35" s="95" t="s">
        <v>10</v>
      </c>
      <c r="M35" s="176">
        <f>SUM(M36:M38)</f>
        <v>162.001</v>
      </c>
      <c r="N35"/>
      <c r="O35" s="115"/>
      <c r="P35" s="115"/>
      <c r="Q35" s="115"/>
      <c r="R35" s="115"/>
      <c r="S35" s="115"/>
      <c r="T35" s="115"/>
    </row>
    <row r="36" spans="1:20" ht="15.75" customHeight="1" x14ac:dyDescent="0.3">
      <c r="A36" s="127" t="s">
        <v>539</v>
      </c>
      <c r="B36" s="128"/>
      <c r="C36" s="129"/>
      <c r="D36" s="177">
        <v>91.001000000000005</v>
      </c>
      <c r="E36" s="177">
        <v>89</v>
      </c>
      <c r="F36" s="178">
        <f>SUM(D36:E36)</f>
        <v>180.001</v>
      </c>
      <c r="G36"/>
      <c r="H36" s="127" t="s">
        <v>549</v>
      </c>
      <c r="I36" s="128"/>
      <c r="J36" s="129"/>
      <c r="K36" s="177" t="s">
        <v>45</v>
      </c>
      <c r="L36" s="177"/>
      <c r="M36" s="178">
        <f>SUM(K36:L36)</f>
        <v>0</v>
      </c>
      <c r="N36"/>
      <c r="O36" s="115"/>
      <c r="P36" s="115"/>
      <c r="Q36" s="115"/>
      <c r="R36" s="115"/>
      <c r="S36" s="115"/>
      <c r="T36" s="115"/>
    </row>
    <row r="37" spans="1:20" ht="15.75" customHeight="1" x14ac:dyDescent="0.3">
      <c r="A37" s="131" t="s">
        <v>465</v>
      </c>
      <c r="B37" s="132"/>
      <c r="C37" s="133"/>
      <c r="D37" s="177" t="s">
        <v>45</v>
      </c>
      <c r="E37" s="177"/>
      <c r="F37" s="179">
        <f>SUM(D37:E37)</f>
        <v>0</v>
      </c>
      <c r="G37"/>
      <c r="H37" s="131" t="s">
        <v>552</v>
      </c>
      <c r="I37" s="132"/>
      <c r="J37" s="133"/>
      <c r="K37" s="177" t="s">
        <v>45</v>
      </c>
      <c r="L37" s="177"/>
      <c r="M37" s="179">
        <f>SUM(K37:L37)</f>
        <v>0</v>
      </c>
      <c r="N37"/>
      <c r="O37" s="115"/>
      <c r="P37" s="115"/>
      <c r="Q37" s="115"/>
      <c r="R37" s="115"/>
      <c r="S37" s="115"/>
      <c r="T37" s="115"/>
    </row>
    <row r="38" spans="1:20" ht="15.75" customHeight="1" x14ac:dyDescent="0.3">
      <c r="A38" s="135" t="s">
        <v>466</v>
      </c>
      <c r="B38" s="136"/>
      <c r="C38" s="137"/>
      <c r="D38" s="180">
        <v>95</v>
      </c>
      <c r="E38" s="180">
        <v>94</v>
      </c>
      <c r="F38" s="181">
        <f>SUM(D38:E38)</f>
        <v>189</v>
      </c>
      <c r="G38"/>
      <c r="H38" s="135" t="s">
        <v>546</v>
      </c>
      <c r="I38" s="136"/>
      <c r="J38" s="137"/>
      <c r="K38" s="180">
        <v>86.001000000000005</v>
      </c>
      <c r="L38" s="180">
        <v>76</v>
      </c>
      <c r="M38" s="181">
        <f>SUM(K38:L38)</f>
        <v>162.001</v>
      </c>
      <c r="N38"/>
      <c r="O38" s="115"/>
      <c r="P38" s="115"/>
      <c r="Q38" s="115"/>
      <c r="R38" s="115"/>
      <c r="S38" s="115"/>
      <c r="T38" s="115"/>
    </row>
    <row r="39" spans="1:20" ht="15.75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 s="115"/>
      <c r="P39" s="115"/>
      <c r="Q39" s="115"/>
      <c r="R39" s="115"/>
      <c r="S39" s="115"/>
      <c r="T39" s="115"/>
    </row>
    <row r="40" spans="1:20" ht="15.75" customHeight="1" x14ac:dyDescent="0.3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 s="115"/>
      <c r="P40" s="115"/>
      <c r="Q40" s="115"/>
      <c r="R40" s="115"/>
      <c r="S40" s="115"/>
      <c r="T40" s="115"/>
    </row>
    <row r="41" spans="1:20" ht="15.75" customHeight="1" x14ac:dyDescent="0.3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 s="115"/>
      <c r="P41" s="115"/>
      <c r="Q41" s="115"/>
      <c r="R41" s="115"/>
      <c r="S41" s="115"/>
      <c r="T41" s="115"/>
    </row>
    <row r="42" spans="1:20" ht="15.75" customHeight="1" x14ac:dyDescent="0.3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 s="115"/>
      <c r="P42" s="115"/>
      <c r="Q42" s="115"/>
      <c r="R42" s="115"/>
      <c r="S42" s="115"/>
      <c r="T42" s="115"/>
    </row>
    <row r="43" spans="1:20" ht="15.75" customHeight="1" x14ac:dyDescent="0.3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 s="115"/>
      <c r="P43" s="115"/>
      <c r="Q43" s="115"/>
      <c r="R43" s="115"/>
      <c r="S43" s="115"/>
      <c r="T43" s="115"/>
    </row>
    <row r="44" spans="1:20" ht="15.7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 s="115"/>
      <c r="P44" s="115"/>
      <c r="Q44" s="115"/>
      <c r="R44" s="115"/>
      <c r="S44" s="115"/>
      <c r="T44" s="115"/>
    </row>
    <row r="45" spans="1:20" ht="15.75" customHeight="1" x14ac:dyDescent="0.3">
      <c r="E45" s="86"/>
      <c r="H45" s="139" t="s">
        <v>4</v>
      </c>
      <c r="I45" s="97" t="s">
        <v>139</v>
      </c>
      <c r="J45" s="97" t="s">
        <v>140</v>
      </c>
      <c r="K45" s="97" t="s">
        <v>141</v>
      </c>
      <c r="L45" s="97" t="s">
        <v>142</v>
      </c>
      <c r="M45" s="97" t="s">
        <v>9</v>
      </c>
      <c r="N45" s="98" t="s">
        <v>143</v>
      </c>
    </row>
    <row r="46" spans="1:20" ht="15.75" customHeight="1" x14ac:dyDescent="0.3">
      <c r="E46" s="86"/>
      <c r="H46" s="147" t="s">
        <v>134</v>
      </c>
      <c r="I46" s="148">
        <v>5</v>
      </c>
      <c r="J46" s="148">
        <v>5</v>
      </c>
      <c r="K46" s="148"/>
      <c r="L46" s="148"/>
      <c r="M46" s="288">
        <v>2879.0239999999999</v>
      </c>
      <c r="N46" s="149">
        <v>10</v>
      </c>
      <c r="O46" s="115"/>
      <c r="P46" s="115"/>
    </row>
    <row r="47" spans="1:20" ht="15.75" customHeight="1" x14ac:dyDescent="0.3">
      <c r="E47" s="86"/>
      <c r="H47" s="150" t="s">
        <v>561</v>
      </c>
      <c r="I47" s="117">
        <v>5</v>
      </c>
      <c r="J47" s="117">
        <v>3</v>
      </c>
      <c r="K47" s="117"/>
      <c r="L47" s="117">
        <v>2</v>
      </c>
      <c r="M47" s="289">
        <v>1832.0060000000001</v>
      </c>
      <c r="N47" s="118">
        <v>6</v>
      </c>
      <c r="O47" s="115"/>
      <c r="P47" s="115"/>
    </row>
    <row r="48" spans="1:20" ht="15.75" customHeight="1" x14ac:dyDescent="0.3">
      <c r="E48" s="86"/>
      <c r="H48" s="150" t="s">
        <v>562</v>
      </c>
      <c r="I48" s="117">
        <v>5</v>
      </c>
      <c r="J48" s="117">
        <v>2</v>
      </c>
      <c r="K48" s="117"/>
      <c r="L48" s="117">
        <v>3</v>
      </c>
      <c r="M48" s="289">
        <v>794.00099999999998</v>
      </c>
      <c r="N48" s="118">
        <v>4</v>
      </c>
      <c r="O48" s="115"/>
      <c r="P48" s="115"/>
    </row>
    <row r="49" spans="1:16" ht="15.75" customHeight="1" x14ac:dyDescent="0.3">
      <c r="H49" s="151" t="s">
        <v>560</v>
      </c>
      <c r="I49" s="119">
        <v>5</v>
      </c>
      <c r="J49" s="119"/>
      <c r="K49" s="119"/>
      <c r="L49" s="119">
        <v>5</v>
      </c>
      <c r="M49" s="290">
        <v>0</v>
      </c>
      <c r="N49" s="120">
        <v>0</v>
      </c>
      <c r="O49" s="115"/>
      <c r="P49" s="115"/>
    </row>
    <row r="50" spans="1:16" ht="15.75" customHeight="1" x14ac:dyDescent="0.3">
      <c r="H50" s="115"/>
      <c r="I50" s="115"/>
      <c r="J50" s="115"/>
      <c r="K50" s="115"/>
      <c r="L50" s="115"/>
      <c r="M50" s="115"/>
      <c r="N50" s="115"/>
      <c r="O50" s="115"/>
      <c r="P50" s="115"/>
    </row>
    <row r="51" spans="1:16" ht="15.75" customHeight="1" x14ac:dyDescent="0.3">
      <c r="A51" s="86" t="s">
        <v>490</v>
      </c>
      <c r="E51" s="112" t="s">
        <v>705</v>
      </c>
      <c r="G51" s="86"/>
      <c r="H51" s="115"/>
      <c r="I51" s="115"/>
      <c r="J51" s="115"/>
      <c r="K51" s="115"/>
      <c r="L51" s="115"/>
      <c r="M51" s="115"/>
      <c r="N51" s="115"/>
      <c r="O51" s="115"/>
      <c r="P51" s="115"/>
    </row>
    <row r="52" spans="1:16" ht="15.75" customHeight="1" x14ac:dyDescent="0.3">
      <c r="A52" s="86" t="s">
        <v>129</v>
      </c>
      <c r="E52" s="86"/>
      <c r="H52" s="182"/>
      <c r="I52" s="182"/>
      <c r="J52" s="182"/>
      <c r="K52" s="182"/>
      <c r="L52" s="182"/>
      <c r="M52" s="182"/>
      <c r="N52" s="182"/>
    </row>
    <row r="53" spans="1:16" ht="15.75" customHeight="1" x14ac:dyDescent="0.3">
      <c r="A53" s="182"/>
      <c r="B53" s="182"/>
      <c r="C53" s="182"/>
      <c r="D53" s="182"/>
      <c r="E53" s="182"/>
      <c r="F53" s="182"/>
      <c r="G53" s="184"/>
      <c r="H53" s="182"/>
      <c r="I53" s="182"/>
      <c r="J53" s="182"/>
      <c r="K53" s="182"/>
      <c r="L53" s="182"/>
      <c r="M53" s="182"/>
      <c r="N53" s="182"/>
    </row>
    <row r="54" spans="1:16" ht="15.75" customHeight="1" x14ac:dyDescent="0.3">
      <c r="A54" s="182"/>
      <c r="B54" s="182"/>
      <c r="C54" s="182"/>
      <c r="D54" s="182"/>
      <c r="E54" s="182"/>
      <c r="F54" s="182"/>
      <c r="G54" s="184"/>
      <c r="H54" s="182"/>
      <c r="I54" s="182"/>
      <c r="J54" s="182"/>
      <c r="K54" s="182"/>
      <c r="L54" s="182"/>
      <c r="M54" s="182"/>
      <c r="N54" s="182"/>
    </row>
    <row r="55" spans="1:16" ht="15.75" customHeight="1" x14ac:dyDescent="0.3">
      <c r="A55" s="182"/>
      <c r="B55" s="182"/>
      <c r="C55" s="182"/>
      <c r="D55" s="182"/>
      <c r="E55" s="182"/>
      <c r="F55" s="182"/>
      <c r="G55" s="184"/>
      <c r="H55" s="182"/>
      <c r="I55" s="182"/>
      <c r="J55" s="182"/>
      <c r="K55" s="182"/>
      <c r="L55" s="182"/>
      <c r="M55" s="182"/>
      <c r="N55" s="182"/>
    </row>
    <row r="56" spans="1:16" ht="15.75" customHeight="1" x14ac:dyDescent="0.3">
      <c r="A56" s="182"/>
      <c r="B56" s="182"/>
      <c r="C56" s="182"/>
      <c r="D56" s="182"/>
      <c r="E56" s="182"/>
      <c r="F56" s="182"/>
      <c r="G56" s="184"/>
      <c r="H56" s="182"/>
      <c r="I56" s="182"/>
      <c r="J56" s="182"/>
      <c r="K56" s="182"/>
      <c r="L56" s="182"/>
      <c r="M56" s="182"/>
      <c r="N56" s="182"/>
    </row>
    <row r="57" spans="1:16" ht="15.75" customHeight="1" x14ac:dyDescent="0.3">
      <c r="A57" s="182"/>
      <c r="B57" s="182"/>
      <c r="C57" s="182"/>
      <c r="D57" s="182"/>
      <c r="E57" s="182"/>
      <c r="F57" s="182"/>
      <c r="G57" s="184"/>
      <c r="H57" s="182"/>
      <c r="I57" s="182"/>
      <c r="J57" s="182"/>
      <c r="K57" s="182"/>
      <c r="L57" s="182"/>
      <c r="M57" s="182"/>
      <c r="N57" s="182"/>
    </row>
    <row r="58" spans="1:16" ht="15.75" customHeight="1" x14ac:dyDescent="0.3">
      <c r="A58" s="182"/>
      <c r="B58" s="182"/>
      <c r="C58" s="182"/>
      <c r="D58" s="182"/>
      <c r="E58" s="182"/>
      <c r="F58" s="182"/>
      <c r="G58" s="184"/>
      <c r="H58" s="182"/>
      <c r="I58" s="182"/>
      <c r="J58" s="182"/>
      <c r="K58" s="182"/>
      <c r="L58" s="182"/>
      <c r="M58" s="182"/>
      <c r="N58" s="182"/>
    </row>
    <row r="59" spans="1:16" ht="15.75" customHeight="1" x14ac:dyDescent="0.3">
      <c r="A59" s="182"/>
      <c r="B59" s="182"/>
      <c r="C59" s="182"/>
      <c r="D59" s="182"/>
      <c r="E59" s="182"/>
      <c r="F59" s="182"/>
      <c r="G59" s="184"/>
      <c r="H59" s="182"/>
      <c r="I59" s="182"/>
      <c r="J59" s="182"/>
      <c r="K59" s="182"/>
      <c r="L59" s="182"/>
      <c r="M59" s="182"/>
      <c r="N59" s="182"/>
    </row>
    <row r="60" spans="1:16" ht="15.75" customHeight="1" x14ac:dyDescent="0.3">
      <c r="A60" s="182"/>
      <c r="B60" s="182"/>
      <c r="C60" s="182"/>
      <c r="D60" s="182"/>
      <c r="E60" s="182"/>
      <c r="F60" s="182"/>
      <c r="G60" s="184"/>
      <c r="H60" s="182"/>
      <c r="I60" s="182"/>
      <c r="J60" s="182"/>
      <c r="K60" s="182"/>
      <c r="L60" s="182"/>
      <c r="M60" s="182"/>
      <c r="N60" s="182"/>
    </row>
    <row r="61" spans="1:16" ht="15.75" customHeight="1" x14ac:dyDescent="0.3">
      <c r="A61" s="182"/>
      <c r="B61" s="182"/>
      <c r="C61" s="182"/>
      <c r="D61" s="182"/>
      <c r="E61" s="182"/>
      <c r="F61" s="182"/>
      <c r="G61" s="184"/>
      <c r="H61" s="182"/>
      <c r="I61" s="182"/>
      <c r="J61" s="182"/>
      <c r="K61" s="182"/>
      <c r="L61" s="182"/>
      <c r="M61" s="182"/>
      <c r="N61" s="182"/>
    </row>
    <row r="62" spans="1:16" ht="15.75" customHeight="1" x14ac:dyDescent="0.3">
      <c r="A62" s="182"/>
      <c r="B62" s="182"/>
      <c r="C62" s="182"/>
      <c r="D62" s="182"/>
      <c r="E62" s="182"/>
      <c r="F62" s="182"/>
      <c r="G62" s="184"/>
      <c r="H62" s="182"/>
      <c r="I62" s="182"/>
      <c r="J62" s="182"/>
      <c r="K62" s="182"/>
      <c r="L62" s="182"/>
      <c r="M62" s="182"/>
      <c r="N62" s="182"/>
    </row>
    <row r="63" spans="1:16" ht="15.75" customHeight="1" x14ac:dyDescent="0.3">
      <c r="A63" s="182"/>
      <c r="B63" s="182"/>
      <c r="C63" s="182"/>
      <c r="D63" s="182"/>
      <c r="E63" s="182"/>
      <c r="F63" s="182"/>
      <c r="G63" s="184"/>
      <c r="H63" s="182"/>
      <c r="I63" s="182"/>
      <c r="J63" s="182"/>
      <c r="K63" s="182"/>
      <c r="L63" s="182"/>
      <c r="M63" s="182"/>
      <c r="N63" s="182"/>
    </row>
    <row r="64" spans="1:16" ht="15.75" customHeight="1" x14ac:dyDescent="0.3">
      <c r="A64" s="182"/>
      <c r="B64" s="182"/>
      <c r="C64" s="182"/>
      <c r="D64" s="182"/>
      <c r="E64" s="182"/>
      <c r="F64" s="182"/>
      <c r="G64" s="184"/>
      <c r="H64" s="182"/>
      <c r="I64" s="182"/>
      <c r="J64" s="182"/>
      <c r="K64" s="182"/>
      <c r="L64" s="182"/>
      <c r="M64" s="182"/>
      <c r="N64" s="182"/>
    </row>
    <row r="65" spans="1:14" ht="15.75" customHeight="1" x14ac:dyDescent="0.3">
      <c r="A65" s="182"/>
      <c r="B65" s="182"/>
      <c r="C65" s="182"/>
      <c r="D65" s="182"/>
      <c r="E65" s="182"/>
      <c r="F65" s="182"/>
      <c r="G65" s="184"/>
      <c r="H65" s="182"/>
      <c r="I65" s="182"/>
      <c r="J65" s="182"/>
      <c r="K65" s="182"/>
      <c r="L65" s="182"/>
      <c r="M65" s="182"/>
      <c r="N65" s="182"/>
    </row>
    <row r="66" spans="1:14" ht="15.75" customHeight="1" x14ac:dyDescent="0.3">
      <c r="A66" s="182"/>
      <c r="B66" s="182"/>
      <c r="C66" s="182"/>
      <c r="D66" s="182"/>
      <c r="E66" s="182"/>
      <c r="F66" s="182"/>
      <c r="G66" s="184"/>
      <c r="H66" s="182"/>
      <c r="I66" s="182"/>
      <c r="J66" s="182"/>
      <c r="K66" s="182"/>
      <c r="L66" s="182"/>
      <c r="M66" s="182"/>
      <c r="N66" s="182"/>
    </row>
    <row r="67" spans="1:14" ht="15.75" customHeight="1" x14ac:dyDescent="0.3">
      <c r="A67" s="182"/>
      <c r="B67" s="182"/>
      <c r="C67" s="182"/>
      <c r="D67" s="182"/>
      <c r="E67" s="182"/>
      <c r="F67" s="182"/>
      <c r="G67" s="184"/>
      <c r="H67" s="182"/>
      <c r="I67" s="182"/>
      <c r="J67" s="182"/>
      <c r="K67" s="182"/>
      <c r="L67" s="182"/>
      <c r="M67" s="182"/>
      <c r="N67" s="182"/>
    </row>
    <row r="68" spans="1:14" ht="15.75" customHeight="1" x14ac:dyDescent="0.3">
      <c r="A68" s="182"/>
      <c r="B68" s="182"/>
      <c r="C68" s="182"/>
      <c r="D68" s="182"/>
      <c r="E68" s="182"/>
      <c r="F68" s="182"/>
      <c r="G68" s="184"/>
      <c r="H68" s="182"/>
      <c r="I68" s="182"/>
      <c r="J68" s="182"/>
      <c r="K68" s="182"/>
      <c r="L68" s="182"/>
      <c r="M68" s="182"/>
      <c r="N68" s="182"/>
    </row>
    <row r="69" spans="1:14" ht="15.75" customHeight="1" x14ac:dyDescent="0.3">
      <c r="A69" s="182"/>
      <c r="B69" s="182"/>
      <c r="C69" s="182"/>
      <c r="D69" s="182"/>
      <c r="E69" s="182"/>
      <c r="F69" s="182"/>
      <c r="G69" s="184"/>
      <c r="H69" s="182"/>
      <c r="I69" s="182"/>
      <c r="J69" s="182"/>
      <c r="K69" s="182"/>
      <c r="L69" s="182"/>
      <c r="M69" s="182"/>
      <c r="N69" s="182"/>
    </row>
    <row r="70" spans="1:14" ht="15.75" customHeight="1" x14ac:dyDescent="0.3">
      <c r="A70" s="182"/>
      <c r="B70" s="182"/>
      <c r="C70" s="182"/>
      <c r="D70" s="182"/>
      <c r="E70" s="182"/>
      <c r="F70" s="182"/>
      <c r="G70" s="184"/>
      <c r="H70" s="182"/>
      <c r="I70" s="182"/>
      <c r="J70" s="182"/>
      <c r="K70" s="182"/>
      <c r="L70" s="182"/>
      <c r="M70" s="182"/>
      <c r="N70" s="182"/>
    </row>
    <row r="71" spans="1:14" ht="15.75" customHeight="1" x14ac:dyDescent="0.3">
      <c r="A71" s="182"/>
      <c r="B71" s="182"/>
      <c r="C71" s="182"/>
      <c r="D71" s="182"/>
      <c r="E71" s="182"/>
      <c r="F71" s="182"/>
      <c r="G71" s="184"/>
      <c r="H71" s="182"/>
      <c r="I71" s="182"/>
      <c r="J71" s="182"/>
      <c r="K71" s="182"/>
      <c r="L71" s="182"/>
      <c r="M71" s="182"/>
      <c r="N71" s="182"/>
    </row>
    <row r="72" spans="1:14" ht="15.75" customHeight="1" x14ac:dyDescent="0.3">
      <c r="A72" s="182"/>
      <c r="B72" s="182"/>
      <c r="C72" s="182"/>
      <c r="D72" s="182"/>
      <c r="E72" s="182"/>
      <c r="F72" s="182"/>
      <c r="G72" s="184"/>
      <c r="H72" s="182"/>
      <c r="I72" s="182"/>
      <c r="J72" s="182"/>
      <c r="K72" s="182"/>
      <c r="L72" s="182"/>
      <c r="M72" s="182"/>
      <c r="N72" s="182"/>
    </row>
    <row r="73" spans="1:14" ht="15.75" customHeight="1" x14ac:dyDescent="0.3">
      <c r="A73" s="182"/>
      <c r="B73" s="182"/>
      <c r="C73" s="182"/>
      <c r="D73" s="182"/>
      <c r="E73" s="182"/>
      <c r="F73" s="182"/>
      <c r="G73" s="184"/>
      <c r="H73" s="182"/>
      <c r="I73" s="182"/>
      <c r="J73" s="182"/>
      <c r="K73" s="182"/>
      <c r="L73" s="182"/>
      <c r="M73" s="182"/>
      <c r="N73" s="182"/>
    </row>
    <row r="74" spans="1:14" ht="15.75" customHeight="1" x14ac:dyDescent="0.3">
      <c r="A74" s="182"/>
      <c r="B74" s="182"/>
      <c r="C74" s="182"/>
      <c r="D74" s="182"/>
      <c r="E74" s="182"/>
      <c r="F74" s="182"/>
      <c r="G74" s="184"/>
      <c r="H74" s="182"/>
      <c r="I74" s="182"/>
      <c r="J74" s="182"/>
      <c r="K74" s="182"/>
      <c r="L74" s="182"/>
      <c r="M74" s="182"/>
      <c r="N74" s="182"/>
    </row>
    <row r="75" spans="1:14" ht="15.75" customHeight="1" x14ac:dyDescent="0.3">
      <c r="A75" s="182"/>
      <c r="B75" s="182"/>
      <c r="C75" s="182"/>
      <c r="D75" s="182"/>
      <c r="E75" s="182"/>
      <c r="F75" s="182"/>
      <c r="G75" s="184"/>
      <c r="H75" s="182"/>
      <c r="I75" s="182"/>
      <c r="J75" s="182"/>
      <c r="K75" s="182"/>
      <c r="L75" s="182"/>
      <c r="M75" s="182"/>
      <c r="N75" s="182"/>
    </row>
    <row r="76" spans="1:14" ht="15.75" customHeight="1" x14ac:dyDescent="0.3">
      <c r="A76" s="182"/>
      <c r="B76" s="182"/>
      <c r="C76" s="182"/>
      <c r="D76" s="182"/>
      <c r="E76" s="182"/>
      <c r="F76" s="182"/>
      <c r="G76" s="184"/>
      <c r="H76" s="182"/>
      <c r="I76" s="182"/>
      <c r="J76" s="182"/>
      <c r="K76" s="182"/>
      <c r="L76" s="182"/>
      <c r="M76" s="182"/>
      <c r="N76" s="182"/>
    </row>
    <row r="77" spans="1:14" ht="15.75" customHeight="1" x14ac:dyDescent="0.3">
      <c r="A77" s="182"/>
      <c r="B77" s="182"/>
      <c r="C77" s="182"/>
      <c r="D77" s="182"/>
      <c r="E77" s="182"/>
      <c r="F77" s="182"/>
      <c r="G77" s="184"/>
      <c r="H77" s="182"/>
      <c r="I77" s="182"/>
      <c r="J77" s="182"/>
      <c r="K77" s="182"/>
      <c r="L77" s="182"/>
      <c r="M77" s="182"/>
      <c r="N77" s="182"/>
    </row>
    <row r="78" spans="1:14" ht="15.75" customHeight="1" x14ac:dyDescent="0.3">
      <c r="A78" s="182"/>
      <c r="B78" s="182"/>
      <c r="C78" s="182"/>
      <c r="D78" s="182"/>
      <c r="E78" s="182"/>
      <c r="F78" s="182"/>
      <c r="G78" s="184"/>
      <c r="H78" s="182"/>
      <c r="I78" s="182"/>
      <c r="J78" s="182"/>
      <c r="K78" s="182"/>
      <c r="L78" s="182"/>
      <c r="M78" s="182"/>
      <c r="N78" s="182"/>
    </row>
    <row r="79" spans="1:14" ht="15.75" customHeight="1" x14ac:dyDescent="0.3">
      <c r="A79" s="182"/>
      <c r="B79" s="182"/>
      <c r="C79" s="182"/>
      <c r="D79" s="182"/>
      <c r="E79" s="182"/>
      <c r="F79" s="182"/>
      <c r="G79" s="184"/>
      <c r="H79" s="182"/>
      <c r="I79" s="182"/>
      <c r="J79" s="182"/>
      <c r="K79" s="182"/>
      <c r="L79" s="182"/>
      <c r="M79" s="182"/>
      <c r="N79" s="182"/>
    </row>
    <row r="80" spans="1:14" ht="15.75" customHeight="1" x14ac:dyDescent="0.3">
      <c r="A80" s="182"/>
      <c r="B80" s="182"/>
      <c r="C80" s="182"/>
      <c r="D80" s="182"/>
      <c r="E80" s="182"/>
      <c r="F80" s="182"/>
      <c r="G80" s="184"/>
      <c r="H80" s="182"/>
      <c r="I80" s="182"/>
      <c r="J80" s="182"/>
      <c r="K80" s="182"/>
      <c r="L80" s="182"/>
      <c r="M80" s="182"/>
      <c r="N80" s="182"/>
    </row>
    <row r="81" spans="1:14" ht="15.75" customHeight="1" x14ac:dyDescent="0.3">
      <c r="A81" s="182"/>
      <c r="B81" s="182"/>
      <c r="C81" s="182"/>
      <c r="D81" s="182"/>
      <c r="E81" s="182"/>
      <c r="F81" s="182"/>
      <c r="G81" s="184"/>
      <c r="H81" s="182"/>
      <c r="I81" s="182"/>
      <c r="J81" s="182"/>
      <c r="K81" s="182"/>
      <c r="L81" s="182"/>
      <c r="M81" s="182"/>
      <c r="N81" s="182"/>
    </row>
    <row r="82" spans="1:14" ht="15.75" customHeight="1" x14ac:dyDescent="0.3">
      <c r="A82" s="182"/>
      <c r="B82" s="182"/>
      <c r="C82" s="182"/>
      <c r="D82" s="182"/>
      <c r="E82" s="182"/>
      <c r="F82" s="182"/>
      <c r="G82" s="184"/>
      <c r="H82" s="182"/>
      <c r="I82" s="182"/>
      <c r="J82" s="182"/>
      <c r="K82" s="182"/>
      <c r="L82" s="182"/>
      <c r="M82" s="182"/>
      <c r="N82" s="182"/>
    </row>
    <row r="83" spans="1:14" ht="15.75" customHeight="1" x14ac:dyDescent="0.3">
      <c r="A83" s="182"/>
      <c r="B83" s="182"/>
      <c r="C83" s="182"/>
      <c r="D83" s="182"/>
      <c r="E83" s="182"/>
      <c r="F83" s="182"/>
      <c r="G83" s="184"/>
      <c r="H83" s="182"/>
      <c r="I83" s="182"/>
      <c r="J83" s="182"/>
      <c r="K83" s="182"/>
      <c r="L83" s="182"/>
      <c r="M83" s="182"/>
      <c r="N83" s="182"/>
    </row>
    <row r="84" spans="1:14" ht="15.75" customHeight="1" x14ac:dyDescent="0.3">
      <c r="A84" s="182"/>
      <c r="B84" s="182"/>
      <c r="C84" s="182"/>
      <c r="D84" s="182"/>
      <c r="E84" s="182"/>
      <c r="F84" s="182"/>
      <c r="G84" s="184"/>
      <c r="H84" s="182"/>
      <c r="I84" s="182"/>
      <c r="J84" s="182"/>
      <c r="K84" s="182"/>
      <c r="L84" s="182"/>
      <c r="M84" s="182"/>
      <c r="N84" s="182"/>
    </row>
    <row r="85" spans="1:14" ht="15.75" customHeight="1" x14ac:dyDescent="0.3">
      <c r="A85" s="182"/>
      <c r="B85" s="182"/>
      <c r="C85" s="182"/>
      <c r="D85" s="182"/>
      <c r="E85" s="182"/>
      <c r="F85" s="182"/>
      <c r="G85" s="184"/>
      <c r="H85" s="182"/>
      <c r="I85" s="182"/>
      <c r="J85" s="182"/>
      <c r="K85" s="182"/>
      <c r="L85" s="182"/>
      <c r="M85" s="182"/>
      <c r="N85" s="182"/>
    </row>
    <row r="86" spans="1:14" ht="15.75" customHeight="1" x14ac:dyDescent="0.3">
      <c r="A86" s="182"/>
      <c r="B86" s="182"/>
      <c r="C86" s="182"/>
      <c r="D86" s="182"/>
      <c r="E86" s="182"/>
      <c r="F86" s="182"/>
      <c r="G86" s="184"/>
      <c r="H86" s="182"/>
      <c r="I86" s="182"/>
      <c r="J86" s="182"/>
      <c r="K86" s="182"/>
      <c r="L86" s="182"/>
      <c r="M86" s="182"/>
      <c r="N86" s="182"/>
    </row>
    <row r="87" spans="1:14" ht="15.75" customHeight="1" x14ac:dyDescent="0.3">
      <c r="A87" s="182"/>
      <c r="B87" s="182"/>
      <c r="C87" s="182"/>
      <c r="D87" s="182"/>
      <c r="E87" s="182"/>
      <c r="F87" s="182"/>
      <c r="G87" s="184"/>
      <c r="H87" s="182"/>
      <c r="I87" s="182"/>
      <c r="J87" s="182"/>
      <c r="K87" s="182"/>
      <c r="L87" s="182"/>
      <c r="M87" s="182"/>
      <c r="N87" s="182"/>
    </row>
    <row r="88" spans="1:14" ht="15.75" customHeight="1" x14ac:dyDescent="0.3">
      <c r="A88" s="182"/>
      <c r="B88" s="182"/>
      <c r="C88" s="182"/>
      <c r="D88" s="182"/>
      <c r="E88" s="182"/>
      <c r="F88" s="182"/>
      <c r="G88" s="184"/>
      <c r="H88" s="182"/>
      <c r="I88" s="182"/>
      <c r="J88" s="182"/>
      <c r="K88" s="182"/>
      <c r="L88" s="182"/>
      <c r="M88" s="182"/>
      <c r="N88" s="182"/>
    </row>
    <row r="89" spans="1:14" ht="15.75" customHeight="1" x14ac:dyDescent="0.3">
      <c r="A89" s="182"/>
      <c r="B89" s="182"/>
      <c r="C89" s="182"/>
      <c r="D89" s="182"/>
      <c r="E89" s="182"/>
      <c r="F89" s="182"/>
      <c r="G89" s="184"/>
      <c r="H89" s="182"/>
      <c r="I89" s="182"/>
      <c r="J89" s="182"/>
      <c r="K89" s="182"/>
      <c r="L89" s="182"/>
      <c r="M89" s="182"/>
      <c r="N89" s="182"/>
    </row>
    <row r="90" spans="1:14" ht="15.75" customHeight="1" x14ac:dyDescent="0.3">
      <c r="A90" s="182"/>
      <c r="B90" s="182"/>
      <c r="C90" s="182"/>
      <c r="D90" s="182"/>
      <c r="E90" s="182"/>
      <c r="F90" s="182"/>
      <c r="G90" s="184"/>
      <c r="H90" s="182"/>
      <c r="I90" s="182"/>
      <c r="J90" s="182"/>
      <c r="K90" s="182"/>
      <c r="L90" s="182"/>
      <c r="M90" s="182"/>
      <c r="N90" s="182"/>
    </row>
    <row r="91" spans="1:14" ht="15.75" customHeight="1" x14ac:dyDescent="0.3">
      <c r="A91" s="182"/>
      <c r="B91" s="182"/>
      <c r="C91" s="182"/>
      <c r="D91" s="182"/>
      <c r="E91" s="182"/>
      <c r="F91" s="182"/>
      <c r="G91" s="184"/>
      <c r="H91" s="182"/>
      <c r="I91" s="182"/>
      <c r="J91" s="182"/>
      <c r="K91" s="182"/>
      <c r="L91" s="182"/>
      <c r="M91" s="182"/>
      <c r="N91" s="182"/>
    </row>
    <row r="92" spans="1:14" ht="15.75" customHeight="1" x14ac:dyDescent="0.3">
      <c r="A92" s="182"/>
      <c r="B92" s="182"/>
      <c r="C92" s="182"/>
      <c r="D92" s="182"/>
      <c r="E92" s="182"/>
      <c r="F92" s="182"/>
      <c r="G92" s="184"/>
      <c r="H92" s="182"/>
      <c r="I92" s="182"/>
      <c r="J92" s="182"/>
      <c r="K92" s="182"/>
      <c r="L92" s="182"/>
      <c r="M92" s="182"/>
      <c r="N92" s="182"/>
    </row>
    <row r="93" spans="1:14" ht="15.75" customHeight="1" x14ac:dyDescent="0.3">
      <c r="A93" s="182"/>
      <c r="B93" s="182"/>
      <c r="C93" s="182"/>
      <c r="D93" s="182"/>
      <c r="E93" s="182"/>
      <c r="F93" s="182"/>
      <c r="G93" s="184"/>
      <c r="H93" s="182"/>
      <c r="I93" s="182"/>
      <c r="J93" s="182"/>
      <c r="K93" s="182"/>
      <c r="L93" s="182"/>
      <c r="M93" s="182"/>
      <c r="N93" s="182"/>
    </row>
    <row r="94" spans="1:14" ht="15.75" customHeight="1" x14ac:dyDescent="0.3">
      <c r="A94" s="182"/>
      <c r="B94" s="182"/>
      <c r="C94" s="182"/>
      <c r="D94" s="182"/>
      <c r="E94" s="182"/>
      <c r="F94" s="182"/>
      <c r="G94" s="184"/>
      <c r="H94" s="182"/>
      <c r="I94" s="182"/>
      <c r="J94" s="182"/>
      <c r="K94" s="182"/>
      <c r="L94" s="182"/>
      <c r="M94" s="182"/>
      <c r="N94" s="182"/>
    </row>
    <row r="95" spans="1:14" ht="15.75" customHeight="1" x14ac:dyDescent="0.3">
      <c r="A95" s="182"/>
      <c r="B95" s="182"/>
      <c r="C95" s="182"/>
      <c r="D95" s="182"/>
      <c r="E95" s="182"/>
      <c r="F95" s="182"/>
      <c r="G95" s="184"/>
      <c r="H95" s="182"/>
      <c r="I95" s="182"/>
      <c r="J95" s="182"/>
      <c r="K95" s="182"/>
      <c r="L95" s="182"/>
      <c r="M95" s="182"/>
      <c r="N95" s="182"/>
    </row>
    <row r="96" spans="1:14" ht="15.75" customHeight="1" x14ac:dyDescent="0.3">
      <c r="A96" s="182"/>
      <c r="B96" s="182"/>
      <c r="C96" s="182"/>
      <c r="D96" s="182"/>
      <c r="E96" s="182"/>
      <c r="F96" s="182"/>
      <c r="G96" s="184"/>
      <c r="H96" s="182"/>
      <c r="I96" s="182"/>
      <c r="J96" s="182"/>
      <c r="K96" s="182"/>
      <c r="L96" s="182"/>
      <c r="M96" s="182"/>
      <c r="N96" s="182"/>
    </row>
    <row r="97" spans="1:14" ht="15.75" customHeight="1" x14ac:dyDescent="0.3">
      <c r="A97" s="182"/>
      <c r="B97" s="182"/>
      <c r="C97" s="182"/>
      <c r="D97" s="182"/>
      <c r="E97" s="182"/>
      <c r="F97" s="182"/>
      <c r="G97" s="184"/>
      <c r="H97" s="182"/>
      <c r="I97" s="182"/>
      <c r="J97" s="182"/>
      <c r="K97" s="182"/>
      <c r="L97" s="182"/>
      <c r="M97" s="182"/>
      <c r="N97" s="182"/>
    </row>
    <row r="98" spans="1:14" ht="15.75" customHeight="1" x14ac:dyDescent="0.3">
      <c r="A98" s="182"/>
      <c r="B98" s="182"/>
      <c r="C98" s="182"/>
      <c r="D98" s="182"/>
      <c r="E98" s="182"/>
      <c r="F98" s="182"/>
      <c r="G98" s="184"/>
      <c r="H98" s="182"/>
      <c r="I98" s="182"/>
      <c r="J98" s="182"/>
      <c r="K98" s="182"/>
      <c r="L98" s="182"/>
      <c r="M98" s="182"/>
      <c r="N98" s="182"/>
    </row>
    <row r="99" spans="1:14" ht="15.75" customHeight="1" x14ac:dyDescent="0.3">
      <c r="A99" s="182"/>
      <c r="B99" s="182"/>
      <c r="C99" s="182"/>
      <c r="D99" s="182"/>
      <c r="E99" s="182"/>
      <c r="F99" s="182"/>
      <c r="G99" s="184"/>
      <c r="H99" s="182"/>
      <c r="I99" s="182"/>
      <c r="J99" s="182"/>
      <c r="K99" s="182"/>
      <c r="L99" s="182"/>
      <c r="M99" s="182"/>
      <c r="N99" s="182"/>
    </row>
    <row r="100" spans="1:14" ht="15.75" customHeight="1" x14ac:dyDescent="0.3">
      <c r="A100" s="182"/>
      <c r="B100" s="182"/>
      <c r="C100" s="182"/>
      <c r="D100" s="182"/>
      <c r="E100" s="182"/>
      <c r="F100" s="182"/>
      <c r="G100" s="184"/>
      <c r="H100" s="182"/>
      <c r="I100" s="182"/>
      <c r="J100" s="182"/>
      <c r="K100" s="182"/>
      <c r="L100" s="182"/>
      <c r="M100" s="182"/>
      <c r="N100" s="182"/>
    </row>
    <row r="101" spans="1:14" ht="15.75" customHeight="1" x14ac:dyDescent="0.3">
      <c r="A101" s="182"/>
      <c r="B101" s="182"/>
      <c r="C101" s="182"/>
      <c r="D101" s="182"/>
      <c r="E101" s="182"/>
      <c r="F101" s="182"/>
      <c r="G101" s="184"/>
      <c r="H101" s="182"/>
      <c r="I101" s="182"/>
      <c r="J101" s="182"/>
      <c r="K101" s="182"/>
      <c r="L101" s="182"/>
      <c r="M101" s="182"/>
      <c r="N101" s="182"/>
    </row>
    <row r="102" spans="1:14" ht="15.75" customHeight="1" x14ac:dyDescent="0.3">
      <c r="A102" s="182"/>
      <c r="B102" s="182"/>
      <c r="C102" s="182"/>
      <c r="D102" s="182"/>
      <c r="E102" s="182"/>
      <c r="F102" s="182"/>
      <c r="G102" s="184"/>
      <c r="H102" s="182"/>
      <c r="I102" s="182"/>
      <c r="J102" s="182"/>
      <c r="K102" s="182"/>
      <c r="L102" s="182"/>
      <c r="M102" s="182"/>
      <c r="N102" s="182"/>
    </row>
    <row r="103" spans="1:14" ht="15.75" customHeight="1" x14ac:dyDescent="0.3">
      <c r="A103" s="182"/>
      <c r="B103" s="182"/>
      <c r="C103" s="182"/>
      <c r="D103" s="182"/>
      <c r="E103" s="182"/>
      <c r="F103" s="182"/>
      <c r="G103" s="184"/>
      <c r="H103" s="182"/>
      <c r="I103" s="182"/>
      <c r="J103" s="182"/>
      <c r="K103" s="182"/>
      <c r="L103" s="182"/>
      <c r="M103" s="182"/>
      <c r="N103" s="182"/>
    </row>
    <row r="104" spans="1:14" ht="15.75" customHeight="1" x14ac:dyDescent="0.3">
      <c r="A104" s="182"/>
      <c r="B104" s="182"/>
      <c r="C104" s="182"/>
      <c r="D104" s="182"/>
      <c r="E104" s="182"/>
      <c r="F104" s="182"/>
      <c r="G104" s="184"/>
      <c r="H104" s="182"/>
      <c r="I104" s="182"/>
      <c r="J104" s="182"/>
      <c r="K104" s="182"/>
      <c r="L104" s="182"/>
      <c r="M104" s="182"/>
      <c r="N104" s="182"/>
    </row>
    <row r="105" spans="1:14" ht="15.75" customHeight="1" x14ac:dyDescent="0.3">
      <c r="A105" s="182"/>
      <c r="B105" s="182"/>
      <c r="C105" s="182"/>
      <c r="D105" s="182"/>
      <c r="E105" s="182"/>
      <c r="F105" s="182"/>
      <c r="G105" s="184"/>
      <c r="H105" s="182"/>
      <c r="I105" s="182"/>
      <c r="J105" s="182"/>
      <c r="K105" s="182"/>
      <c r="L105" s="182"/>
      <c r="M105" s="182"/>
      <c r="N105" s="182"/>
    </row>
    <row r="106" spans="1:14" ht="15.75" customHeight="1" x14ac:dyDescent="0.3">
      <c r="A106" s="182"/>
      <c r="B106" s="182"/>
      <c r="C106" s="182"/>
      <c r="D106" s="182"/>
      <c r="E106" s="182"/>
      <c r="F106" s="182"/>
      <c r="G106" s="184"/>
      <c r="H106" s="182"/>
      <c r="I106" s="182"/>
      <c r="J106" s="182"/>
      <c r="K106" s="182"/>
      <c r="L106" s="182"/>
      <c r="M106" s="182"/>
      <c r="N106" s="182"/>
    </row>
    <row r="107" spans="1:14" ht="15.75" customHeight="1" x14ac:dyDescent="0.3">
      <c r="A107" s="182"/>
      <c r="B107" s="182"/>
      <c r="C107" s="182"/>
      <c r="D107" s="182"/>
      <c r="E107" s="182"/>
      <c r="F107" s="182"/>
      <c r="G107" s="184"/>
      <c r="H107" s="182"/>
      <c r="I107" s="182"/>
      <c r="J107" s="182"/>
      <c r="K107" s="182"/>
      <c r="L107" s="182"/>
      <c r="M107" s="182"/>
      <c r="N107" s="182"/>
    </row>
    <row r="108" spans="1:14" ht="15.75" customHeight="1" x14ac:dyDescent="0.3">
      <c r="A108" s="182"/>
      <c r="B108" s="182"/>
      <c r="C108" s="182"/>
      <c r="D108" s="182"/>
      <c r="E108" s="182"/>
      <c r="F108" s="182"/>
      <c r="G108" s="184"/>
      <c r="H108" s="182"/>
      <c r="I108" s="182"/>
      <c r="J108" s="182"/>
      <c r="K108" s="182"/>
      <c r="L108" s="182"/>
      <c r="M108" s="182"/>
      <c r="N108" s="182"/>
    </row>
    <row r="109" spans="1:14" ht="15.75" customHeight="1" x14ac:dyDescent="0.3">
      <c r="A109" s="182"/>
      <c r="B109" s="182"/>
      <c r="C109" s="182"/>
      <c r="D109" s="182"/>
      <c r="E109" s="182"/>
      <c r="F109" s="182"/>
      <c r="G109" s="184"/>
      <c r="H109" s="182"/>
      <c r="I109" s="182"/>
      <c r="J109" s="182"/>
      <c r="K109" s="182"/>
      <c r="L109" s="182"/>
      <c r="M109" s="182"/>
      <c r="N109" s="182"/>
    </row>
    <row r="110" spans="1:14" ht="15.75" customHeight="1" x14ac:dyDescent="0.3">
      <c r="A110" s="182"/>
      <c r="B110" s="182"/>
      <c r="C110" s="182"/>
      <c r="D110" s="182"/>
      <c r="E110" s="182"/>
      <c r="F110" s="182"/>
      <c r="G110" s="184"/>
      <c r="H110" s="182"/>
      <c r="I110" s="182"/>
      <c r="J110" s="182"/>
      <c r="K110" s="182"/>
      <c r="L110" s="182"/>
      <c r="M110" s="182"/>
      <c r="N110" s="182"/>
    </row>
    <row r="111" spans="1:14" ht="15.75" customHeight="1" x14ac:dyDescent="0.3">
      <c r="A111" s="182"/>
      <c r="B111" s="182"/>
      <c r="C111" s="182"/>
      <c r="D111" s="182"/>
      <c r="E111" s="182"/>
      <c r="F111" s="182"/>
      <c r="G111" s="184"/>
      <c r="H111" s="182"/>
      <c r="I111" s="182"/>
      <c r="J111" s="182"/>
      <c r="K111" s="182"/>
      <c r="L111" s="182"/>
      <c r="M111" s="182"/>
      <c r="N111" s="182"/>
    </row>
  </sheetData>
  <sortState xmlns:xlrd2="http://schemas.microsoft.com/office/spreadsheetml/2017/richdata2" ref="H46:N49">
    <sortCondition descending="1" ref="N46"/>
    <sortCondition descending="1" ref="M46"/>
  </sortState>
  <hyperlinks>
    <hyperlink ref="A2" location="'Index'!A3" tooltip="Go to the Index sheet" display="`" xr:uid="{A19F4428-FAE8-41D1-99FA-F259527DD15E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79" orientation="portrait" horizontalDpi="300" verticalDpi="300" r:id="rId1"/>
  <headerFooter alignWithMargins="0">
    <oddHeader>&amp;C&amp;18&amp;"Trebuchet MS"&amp;BCumbria &amp;&amp; Northumbria TSA Leagues
Winter 2020-21&amp;L&amp;G&amp;R&amp;G</oddHeader>
    <oddFooter>&amp;Cwww.cntsa.org.uk</oddFooter>
  </headerFooter>
  <legacyDrawingHF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4B7124-7818-4FE1-9C03-DA4F7C3ACDBA}">
  <sheetPr codeName="Sheet28">
    <tabColor rgb="FF9BC2E6"/>
    <pageSetUpPr fitToPage="1"/>
  </sheetPr>
  <dimension ref="A1:AH130"/>
  <sheetViews>
    <sheetView showGridLines="0" zoomScaleNormal="100" workbookViewId="0">
      <selection activeCell="A2" sqref="A2"/>
    </sheetView>
  </sheetViews>
  <sheetFormatPr defaultColWidth="11.7109375" defaultRowHeight="15" x14ac:dyDescent="0.3"/>
  <cols>
    <col min="1" max="1" width="2.7109375" style="187" customWidth="1"/>
    <col min="2" max="3" width="20.7109375" style="188" customWidth="1"/>
    <col min="4" max="10" width="5" style="188" customWidth="1"/>
    <col min="11" max="11" width="1.7109375" style="188" customWidth="1"/>
    <col min="12" max="12" width="2.7109375" style="187" customWidth="1"/>
    <col min="13" max="14" width="20.7109375" style="188" customWidth="1"/>
    <col min="15" max="21" width="5" style="188" customWidth="1"/>
    <col min="22" max="26" width="4.7109375" style="188" customWidth="1"/>
    <col min="27" max="16384" width="11.7109375" style="188"/>
  </cols>
  <sheetData>
    <row r="1" spans="1:34" s="186" customFormat="1" ht="18" x14ac:dyDescent="0.35">
      <c r="A1" s="185"/>
      <c r="B1" s="186" t="s">
        <v>563</v>
      </c>
      <c r="D1" s="85"/>
      <c r="E1" s="85"/>
      <c r="F1" s="85"/>
      <c r="G1" s="85"/>
      <c r="H1" s="85"/>
      <c r="I1" s="85" t="s">
        <v>1</v>
      </c>
      <c r="K1" s="85"/>
      <c r="L1" s="185"/>
      <c r="O1" s="85"/>
      <c r="P1" s="85"/>
      <c r="Q1" s="85"/>
      <c r="R1" s="85"/>
      <c r="S1" s="85"/>
      <c r="T1" s="85"/>
      <c r="U1" s="85"/>
      <c r="V1" s="85"/>
      <c r="W1" s="85"/>
      <c r="AG1" s="86"/>
      <c r="AH1" s="87"/>
    </row>
    <row r="2" spans="1:34" ht="15.75" customHeight="1" x14ac:dyDescent="0.3">
      <c r="B2" s="88" t="s">
        <v>2</v>
      </c>
      <c r="AG2" s="86"/>
      <c r="AH2" s="86"/>
    </row>
    <row r="3" spans="1:34" s="190" customFormat="1" ht="15.75" customHeight="1" x14ac:dyDescent="0.3">
      <c r="A3" s="189"/>
      <c r="B3" s="190" t="s">
        <v>3</v>
      </c>
      <c r="L3" s="189"/>
      <c r="AA3" s="188"/>
      <c r="AB3" s="188"/>
      <c r="AC3" s="188"/>
      <c r="AD3" s="188"/>
      <c r="AE3" s="188"/>
      <c r="AF3" s="188"/>
    </row>
    <row r="4" spans="1:34" ht="15.75" customHeight="1" x14ac:dyDescent="0.3">
      <c r="A4" s="191"/>
      <c r="B4" s="192" t="s">
        <v>5</v>
      </c>
      <c r="C4" s="192" t="s">
        <v>6</v>
      </c>
      <c r="D4" s="193">
        <v>150</v>
      </c>
      <c r="E4" s="193">
        <v>20</v>
      </c>
      <c r="F4" s="193">
        <v>10</v>
      </c>
      <c r="G4" s="193" t="s">
        <v>7</v>
      </c>
      <c r="H4" s="193" t="s">
        <v>8</v>
      </c>
      <c r="I4" s="193" t="s">
        <v>9</v>
      </c>
      <c r="J4" s="194" t="s">
        <v>10</v>
      </c>
      <c r="L4" s="112"/>
      <c r="M4" s="112"/>
      <c r="N4" s="112"/>
      <c r="O4" s="112"/>
      <c r="P4" s="112"/>
      <c r="Q4" s="112"/>
      <c r="R4" s="112"/>
      <c r="S4" s="112"/>
      <c r="T4" s="112"/>
      <c r="U4" s="112"/>
      <c r="V4" s="112"/>
    </row>
    <row r="5" spans="1:34" ht="15.75" customHeight="1" x14ac:dyDescent="0.3">
      <c r="A5" s="266">
        <v>4</v>
      </c>
      <c r="B5" s="234" t="s">
        <v>315</v>
      </c>
      <c r="C5" s="234" t="s">
        <v>30</v>
      </c>
      <c r="D5" s="236">
        <v>94</v>
      </c>
      <c r="E5" s="236">
        <v>92</v>
      </c>
      <c r="F5" s="236">
        <v>90</v>
      </c>
      <c r="G5" s="267">
        <f>SUM(D5:F5)</f>
        <v>276</v>
      </c>
      <c r="H5" s="267">
        <v>6</v>
      </c>
      <c r="I5" s="236">
        <v>1372</v>
      </c>
      <c r="J5" s="291">
        <v>30</v>
      </c>
      <c r="L5" s="112"/>
      <c r="M5" s="112"/>
      <c r="N5" s="112"/>
      <c r="O5" s="112"/>
      <c r="P5" s="112"/>
      <c r="Q5" s="112"/>
      <c r="R5" s="112"/>
      <c r="S5" s="112"/>
      <c r="T5" s="112"/>
      <c r="U5" s="112"/>
    </row>
    <row r="6" spans="1:34" ht="15.75" customHeight="1" x14ac:dyDescent="0.3">
      <c r="A6" s="196">
        <v>2</v>
      </c>
      <c r="B6" s="103" t="s">
        <v>564</v>
      </c>
      <c r="C6" s="103" t="s">
        <v>30</v>
      </c>
      <c r="D6" s="197">
        <v>88</v>
      </c>
      <c r="E6" s="197">
        <v>86</v>
      </c>
      <c r="F6" s="197">
        <v>82</v>
      </c>
      <c r="G6" s="197">
        <f>SUM(D6:F6)</f>
        <v>256</v>
      </c>
      <c r="H6" s="195">
        <v>5</v>
      </c>
      <c r="I6" s="197">
        <v>1272</v>
      </c>
      <c r="J6" s="198">
        <v>16</v>
      </c>
      <c r="L6" s="112"/>
      <c r="M6" s="112"/>
      <c r="N6" s="112"/>
      <c r="O6" s="112"/>
      <c r="P6" s="112"/>
      <c r="Q6" s="112"/>
      <c r="R6" s="112"/>
      <c r="S6" s="112"/>
      <c r="T6" s="112"/>
      <c r="U6" s="112"/>
      <c r="V6" s="86"/>
      <c r="W6" s="86"/>
    </row>
    <row r="7" spans="1:34" s="86" customFormat="1" ht="15.75" customHeight="1" x14ac:dyDescent="0.3">
      <c r="A7" s="196">
        <v>6</v>
      </c>
      <c r="B7" s="103" t="s">
        <v>157</v>
      </c>
      <c r="C7" s="103" t="s">
        <v>27</v>
      </c>
      <c r="D7" s="197" t="s">
        <v>191</v>
      </c>
      <c r="E7" s="197"/>
      <c r="F7" s="197"/>
      <c r="G7" s="197">
        <f>SUM(D7:F7)</f>
        <v>0</v>
      </c>
      <c r="H7" s="195">
        <v>0</v>
      </c>
      <c r="I7" s="197">
        <v>1036</v>
      </c>
      <c r="J7" s="198">
        <v>16</v>
      </c>
      <c r="V7" s="112"/>
      <c r="W7" s="188"/>
    </row>
    <row r="8" spans="1:34" s="86" customFormat="1" ht="15.75" customHeight="1" x14ac:dyDescent="0.3">
      <c r="A8" s="196">
        <v>5</v>
      </c>
      <c r="B8" s="103" t="s">
        <v>565</v>
      </c>
      <c r="C8" s="103" t="s">
        <v>27</v>
      </c>
      <c r="D8" s="197" t="s">
        <v>191</v>
      </c>
      <c r="E8" s="197"/>
      <c r="F8" s="197"/>
      <c r="G8" s="197">
        <f>SUM(D8:F8)</f>
        <v>0</v>
      </c>
      <c r="H8" s="195">
        <v>0</v>
      </c>
      <c r="I8" s="197">
        <v>1051</v>
      </c>
      <c r="J8" s="198">
        <v>15</v>
      </c>
      <c r="K8" s="87"/>
      <c r="V8" s="112"/>
      <c r="W8" s="188"/>
    </row>
    <row r="9" spans="1:34" ht="15.75" customHeight="1" x14ac:dyDescent="0.3">
      <c r="A9" s="196">
        <v>3</v>
      </c>
      <c r="B9" s="103" t="s">
        <v>154</v>
      </c>
      <c r="C9" s="103" t="s">
        <v>30</v>
      </c>
      <c r="D9" s="104" t="s">
        <v>191</v>
      </c>
      <c r="E9" s="104"/>
      <c r="F9" s="104"/>
      <c r="G9" s="197">
        <f>SUM(D9:F9)</f>
        <v>0</v>
      </c>
      <c r="H9" s="195">
        <v>0</v>
      </c>
      <c r="I9" s="104">
        <v>788</v>
      </c>
      <c r="J9" s="105">
        <v>13</v>
      </c>
      <c r="M9" s="86"/>
    </row>
    <row r="10" spans="1:34" ht="15.75" customHeight="1" x14ac:dyDescent="0.3">
      <c r="A10" s="268">
        <v>1</v>
      </c>
      <c r="B10" s="240" t="s">
        <v>51</v>
      </c>
      <c r="C10" s="240" t="s">
        <v>27</v>
      </c>
      <c r="D10" s="269">
        <v>74</v>
      </c>
      <c r="E10" s="269">
        <v>81</v>
      </c>
      <c r="F10" s="269">
        <v>83</v>
      </c>
      <c r="G10" s="269">
        <f>SUM(D10:F10)</f>
        <v>238</v>
      </c>
      <c r="H10" s="270">
        <v>4</v>
      </c>
      <c r="I10" s="292">
        <v>1150</v>
      </c>
      <c r="J10" s="293">
        <v>10</v>
      </c>
      <c r="M10" s="86"/>
      <c r="V10" s="86"/>
      <c r="W10" s="86"/>
    </row>
    <row r="11" spans="1:34" ht="15.75" customHeight="1" x14ac:dyDescent="0.3">
      <c r="A11" s="188"/>
      <c r="L11" s="188"/>
    </row>
    <row r="12" spans="1:34" ht="15.75" customHeight="1" x14ac:dyDescent="0.3">
      <c r="A12" s="188"/>
      <c r="B12" s="86" t="s">
        <v>566</v>
      </c>
      <c r="C12" s="86"/>
      <c r="D12" s="86"/>
      <c r="E12" s="86"/>
      <c r="F12" s="108" t="s">
        <v>705</v>
      </c>
      <c r="G12" s="86"/>
      <c r="L12" s="188"/>
    </row>
    <row r="13" spans="1:34" ht="15.75" customHeight="1" x14ac:dyDescent="0.3">
      <c r="A13" s="188"/>
      <c r="B13" s="86" t="s">
        <v>129</v>
      </c>
      <c r="C13" s="86"/>
      <c r="D13" s="86"/>
      <c r="E13" s="86"/>
      <c r="F13" s="86"/>
      <c r="G13" s="86"/>
      <c r="L13" s="188"/>
    </row>
    <row r="14" spans="1:34" ht="15.75" customHeight="1" x14ac:dyDescent="0.3">
      <c r="A14" s="188"/>
      <c r="L14" s="188"/>
    </row>
    <row r="15" spans="1:34" ht="15.75" customHeight="1" x14ac:dyDescent="0.3">
      <c r="A15" s="188"/>
      <c r="L15" s="188"/>
    </row>
    <row r="16" spans="1:34" ht="15.75" customHeight="1" x14ac:dyDescent="0.3">
      <c r="A16" s="188"/>
      <c r="L16" s="188"/>
    </row>
    <row r="17" s="188" customFormat="1" ht="15.75" customHeight="1" x14ac:dyDescent="0.3"/>
    <row r="18" s="188" customFormat="1" ht="15.75" customHeight="1" x14ac:dyDescent="0.3"/>
    <row r="19" s="188" customFormat="1" ht="15.75" customHeight="1" x14ac:dyDescent="0.3"/>
    <row r="20" s="188" customFormat="1" ht="15.75" customHeight="1" x14ac:dyDescent="0.3"/>
    <row r="21" s="188" customFormat="1" ht="15.75" customHeight="1" x14ac:dyDescent="0.3"/>
    <row r="22" s="188" customFormat="1" ht="15.75" customHeight="1" x14ac:dyDescent="0.3"/>
    <row r="23" s="188" customFormat="1" ht="15.75" customHeight="1" x14ac:dyDescent="0.3"/>
    <row r="24" s="188" customFormat="1" ht="15.75" customHeight="1" x14ac:dyDescent="0.3"/>
    <row r="25" s="188" customFormat="1" ht="15.75" customHeight="1" x14ac:dyDescent="0.3"/>
    <row r="26" s="188" customFormat="1" ht="15.75" customHeight="1" x14ac:dyDescent="0.3"/>
    <row r="27" s="188" customFormat="1" ht="15.75" customHeight="1" x14ac:dyDescent="0.3"/>
    <row r="28" s="188" customFormat="1" ht="15.75" customHeight="1" x14ac:dyDescent="0.3"/>
    <row r="29" s="188" customFormat="1" ht="15.75" customHeight="1" x14ac:dyDescent="0.3"/>
    <row r="30" s="188" customFormat="1" ht="15.75" customHeight="1" x14ac:dyDescent="0.3"/>
    <row r="31" s="188" customFormat="1" ht="15.75" customHeight="1" x14ac:dyDescent="0.3"/>
    <row r="32" s="188" customFormat="1" ht="15.75" customHeight="1" x14ac:dyDescent="0.3"/>
    <row r="33" s="188" customFormat="1" ht="15.75" customHeight="1" x14ac:dyDescent="0.3"/>
    <row r="34" s="188" customFormat="1" ht="15.75" customHeight="1" x14ac:dyDescent="0.3"/>
    <row r="35" s="188" customFormat="1" ht="15.75" customHeight="1" x14ac:dyDescent="0.3"/>
    <row r="36" s="188" customFormat="1" ht="15.75" customHeight="1" x14ac:dyDescent="0.3"/>
    <row r="37" s="188" customFormat="1" ht="15.75" customHeight="1" x14ac:dyDescent="0.3"/>
    <row r="38" s="188" customFormat="1" ht="15.75" customHeight="1" x14ac:dyDescent="0.3"/>
    <row r="39" s="188" customFormat="1" ht="15.75" customHeight="1" x14ac:dyDescent="0.3"/>
    <row r="40" s="188" customFormat="1" ht="15.75" customHeight="1" x14ac:dyDescent="0.3"/>
    <row r="41" s="188" customFormat="1" ht="15.75" customHeight="1" x14ac:dyDescent="0.3"/>
    <row r="42" s="188" customFormat="1" ht="15.75" customHeight="1" x14ac:dyDescent="0.3"/>
    <row r="43" s="188" customFormat="1" ht="15.75" customHeight="1" x14ac:dyDescent="0.3"/>
    <row r="44" s="188" customFormat="1" ht="15.75" customHeight="1" x14ac:dyDescent="0.3"/>
    <row r="45" s="188" customFormat="1" ht="15.75" customHeight="1" x14ac:dyDescent="0.3"/>
    <row r="46" s="188" customFormat="1" ht="15.75" customHeight="1" x14ac:dyDescent="0.3"/>
    <row r="47" s="188" customFormat="1" ht="15.75" customHeight="1" x14ac:dyDescent="0.3"/>
    <row r="48" s="188" customFormat="1" ht="15.75" customHeight="1" x14ac:dyDescent="0.3"/>
    <row r="49" s="188" customFormat="1" ht="15.75" customHeight="1" x14ac:dyDescent="0.3"/>
    <row r="50" s="188" customFormat="1" ht="15.75" customHeight="1" x14ac:dyDescent="0.3"/>
    <row r="51" s="188" customFormat="1" ht="15.75" customHeight="1" x14ac:dyDescent="0.3"/>
    <row r="52" s="188" customFormat="1" ht="15.75" customHeight="1" x14ac:dyDescent="0.3"/>
    <row r="53" s="188" customFormat="1" ht="15.75" customHeight="1" x14ac:dyDescent="0.3"/>
    <row r="54" s="188" customFormat="1" ht="15.75" customHeight="1" x14ac:dyDescent="0.3"/>
    <row r="55" s="188" customFormat="1" ht="15.75" customHeight="1" x14ac:dyDescent="0.3"/>
    <row r="56" s="188" customFormat="1" ht="15.75" customHeight="1" x14ac:dyDescent="0.3"/>
    <row r="57" s="188" customFormat="1" ht="15.75" customHeight="1" x14ac:dyDescent="0.3"/>
    <row r="58" s="188" customFormat="1" ht="15.75" customHeight="1" x14ac:dyDescent="0.3"/>
    <row r="59" s="188" customFormat="1" ht="15.75" customHeight="1" x14ac:dyDescent="0.3"/>
    <row r="60" s="188" customFormat="1" ht="15.75" customHeight="1" x14ac:dyDescent="0.3"/>
    <row r="61" s="188" customFormat="1" ht="15.75" customHeight="1" x14ac:dyDescent="0.3"/>
    <row r="62" s="188" customFormat="1" ht="15.75" customHeight="1" x14ac:dyDescent="0.3"/>
    <row r="63" s="188" customFormat="1" ht="15.75" customHeight="1" x14ac:dyDescent="0.3"/>
    <row r="64" s="188" customFormat="1" ht="15.75" customHeight="1" x14ac:dyDescent="0.3"/>
    <row r="65" s="188" customFormat="1" ht="15.75" customHeight="1" x14ac:dyDescent="0.3"/>
    <row r="66" s="188" customFormat="1" ht="15.75" customHeight="1" x14ac:dyDescent="0.3"/>
    <row r="67" s="188" customFormat="1" ht="15.75" customHeight="1" x14ac:dyDescent="0.3"/>
    <row r="68" s="188" customFormat="1" ht="15.75" customHeight="1" x14ac:dyDescent="0.3"/>
    <row r="69" s="188" customFormat="1" x14ac:dyDescent="0.3"/>
    <row r="70" s="188" customFormat="1" x14ac:dyDescent="0.3"/>
    <row r="71" s="188" customFormat="1" x14ac:dyDescent="0.3"/>
    <row r="72" s="188" customFormat="1" x14ac:dyDescent="0.3"/>
    <row r="73" s="188" customFormat="1" x14ac:dyDescent="0.3"/>
    <row r="74" s="188" customFormat="1" x14ac:dyDescent="0.3"/>
    <row r="75" s="188" customFormat="1" x14ac:dyDescent="0.3"/>
    <row r="76" s="188" customFormat="1" x14ac:dyDescent="0.3"/>
    <row r="77" s="188" customFormat="1" x14ac:dyDescent="0.3"/>
    <row r="78" s="188" customFormat="1" x14ac:dyDescent="0.3"/>
    <row r="79" s="188" customFormat="1" x14ac:dyDescent="0.3"/>
    <row r="80" s="188" customFormat="1" x14ac:dyDescent="0.3"/>
    <row r="81" s="188" customFormat="1" x14ac:dyDescent="0.3"/>
    <row r="82" s="188" customFormat="1" x14ac:dyDescent="0.3"/>
    <row r="83" s="188" customFormat="1" x14ac:dyDescent="0.3"/>
    <row r="84" s="188" customFormat="1" x14ac:dyDescent="0.3"/>
    <row r="85" s="188" customFormat="1" x14ac:dyDescent="0.3"/>
    <row r="86" s="188" customFormat="1" x14ac:dyDescent="0.3"/>
    <row r="87" s="188" customFormat="1" x14ac:dyDescent="0.3"/>
    <row r="88" s="188" customFormat="1" x14ac:dyDescent="0.3"/>
    <row r="89" s="188" customFormat="1" x14ac:dyDescent="0.3"/>
    <row r="90" s="188" customFormat="1" x14ac:dyDescent="0.3"/>
    <row r="91" s="188" customFormat="1" x14ac:dyDescent="0.3"/>
    <row r="92" s="188" customFormat="1" x14ac:dyDescent="0.3"/>
    <row r="93" s="188" customFormat="1" x14ac:dyDescent="0.3"/>
    <row r="94" s="188" customFormat="1" x14ac:dyDescent="0.3"/>
    <row r="95" s="188" customFormat="1" x14ac:dyDescent="0.3"/>
    <row r="96" s="188" customFormat="1" x14ac:dyDescent="0.3"/>
    <row r="97" s="188" customFormat="1" x14ac:dyDescent="0.3"/>
    <row r="98" s="188" customFormat="1" x14ac:dyDescent="0.3"/>
    <row r="99" s="188" customFormat="1" x14ac:dyDescent="0.3"/>
    <row r="100" s="188" customFormat="1" x14ac:dyDescent="0.3"/>
    <row r="101" s="188" customFormat="1" x14ac:dyDescent="0.3"/>
    <row r="102" s="188" customFormat="1" x14ac:dyDescent="0.3"/>
    <row r="103" s="188" customFormat="1" x14ac:dyDescent="0.3"/>
    <row r="104" s="188" customFormat="1" x14ac:dyDescent="0.3"/>
    <row r="105" s="188" customFormat="1" x14ac:dyDescent="0.3"/>
    <row r="106" s="188" customFormat="1" x14ac:dyDescent="0.3"/>
    <row r="107" s="188" customFormat="1" x14ac:dyDescent="0.3"/>
    <row r="108" s="188" customFormat="1" x14ac:dyDescent="0.3"/>
    <row r="109" s="188" customFormat="1" x14ac:dyDescent="0.3"/>
    <row r="110" s="188" customFormat="1" x14ac:dyDescent="0.3"/>
    <row r="111" s="188" customFormat="1" x14ac:dyDescent="0.3"/>
    <row r="112" s="188" customFormat="1" x14ac:dyDescent="0.3"/>
    <row r="113" s="188" customFormat="1" x14ac:dyDescent="0.3"/>
    <row r="114" s="188" customFormat="1" x14ac:dyDescent="0.3"/>
    <row r="115" s="188" customFormat="1" x14ac:dyDescent="0.3"/>
    <row r="116" s="188" customFormat="1" x14ac:dyDescent="0.3"/>
    <row r="117" s="188" customFormat="1" x14ac:dyDescent="0.3"/>
    <row r="118" s="188" customFormat="1" x14ac:dyDescent="0.3"/>
    <row r="119" s="188" customFormat="1" x14ac:dyDescent="0.3"/>
    <row r="120" s="188" customFormat="1" x14ac:dyDescent="0.3"/>
    <row r="121" s="188" customFormat="1" x14ac:dyDescent="0.3"/>
    <row r="122" s="188" customFormat="1" x14ac:dyDescent="0.3"/>
    <row r="123" s="188" customFormat="1" x14ac:dyDescent="0.3"/>
    <row r="124" s="188" customFormat="1" x14ac:dyDescent="0.3"/>
    <row r="125" s="188" customFormat="1" x14ac:dyDescent="0.3"/>
    <row r="126" s="188" customFormat="1" x14ac:dyDescent="0.3"/>
    <row r="127" s="188" customFormat="1" x14ac:dyDescent="0.3"/>
    <row r="128" s="188" customFormat="1" x14ac:dyDescent="0.3"/>
    <row r="129" s="188" customFormat="1" x14ac:dyDescent="0.3"/>
    <row r="130" s="188" customFormat="1" x14ac:dyDescent="0.3"/>
  </sheetData>
  <sortState xmlns:xlrd2="http://schemas.microsoft.com/office/spreadsheetml/2017/richdata2" ref="A5:J10">
    <sortCondition descending="1" ref="J5"/>
    <sortCondition descending="1" ref="I5"/>
  </sortState>
  <hyperlinks>
    <hyperlink ref="B2" location="'Index'!A3" tooltip="Go to the Index sheet" display="`" xr:uid="{D2D5FA5B-4996-4797-81DA-A2ADB92103B4}"/>
  </hyperlinks>
  <printOptions horizontalCentered="1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Winter 2020-21&amp;L&amp;G&amp;R&amp;G</oddHeader>
    <oddFooter>&amp;Cwww.cntsa.org.uk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C34509-D29F-4EEA-83F8-3E37A6CABF06}">
  <sheetPr codeName="Sheet14">
    <tabColor rgb="FF70AD47"/>
    <pageSetUpPr fitToPage="1"/>
  </sheetPr>
  <dimension ref="A1:AMJ70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7" customWidth="1"/>
    <col min="2" max="3" width="20.7109375" style="6" customWidth="1"/>
    <col min="4" max="7" width="5" style="6" customWidth="1"/>
    <col min="8" max="8" width="1.7109375" style="6" customWidth="1"/>
    <col min="9" max="9" width="2.7109375" style="7" customWidth="1"/>
    <col min="10" max="11" width="20.7109375" style="6" customWidth="1"/>
    <col min="12" max="15" width="5" style="6" customWidth="1"/>
    <col min="16" max="16" width="2.42578125" style="6" customWidth="1"/>
    <col min="17" max="24" width="4.140625" style="6" customWidth="1"/>
    <col min="25" max="1024" width="10.28515625" style="6"/>
    <col min="1025" max="16384" width="10.28515625" style="35"/>
  </cols>
  <sheetData>
    <row r="1" spans="1:34" s="45" customFormat="1" ht="18" x14ac:dyDescent="0.35">
      <c r="A1" s="154"/>
      <c r="B1" s="45" t="s">
        <v>296</v>
      </c>
      <c r="D1" s="4"/>
      <c r="E1" s="4"/>
      <c r="F1" s="4" t="s">
        <v>130</v>
      </c>
      <c r="G1" s="4"/>
      <c r="H1" s="4"/>
      <c r="I1" s="4" t="s">
        <v>1</v>
      </c>
      <c r="J1" s="4"/>
      <c r="K1" s="4"/>
      <c r="L1" s="4"/>
      <c r="N1" s="4"/>
      <c r="O1" s="4"/>
      <c r="P1" s="4"/>
      <c r="Q1" s="4"/>
      <c r="R1" s="4"/>
      <c r="S1" s="4"/>
      <c r="T1" s="4"/>
      <c r="U1" s="4"/>
      <c r="V1" s="4"/>
      <c r="W1" s="4"/>
      <c r="AG1" s="36"/>
      <c r="AH1" s="36"/>
    </row>
    <row r="2" spans="1:34" ht="15.75" customHeight="1" x14ac:dyDescent="0.3">
      <c r="B2" s="46" t="s">
        <v>2</v>
      </c>
      <c r="AG2" s="36"/>
      <c r="AH2" s="36"/>
    </row>
    <row r="3" spans="1:34" s="17" customFormat="1" ht="15.75" customHeight="1" x14ac:dyDescent="0.3">
      <c r="A3" s="47"/>
      <c r="B3" s="17" t="s">
        <v>3</v>
      </c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6"/>
      <c r="AB3" s="6"/>
      <c r="AC3" s="6"/>
      <c r="AD3" s="6"/>
      <c r="AE3" s="6"/>
      <c r="AF3" s="6"/>
    </row>
    <row r="4" spans="1:34" ht="15.75" customHeight="1" x14ac:dyDescent="0.3">
      <c r="A4" s="155"/>
      <c r="B4" s="156" t="s">
        <v>5</v>
      </c>
      <c r="C4" s="156" t="s">
        <v>6</v>
      </c>
      <c r="D4" s="70" t="s">
        <v>7</v>
      </c>
      <c r="E4" s="70" t="s">
        <v>8</v>
      </c>
      <c r="F4" s="70" t="s">
        <v>9</v>
      </c>
      <c r="G4" s="71" t="s">
        <v>10</v>
      </c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</row>
    <row r="5" spans="1:34" ht="15.75" customHeight="1" x14ac:dyDescent="0.3">
      <c r="A5" s="220">
        <v>5</v>
      </c>
      <c r="B5" s="221" t="s">
        <v>316</v>
      </c>
      <c r="C5" s="221" t="s">
        <v>317</v>
      </c>
      <c r="D5" s="299">
        <v>182</v>
      </c>
      <c r="E5" s="222">
        <v>9</v>
      </c>
      <c r="F5" s="296">
        <v>911</v>
      </c>
      <c r="G5" s="297">
        <v>44</v>
      </c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</row>
    <row r="6" spans="1:34" ht="15.75" customHeight="1" x14ac:dyDescent="0.3">
      <c r="A6" s="227">
        <v>1</v>
      </c>
      <c r="B6" s="224" t="s">
        <v>326</v>
      </c>
      <c r="C6" s="224" t="s">
        <v>327</v>
      </c>
      <c r="D6" s="226">
        <v>177</v>
      </c>
      <c r="E6" s="226">
        <v>8</v>
      </c>
      <c r="F6" s="110">
        <v>903</v>
      </c>
      <c r="G6" s="111">
        <v>42</v>
      </c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</row>
    <row r="7" spans="1:34" ht="15.75" customHeight="1" x14ac:dyDescent="0.3">
      <c r="A7" s="223">
        <v>8</v>
      </c>
      <c r="B7" s="224" t="s">
        <v>320</v>
      </c>
      <c r="C7" s="224" t="s">
        <v>321</v>
      </c>
      <c r="D7" s="225">
        <v>173</v>
      </c>
      <c r="E7" s="226">
        <v>5</v>
      </c>
      <c r="F7" s="117">
        <v>887</v>
      </c>
      <c r="G7" s="118">
        <v>30</v>
      </c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</row>
    <row r="8" spans="1:34" ht="15.75" customHeight="1" x14ac:dyDescent="0.3">
      <c r="A8" s="227">
        <v>7</v>
      </c>
      <c r="B8" s="224" t="s">
        <v>336</v>
      </c>
      <c r="C8" s="224" t="s">
        <v>27</v>
      </c>
      <c r="D8" s="225">
        <v>155</v>
      </c>
      <c r="E8" s="226">
        <v>2</v>
      </c>
      <c r="F8" s="117">
        <v>867</v>
      </c>
      <c r="G8" s="118">
        <v>27</v>
      </c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</row>
    <row r="9" spans="1:34" ht="15.75" customHeight="1" x14ac:dyDescent="0.3">
      <c r="A9" s="227">
        <v>9</v>
      </c>
      <c r="B9" s="224" t="s">
        <v>337</v>
      </c>
      <c r="C9" s="224" t="s">
        <v>321</v>
      </c>
      <c r="D9" s="225">
        <v>172</v>
      </c>
      <c r="E9" s="226">
        <v>4</v>
      </c>
      <c r="F9" s="117">
        <v>874</v>
      </c>
      <c r="G9" s="118">
        <v>24</v>
      </c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</row>
    <row r="10" spans="1:34" ht="15.75" customHeight="1" x14ac:dyDescent="0.3">
      <c r="A10" s="227">
        <v>3</v>
      </c>
      <c r="B10" s="224" t="s">
        <v>328</v>
      </c>
      <c r="C10" s="224" t="s">
        <v>85</v>
      </c>
      <c r="D10" s="225">
        <v>175</v>
      </c>
      <c r="E10" s="226">
        <v>7</v>
      </c>
      <c r="F10" s="117">
        <v>869</v>
      </c>
      <c r="G10" s="118">
        <v>23</v>
      </c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</row>
    <row r="11" spans="1:34" ht="15.75" customHeight="1" x14ac:dyDescent="0.3">
      <c r="A11" s="223">
        <v>6</v>
      </c>
      <c r="B11" s="224" t="s">
        <v>334</v>
      </c>
      <c r="C11" s="224" t="s">
        <v>27</v>
      </c>
      <c r="D11" s="225">
        <v>175</v>
      </c>
      <c r="E11" s="226">
        <v>7</v>
      </c>
      <c r="F11" s="117">
        <v>863</v>
      </c>
      <c r="G11" s="118">
        <v>23</v>
      </c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</row>
    <row r="12" spans="1:34" ht="15.75" customHeight="1" x14ac:dyDescent="0.3">
      <c r="A12" s="223">
        <v>4</v>
      </c>
      <c r="B12" s="224" t="s">
        <v>333</v>
      </c>
      <c r="C12" s="224" t="s">
        <v>327</v>
      </c>
      <c r="D12" s="225">
        <v>162</v>
      </c>
      <c r="E12" s="226">
        <v>3</v>
      </c>
      <c r="F12" s="117">
        <v>825</v>
      </c>
      <c r="G12" s="118">
        <v>12</v>
      </c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</row>
    <row r="13" spans="1:34" ht="15.75" customHeight="1" x14ac:dyDescent="0.3">
      <c r="A13" s="228">
        <v>2</v>
      </c>
      <c r="B13" s="229" t="s">
        <v>323</v>
      </c>
      <c r="C13" s="229" t="s">
        <v>153</v>
      </c>
      <c r="D13" s="230" t="s">
        <v>45</v>
      </c>
      <c r="E13" s="231">
        <v>0</v>
      </c>
      <c r="F13" s="119">
        <v>0</v>
      </c>
      <c r="G13" s="120">
        <v>0</v>
      </c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</row>
    <row r="14" spans="1:34" ht="15.75" customHeight="1" x14ac:dyDescent="0.3">
      <c r="A14" s="36"/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</row>
    <row r="15" spans="1:34" ht="15.75" customHeight="1" x14ac:dyDescent="0.3">
      <c r="A15" s="47"/>
      <c r="B15" s="17" t="s">
        <v>4</v>
      </c>
      <c r="C15" s="17"/>
      <c r="D15" s="17"/>
      <c r="E15" s="17"/>
      <c r="F15" s="17"/>
      <c r="G15" s="17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</row>
    <row r="16" spans="1:34" ht="15.75" customHeight="1" x14ac:dyDescent="0.3">
      <c r="A16" s="155"/>
      <c r="B16" s="156" t="s">
        <v>5</v>
      </c>
      <c r="C16" s="156" t="s">
        <v>6</v>
      </c>
      <c r="D16" s="70" t="s">
        <v>7</v>
      </c>
      <c r="E16" s="70" t="s">
        <v>8</v>
      </c>
      <c r="F16" s="70" t="s">
        <v>9</v>
      </c>
      <c r="G16" s="71" t="s">
        <v>10</v>
      </c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</row>
    <row r="17" spans="1:26" ht="15.75" customHeight="1" x14ac:dyDescent="0.3">
      <c r="A17" s="220">
        <v>3</v>
      </c>
      <c r="B17" s="221" t="s">
        <v>339</v>
      </c>
      <c r="C17" s="221" t="s">
        <v>162</v>
      </c>
      <c r="D17" s="299">
        <v>172</v>
      </c>
      <c r="E17" s="222">
        <v>8</v>
      </c>
      <c r="F17" s="296">
        <v>841</v>
      </c>
      <c r="G17" s="297">
        <v>35</v>
      </c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</row>
    <row r="18" spans="1:26" ht="15.75" customHeight="1" x14ac:dyDescent="0.3">
      <c r="A18" s="227">
        <v>5</v>
      </c>
      <c r="B18" s="224" t="s">
        <v>329</v>
      </c>
      <c r="C18" s="224" t="s">
        <v>54</v>
      </c>
      <c r="D18" s="225">
        <v>163</v>
      </c>
      <c r="E18" s="226">
        <v>6</v>
      </c>
      <c r="F18" s="117">
        <v>835</v>
      </c>
      <c r="G18" s="118">
        <v>34</v>
      </c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</row>
    <row r="19" spans="1:26" ht="15.75" customHeight="1" x14ac:dyDescent="0.3">
      <c r="A19" s="223">
        <v>8</v>
      </c>
      <c r="B19" s="224" t="s">
        <v>350</v>
      </c>
      <c r="C19" s="224" t="s">
        <v>212</v>
      </c>
      <c r="D19" s="225">
        <v>170</v>
      </c>
      <c r="E19" s="226">
        <v>7</v>
      </c>
      <c r="F19" s="117">
        <v>827</v>
      </c>
      <c r="G19" s="118">
        <v>29</v>
      </c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</row>
    <row r="20" spans="1:26" ht="15.75" customHeight="1" x14ac:dyDescent="0.3">
      <c r="A20" s="227">
        <v>1</v>
      </c>
      <c r="B20" s="224" t="s">
        <v>338</v>
      </c>
      <c r="C20" s="224" t="s">
        <v>54</v>
      </c>
      <c r="D20" s="226">
        <v>173</v>
      </c>
      <c r="E20" s="226">
        <v>9</v>
      </c>
      <c r="F20" s="110">
        <v>815</v>
      </c>
      <c r="G20" s="111">
        <v>25</v>
      </c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</row>
    <row r="21" spans="1:26" ht="15.75" customHeight="1" x14ac:dyDescent="0.3">
      <c r="A21" s="223">
        <v>6</v>
      </c>
      <c r="B21" s="224" t="s">
        <v>168</v>
      </c>
      <c r="C21" s="224" t="s">
        <v>162</v>
      </c>
      <c r="D21" s="225" t="s">
        <v>191</v>
      </c>
      <c r="E21" s="226">
        <v>0</v>
      </c>
      <c r="F21" s="117">
        <v>663</v>
      </c>
      <c r="G21" s="118">
        <v>25</v>
      </c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</row>
    <row r="22" spans="1:26" ht="15.75" customHeight="1" x14ac:dyDescent="0.3">
      <c r="A22" s="223">
        <v>2</v>
      </c>
      <c r="B22" s="224" t="s">
        <v>340</v>
      </c>
      <c r="C22" s="224" t="s">
        <v>327</v>
      </c>
      <c r="D22" s="225">
        <v>153</v>
      </c>
      <c r="E22" s="226">
        <v>4</v>
      </c>
      <c r="F22" s="117">
        <v>785</v>
      </c>
      <c r="G22" s="118">
        <v>23</v>
      </c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</row>
    <row r="23" spans="1:26" ht="15.75" customHeight="1" x14ac:dyDescent="0.3">
      <c r="A23" s="227">
        <v>7</v>
      </c>
      <c r="B23" s="224" t="s">
        <v>64</v>
      </c>
      <c r="C23" s="224" t="s">
        <v>65</v>
      </c>
      <c r="D23" s="225">
        <v>157</v>
      </c>
      <c r="E23" s="226">
        <v>5</v>
      </c>
      <c r="F23" s="117">
        <v>805</v>
      </c>
      <c r="G23" s="118">
        <v>22</v>
      </c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</row>
    <row r="24" spans="1:26" ht="15.75" customHeight="1" x14ac:dyDescent="0.3">
      <c r="A24" s="227">
        <v>9</v>
      </c>
      <c r="B24" s="224" t="s">
        <v>364</v>
      </c>
      <c r="C24" s="224" t="s">
        <v>308</v>
      </c>
      <c r="D24" s="225" t="s">
        <v>45</v>
      </c>
      <c r="E24" s="226">
        <v>0</v>
      </c>
      <c r="F24" s="117">
        <v>504</v>
      </c>
      <c r="G24" s="118">
        <v>20</v>
      </c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</row>
    <row r="25" spans="1:26" ht="15.75" customHeight="1" x14ac:dyDescent="0.3">
      <c r="A25" s="228">
        <v>4</v>
      </c>
      <c r="B25" s="229" t="s">
        <v>342</v>
      </c>
      <c r="C25" s="229" t="s">
        <v>85</v>
      </c>
      <c r="D25" s="230" t="s">
        <v>45</v>
      </c>
      <c r="E25" s="231">
        <v>0</v>
      </c>
      <c r="F25" s="119">
        <v>0</v>
      </c>
      <c r="G25" s="120">
        <v>0</v>
      </c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</row>
    <row r="26" spans="1:26" ht="15.75" customHeight="1" x14ac:dyDescent="0.3">
      <c r="A26" s="36"/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</row>
    <row r="27" spans="1:26" ht="15.75" customHeight="1" x14ac:dyDescent="0.3">
      <c r="A27" s="47"/>
      <c r="B27" s="17" t="s">
        <v>39</v>
      </c>
      <c r="C27" s="17"/>
      <c r="D27" s="17"/>
      <c r="E27" s="17"/>
      <c r="F27" s="17"/>
      <c r="G27" s="17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</row>
    <row r="28" spans="1:26" ht="15.75" customHeight="1" x14ac:dyDescent="0.3">
      <c r="A28" s="155"/>
      <c r="B28" s="156" t="s">
        <v>5</v>
      </c>
      <c r="C28" s="156" t="s">
        <v>6</v>
      </c>
      <c r="D28" s="70" t="s">
        <v>7</v>
      </c>
      <c r="E28" s="70" t="s">
        <v>8</v>
      </c>
      <c r="F28" s="70" t="s">
        <v>9</v>
      </c>
      <c r="G28" s="71" t="s">
        <v>10</v>
      </c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</row>
    <row r="29" spans="1:26" ht="15.75" customHeight="1" x14ac:dyDescent="0.3">
      <c r="A29" s="298">
        <v>2</v>
      </c>
      <c r="B29" s="221" t="s">
        <v>370</v>
      </c>
      <c r="C29" s="221" t="s">
        <v>317</v>
      </c>
      <c r="D29" s="299">
        <v>176</v>
      </c>
      <c r="E29" s="222">
        <v>8</v>
      </c>
      <c r="F29" s="296">
        <v>868</v>
      </c>
      <c r="G29" s="297">
        <v>42</v>
      </c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</row>
    <row r="30" spans="1:26" ht="15.75" customHeight="1" x14ac:dyDescent="0.3">
      <c r="A30" s="227">
        <v>7</v>
      </c>
      <c r="B30" s="224" t="s">
        <v>359</v>
      </c>
      <c r="C30" s="224" t="s">
        <v>327</v>
      </c>
      <c r="D30" s="225">
        <v>177</v>
      </c>
      <c r="E30" s="226">
        <v>9</v>
      </c>
      <c r="F30" s="117">
        <v>863</v>
      </c>
      <c r="G30" s="118">
        <v>42</v>
      </c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</row>
    <row r="31" spans="1:26" ht="15.75" customHeight="1" x14ac:dyDescent="0.3">
      <c r="A31" s="223">
        <v>6</v>
      </c>
      <c r="B31" s="224" t="s">
        <v>184</v>
      </c>
      <c r="C31" s="224" t="s">
        <v>153</v>
      </c>
      <c r="D31" s="225">
        <v>164</v>
      </c>
      <c r="E31" s="226">
        <v>5</v>
      </c>
      <c r="F31" s="117">
        <v>819</v>
      </c>
      <c r="G31" s="118">
        <v>28</v>
      </c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</row>
    <row r="32" spans="1:26" ht="15.75" customHeight="1" x14ac:dyDescent="0.3">
      <c r="A32" s="223">
        <v>8</v>
      </c>
      <c r="B32" s="224" t="s">
        <v>68</v>
      </c>
      <c r="C32" s="224" t="s">
        <v>65</v>
      </c>
      <c r="D32" s="225">
        <v>171</v>
      </c>
      <c r="E32" s="226">
        <v>7</v>
      </c>
      <c r="F32" s="117">
        <v>802</v>
      </c>
      <c r="G32" s="118">
        <v>25</v>
      </c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</row>
    <row r="33" spans="1:26" ht="15.75" customHeight="1" x14ac:dyDescent="0.3">
      <c r="A33" s="227">
        <v>3</v>
      </c>
      <c r="B33" s="224" t="s">
        <v>358</v>
      </c>
      <c r="C33" s="224" t="s">
        <v>327</v>
      </c>
      <c r="D33" s="225">
        <v>153</v>
      </c>
      <c r="E33" s="226">
        <v>4</v>
      </c>
      <c r="F33" s="117">
        <v>793</v>
      </c>
      <c r="G33" s="118">
        <v>24</v>
      </c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</row>
    <row r="34" spans="1:26" ht="15.75" customHeight="1" x14ac:dyDescent="0.3">
      <c r="A34" s="223">
        <v>4</v>
      </c>
      <c r="B34" s="224" t="s">
        <v>360</v>
      </c>
      <c r="C34" s="224" t="s">
        <v>65</v>
      </c>
      <c r="D34" s="225">
        <v>140</v>
      </c>
      <c r="E34" s="226">
        <v>3</v>
      </c>
      <c r="F34" s="117">
        <v>771</v>
      </c>
      <c r="G34" s="118">
        <v>22</v>
      </c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</row>
    <row r="35" spans="1:26" ht="15.75" customHeight="1" x14ac:dyDescent="0.3">
      <c r="A35" s="227">
        <v>9</v>
      </c>
      <c r="B35" s="224" t="s">
        <v>375</v>
      </c>
      <c r="C35" s="224" t="s">
        <v>324</v>
      </c>
      <c r="D35" s="225">
        <v>165</v>
      </c>
      <c r="E35" s="226">
        <v>6</v>
      </c>
      <c r="F35" s="117">
        <v>774</v>
      </c>
      <c r="G35" s="118">
        <v>19</v>
      </c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</row>
    <row r="36" spans="1:26" ht="15.75" customHeight="1" x14ac:dyDescent="0.3">
      <c r="A36" s="227">
        <v>5</v>
      </c>
      <c r="B36" s="224" t="s">
        <v>362</v>
      </c>
      <c r="C36" s="224" t="s">
        <v>363</v>
      </c>
      <c r="D36" s="225" t="s">
        <v>45</v>
      </c>
      <c r="E36" s="226">
        <v>0</v>
      </c>
      <c r="F36" s="117">
        <v>478</v>
      </c>
      <c r="G36" s="118">
        <v>13</v>
      </c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</row>
    <row r="37" spans="1:26" ht="15.75" customHeight="1" x14ac:dyDescent="0.3">
      <c r="A37" s="232">
        <v>1</v>
      </c>
      <c r="B37" s="229" t="s">
        <v>369</v>
      </c>
      <c r="C37" s="229" t="s">
        <v>363</v>
      </c>
      <c r="D37" s="231" t="s">
        <v>45</v>
      </c>
      <c r="E37" s="231">
        <v>0</v>
      </c>
      <c r="F37" s="292">
        <v>435</v>
      </c>
      <c r="G37" s="293">
        <v>7</v>
      </c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</row>
    <row r="38" spans="1:26" ht="15.75" customHeight="1" x14ac:dyDescent="0.3">
      <c r="A38" s="36"/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</row>
    <row r="39" spans="1:26" ht="15.75" customHeight="1" x14ac:dyDescent="0.3">
      <c r="A39" s="47"/>
      <c r="B39" s="17" t="s">
        <v>40</v>
      </c>
      <c r="C39" s="17"/>
      <c r="D39" s="17"/>
      <c r="E39" s="17"/>
      <c r="F39" s="17"/>
      <c r="G39" s="17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</row>
    <row r="40" spans="1:26" ht="15.75" customHeight="1" x14ac:dyDescent="0.3">
      <c r="A40" s="155"/>
      <c r="B40" s="156" t="s">
        <v>5</v>
      </c>
      <c r="C40" s="156" t="s">
        <v>6</v>
      </c>
      <c r="D40" s="70" t="s">
        <v>7</v>
      </c>
      <c r="E40" s="70" t="s">
        <v>8</v>
      </c>
      <c r="F40" s="70" t="s">
        <v>9</v>
      </c>
      <c r="G40" s="71" t="s">
        <v>10</v>
      </c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</row>
    <row r="41" spans="1:26" ht="15.75" customHeight="1" x14ac:dyDescent="0.3">
      <c r="A41" s="298">
        <v>6</v>
      </c>
      <c r="B41" s="221" t="s">
        <v>103</v>
      </c>
      <c r="C41" s="221" t="s">
        <v>65</v>
      </c>
      <c r="D41" s="299">
        <v>155</v>
      </c>
      <c r="E41" s="222">
        <v>7</v>
      </c>
      <c r="F41" s="296">
        <v>786</v>
      </c>
      <c r="G41" s="297">
        <v>39</v>
      </c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</row>
    <row r="42" spans="1:26" ht="15.75" customHeight="1" x14ac:dyDescent="0.3">
      <c r="A42" s="227">
        <v>5</v>
      </c>
      <c r="B42" s="224" t="s">
        <v>152</v>
      </c>
      <c r="C42" s="224" t="s">
        <v>153</v>
      </c>
      <c r="D42" s="225">
        <v>156</v>
      </c>
      <c r="E42" s="226">
        <v>9</v>
      </c>
      <c r="F42" s="117">
        <v>743</v>
      </c>
      <c r="G42" s="118">
        <v>34</v>
      </c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</row>
    <row r="43" spans="1:26" ht="15.75" customHeight="1" x14ac:dyDescent="0.3">
      <c r="A43" s="223">
        <v>8</v>
      </c>
      <c r="B43" s="224" t="s">
        <v>394</v>
      </c>
      <c r="C43" s="224" t="s">
        <v>85</v>
      </c>
      <c r="D43" s="225">
        <v>131</v>
      </c>
      <c r="E43" s="226">
        <v>5</v>
      </c>
      <c r="F43" s="117">
        <v>738</v>
      </c>
      <c r="G43" s="118">
        <v>31</v>
      </c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</row>
    <row r="44" spans="1:26" ht="15.75" customHeight="1" x14ac:dyDescent="0.3">
      <c r="A44" s="223">
        <v>4</v>
      </c>
      <c r="B44" s="224" t="s">
        <v>386</v>
      </c>
      <c r="C44" s="224" t="s">
        <v>212</v>
      </c>
      <c r="D44" s="225">
        <v>124</v>
      </c>
      <c r="E44" s="226">
        <v>3</v>
      </c>
      <c r="F44" s="117">
        <v>729</v>
      </c>
      <c r="G44" s="118">
        <v>31</v>
      </c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</row>
    <row r="45" spans="1:26" ht="15.75" customHeight="1" x14ac:dyDescent="0.3">
      <c r="A45" s="227">
        <v>1</v>
      </c>
      <c r="B45" s="224" t="s">
        <v>382</v>
      </c>
      <c r="C45" s="224" t="s">
        <v>327</v>
      </c>
      <c r="D45" s="226">
        <v>156</v>
      </c>
      <c r="E45" s="226">
        <v>9</v>
      </c>
      <c r="F45" s="110">
        <v>737</v>
      </c>
      <c r="G45" s="111">
        <v>30</v>
      </c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</row>
    <row r="46" spans="1:26" ht="15.75" customHeight="1" x14ac:dyDescent="0.3">
      <c r="A46" s="227">
        <v>3</v>
      </c>
      <c r="B46" s="224" t="s">
        <v>210</v>
      </c>
      <c r="C46" s="224" t="s">
        <v>85</v>
      </c>
      <c r="D46" s="225">
        <v>132</v>
      </c>
      <c r="E46" s="226">
        <v>6</v>
      </c>
      <c r="F46" s="117">
        <v>679</v>
      </c>
      <c r="G46" s="118">
        <v>21</v>
      </c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</row>
    <row r="47" spans="1:26" ht="15.75" customHeight="1" x14ac:dyDescent="0.3">
      <c r="A47" s="223">
        <v>2</v>
      </c>
      <c r="B47" s="224" t="s">
        <v>383</v>
      </c>
      <c r="C47" s="224" t="s">
        <v>162</v>
      </c>
      <c r="D47" s="225">
        <v>125</v>
      </c>
      <c r="E47" s="226">
        <v>4</v>
      </c>
      <c r="F47" s="117">
        <v>649</v>
      </c>
      <c r="G47" s="118">
        <v>15</v>
      </c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</row>
    <row r="48" spans="1:26" ht="15.75" customHeight="1" x14ac:dyDescent="0.3">
      <c r="A48" s="227">
        <v>7</v>
      </c>
      <c r="B48" s="224" t="s">
        <v>389</v>
      </c>
      <c r="C48" s="224" t="s">
        <v>363</v>
      </c>
      <c r="D48" s="225" t="s">
        <v>45</v>
      </c>
      <c r="E48" s="226">
        <v>0</v>
      </c>
      <c r="F48" s="117">
        <v>431</v>
      </c>
      <c r="G48" s="118">
        <v>14</v>
      </c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</row>
    <row r="49" spans="1:26" ht="15.75" customHeight="1" x14ac:dyDescent="0.3">
      <c r="A49" s="232">
        <v>9</v>
      </c>
      <c r="B49" s="229" t="s">
        <v>378</v>
      </c>
      <c r="C49" s="229" t="s">
        <v>47</v>
      </c>
      <c r="D49" s="230" t="s">
        <v>191</v>
      </c>
      <c r="E49" s="231">
        <v>0</v>
      </c>
      <c r="F49" s="119">
        <v>145</v>
      </c>
      <c r="G49" s="120">
        <v>6</v>
      </c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</row>
    <row r="50" spans="1:26" ht="15.75" customHeight="1" x14ac:dyDescent="0.3">
      <c r="A50" s="36"/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</row>
    <row r="51" spans="1:26" ht="15.75" customHeight="1" x14ac:dyDescent="0.3">
      <c r="A51" s="36"/>
      <c r="B51" s="6" t="s">
        <v>132</v>
      </c>
      <c r="F51" s="34" t="s">
        <v>705</v>
      </c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</row>
    <row r="52" spans="1:26" ht="15.75" customHeight="1" x14ac:dyDescent="0.3">
      <c r="A52" s="36"/>
      <c r="B52" s="6" t="s">
        <v>129</v>
      </c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</row>
    <row r="53" spans="1:26" x14ac:dyDescent="0.3">
      <c r="A53" s="36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</row>
    <row r="54" spans="1:26" x14ac:dyDescent="0.3">
      <c r="A54" s="36"/>
      <c r="B54" s="36"/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</row>
    <row r="55" spans="1:26" x14ac:dyDescent="0.3">
      <c r="A55" s="36"/>
      <c r="B55" s="36"/>
      <c r="C55" s="36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</row>
    <row r="56" spans="1:26" x14ac:dyDescent="0.3">
      <c r="A56" s="36"/>
      <c r="B56" s="36"/>
      <c r="C56" s="36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</row>
    <row r="57" spans="1:26" x14ac:dyDescent="0.3">
      <c r="A57" s="36"/>
      <c r="B57" s="36"/>
      <c r="C57" s="36"/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</row>
    <row r="58" spans="1:26" x14ac:dyDescent="0.3">
      <c r="A58" s="36"/>
      <c r="B58" s="36"/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</row>
    <row r="59" spans="1:26" x14ac:dyDescent="0.3">
      <c r="A59" s="36"/>
      <c r="B59" s="36"/>
      <c r="C59" s="36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</row>
    <row r="60" spans="1:26" x14ac:dyDescent="0.3">
      <c r="A60" s="36"/>
      <c r="B60" s="36"/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</row>
    <row r="61" spans="1:26" x14ac:dyDescent="0.3">
      <c r="A61" s="36"/>
      <c r="B61" s="36"/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</row>
    <row r="62" spans="1:26" x14ac:dyDescent="0.3">
      <c r="A62" s="36"/>
      <c r="B62" s="36"/>
      <c r="C62" s="36"/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/>
    </row>
    <row r="63" spans="1:26" x14ac:dyDescent="0.3">
      <c r="A63" s="36"/>
      <c r="B63" s="36"/>
      <c r="C63" s="36"/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36"/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6"/>
      <c r="Z63" s="36"/>
    </row>
    <row r="64" spans="1:26" x14ac:dyDescent="0.3">
      <c r="A64" s="36"/>
      <c r="B64" s="36"/>
      <c r="C64" s="36"/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</row>
    <row r="65" spans="1:26" x14ac:dyDescent="0.3">
      <c r="A65" s="36"/>
      <c r="B65" s="36"/>
      <c r="C65" s="36"/>
      <c r="D65" s="36"/>
      <c r="E65" s="36"/>
      <c r="F65" s="36"/>
      <c r="G65" s="36"/>
      <c r="H65" s="36"/>
      <c r="I65" s="36"/>
      <c r="J65" s="36"/>
      <c r="K65" s="36"/>
      <c r="L65" s="36"/>
      <c r="M65" s="36"/>
      <c r="N65" s="36"/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36"/>
      <c r="Z65" s="36"/>
    </row>
    <row r="66" spans="1:26" x14ac:dyDescent="0.3">
      <c r="A66" s="36"/>
      <c r="B66" s="36"/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</row>
    <row r="67" spans="1:26" x14ac:dyDescent="0.3">
      <c r="A67" s="36"/>
      <c r="B67" s="36"/>
      <c r="C67" s="36"/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36"/>
      <c r="O67" s="36"/>
      <c r="P67" s="36"/>
      <c r="Q67" s="36"/>
      <c r="R67" s="36"/>
      <c r="S67" s="36"/>
      <c r="T67" s="36"/>
      <c r="U67" s="36"/>
      <c r="V67" s="36"/>
      <c r="W67" s="36"/>
      <c r="X67" s="36"/>
      <c r="Y67" s="36"/>
      <c r="Z67" s="36"/>
    </row>
    <row r="68" spans="1:26" x14ac:dyDescent="0.3">
      <c r="A68" s="36"/>
      <c r="B68" s="36"/>
      <c r="C68" s="36"/>
      <c r="D68" s="36"/>
      <c r="E68" s="36"/>
      <c r="F68" s="36"/>
      <c r="G68" s="36"/>
      <c r="H68" s="36"/>
      <c r="I68" s="36"/>
      <c r="J68" s="36"/>
      <c r="K68" s="36"/>
      <c r="L68" s="36"/>
      <c r="M68" s="36"/>
      <c r="N68" s="36"/>
      <c r="O68" s="36"/>
      <c r="P68" s="36"/>
      <c r="Q68" s="36"/>
      <c r="R68" s="36"/>
      <c r="S68" s="36"/>
      <c r="T68" s="36"/>
      <c r="U68" s="36"/>
      <c r="V68" s="36"/>
      <c r="W68" s="36"/>
      <c r="X68" s="36"/>
      <c r="Y68" s="36"/>
      <c r="Z68" s="36"/>
    </row>
    <row r="69" spans="1:26" x14ac:dyDescent="0.3">
      <c r="A69" s="36"/>
      <c r="B69" s="36"/>
      <c r="C69" s="36"/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36"/>
      <c r="O69" s="36"/>
      <c r="P69" s="36"/>
      <c r="Q69" s="36"/>
      <c r="R69" s="36"/>
      <c r="S69" s="36"/>
      <c r="T69" s="36"/>
      <c r="U69" s="36"/>
      <c r="V69" s="36"/>
      <c r="W69" s="36"/>
      <c r="X69" s="36"/>
      <c r="Y69" s="36"/>
      <c r="Z69" s="36"/>
    </row>
    <row r="70" spans="1:26" x14ac:dyDescent="0.3">
      <c r="A70" s="36"/>
      <c r="B70" s="36"/>
      <c r="C70" s="36"/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6"/>
      <c r="O70" s="36"/>
      <c r="P70" s="36"/>
      <c r="Q70" s="36"/>
      <c r="R70" s="36"/>
      <c r="S70" s="36"/>
      <c r="T70" s="36"/>
      <c r="U70" s="36"/>
      <c r="V70" s="36"/>
      <c r="W70" s="36"/>
      <c r="X70" s="36"/>
      <c r="Y70" s="36"/>
      <c r="Z70" s="36"/>
    </row>
  </sheetData>
  <sheetProtection selectLockedCells="1" selectUnlockedCells="1"/>
  <sortState xmlns:xlrd2="http://schemas.microsoft.com/office/spreadsheetml/2017/richdata2" ref="A41:G49">
    <sortCondition descending="1" ref="G41"/>
    <sortCondition descending="1" ref="F41"/>
  </sortState>
  <hyperlinks>
    <hyperlink ref="B2" location="'Index'!A3" display="`" xr:uid="{32A216DB-E7B9-4AAD-BE96-6CA6967E6EF1}"/>
  </hyperlinks>
  <printOptions horizontalCentered="1"/>
  <pageMargins left="0.31527777777777799" right="0.31527777777777799" top="1.1812499999999999" bottom="0.39305555555555599" header="0.39374999999999999" footer="0.196527777777778"/>
  <pageSetup paperSize="9" scale="92" firstPageNumber="0" orientation="portrait" horizontalDpi="300" verticalDpi="300" r:id="rId1"/>
  <headerFooter>
    <oddHeader>&amp;C&amp;"Trebuchet MS,Bold"&amp;18Cumbria &amp;&amp; Northumbria TSA Leagues
Winter 2020-21&amp;L&amp;G&amp;R&amp;G</oddHeader>
    <oddFooter>&amp;Cwww.cntsa.org.uk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E83110-CF48-4273-AC60-63559A5DE781}">
  <sheetPr codeName="Sheet15">
    <tabColor rgb="FF70AD47"/>
    <pageSetUpPr fitToPage="1"/>
  </sheetPr>
  <dimension ref="A1:AMJ69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0.7109375" style="6" customWidth="1"/>
    <col min="2" max="6" width="5" style="6" customWidth="1"/>
    <col min="7" max="7" width="4.7109375" style="7" customWidth="1"/>
    <col min="8" max="8" width="20.7109375" style="6" customWidth="1"/>
    <col min="9" max="14" width="5" style="6" customWidth="1"/>
    <col min="15" max="22" width="4.140625" style="6" customWidth="1"/>
    <col min="23" max="1024" width="10.28515625" style="6"/>
    <col min="1025" max="16384" width="10.28515625" style="35"/>
  </cols>
  <sheetData>
    <row r="1" spans="1:34" s="45" customFormat="1" ht="18" x14ac:dyDescent="0.35">
      <c r="A1" s="45" t="s">
        <v>396</v>
      </c>
      <c r="D1" s="4"/>
      <c r="E1" s="4"/>
      <c r="F1" s="4"/>
      <c r="G1" s="44"/>
      <c r="H1" s="4"/>
      <c r="I1" s="4"/>
      <c r="J1" s="4" t="s">
        <v>1</v>
      </c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AH1" s="6"/>
    </row>
    <row r="2" spans="1:34" ht="15.75" customHeight="1" x14ac:dyDescent="0.3">
      <c r="A2" s="46" t="s">
        <v>2</v>
      </c>
    </row>
    <row r="3" spans="1:34" s="17" customFormat="1" ht="15.75" customHeight="1" x14ac:dyDescent="0.3">
      <c r="A3" s="17" t="s">
        <v>3</v>
      </c>
      <c r="G3" s="47"/>
      <c r="AA3" s="6"/>
      <c r="AB3" s="6"/>
      <c r="AC3" s="6"/>
      <c r="AD3" s="6"/>
      <c r="AE3" s="6"/>
      <c r="AF3" s="6"/>
    </row>
    <row r="4" spans="1:34" ht="15.75" customHeight="1" x14ac:dyDescent="0.3">
      <c r="A4" s="48" t="s">
        <v>397</v>
      </c>
      <c r="B4" s="49"/>
      <c r="C4" s="50">
        <v>530</v>
      </c>
      <c r="D4" s="49"/>
      <c r="E4" s="51" t="s">
        <v>10</v>
      </c>
      <c r="F4" s="52">
        <f>SUM(F5:F7)</f>
        <v>525</v>
      </c>
      <c r="G4" s="53" t="s">
        <v>135</v>
      </c>
      <c r="H4" s="48" t="s">
        <v>145</v>
      </c>
      <c r="I4" s="49"/>
      <c r="J4" s="50">
        <v>524</v>
      </c>
      <c r="K4" s="49"/>
      <c r="L4" s="51" t="s">
        <v>10</v>
      </c>
      <c r="M4" s="52">
        <f>SUM(M5:M7)</f>
        <v>330</v>
      </c>
    </row>
    <row r="5" spans="1:34" ht="15.75" customHeight="1" x14ac:dyDescent="0.3">
      <c r="A5" s="72" t="s">
        <v>330</v>
      </c>
      <c r="B5" s="57">
        <v>39</v>
      </c>
      <c r="C5" s="57">
        <v>39</v>
      </c>
      <c r="D5" s="57">
        <v>42</v>
      </c>
      <c r="E5" s="57">
        <v>42</v>
      </c>
      <c r="F5" s="58">
        <f>SUM(B5:E5)</f>
        <v>162</v>
      </c>
      <c r="H5" s="72" t="s">
        <v>334</v>
      </c>
      <c r="I5" s="57">
        <v>45</v>
      </c>
      <c r="J5" s="57">
        <v>45</v>
      </c>
      <c r="K5" s="57">
        <v>41</v>
      </c>
      <c r="L5" s="57">
        <v>44</v>
      </c>
      <c r="M5" s="58">
        <f>SUM(I5:L5)</f>
        <v>175</v>
      </c>
    </row>
    <row r="6" spans="1:34" ht="15.75" customHeight="1" x14ac:dyDescent="0.3">
      <c r="A6" s="73" t="s">
        <v>335</v>
      </c>
      <c r="B6" s="28">
        <v>45</v>
      </c>
      <c r="C6" s="28">
        <v>43</v>
      </c>
      <c r="D6" s="28">
        <v>48</v>
      </c>
      <c r="E6" s="28">
        <v>46</v>
      </c>
      <c r="F6" s="29">
        <f>SUM(B6:E6)</f>
        <v>182</v>
      </c>
      <c r="H6" s="73" t="s">
        <v>336</v>
      </c>
      <c r="I6" s="28">
        <v>40</v>
      </c>
      <c r="J6" s="28">
        <v>40</v>
      </c>
      <c r="K6" s="28">
        <v>36</v>
      </c>
      <c r="L6" s="28">
        <v>39</v>
      </c>
      <c r="M6" s="29">
        <f>SUM(I6:L6)</f>
        <v>155</v>
      </c>
    </row>
    <row r="7" spans="1:34" ht="15.75" customHeight="1" x14ac:dyDescent="0.3">
      <c r="A7" s="74" t="s">
        <v>319</v>
      </c>
      <c r="B7" s="65">
        <v>44</v>
      </c>
      <c r="C7" s="65">
        <v>46</v>
      </c>
      <c r="D7" s="65">
        <v>45</v>
      </c>
      <c r="E7" s="65">
        <v>46</v>
      </c>
      <c r="F7" s="66">
        <f>SUM(B7:E7)</f>
        <v>181</v>
      </c>
      <c r="H7" s="74" t="s">
        <v>157</v>
      </c>
      <c r="I7" s="65" t="s">
        <v>191</v>
      </c>
      <c r="J7" s="65"/>
      <c r="K7" s="65"/>
      <c r="L7" s="65"/>
      <c r="M7" s="66">
        <f>SUM(I7:L7)</f>
        <v>0</v>
      </c>
    </row>
    <row r="8" spans="1:34" ht="15.75" customHeight="1" x14ac:dyDescent="0.3">
      <c r="O8" s="67"/>
    </row>
    <row r="9" spans="1:34" ht="15.75" customHeight="1" x14ac:dyDescent="0.3">
      <c r="A9" s="48" t="s">
        <v>398</v>
      </c>
      <c r="B9" s="49"/>
      <c r="C9" s="50">
        <v>526</v>
      </c>
      <c r="D9" s="49"/>
      <c r="E9" s="51" t="s">
        <v>10</v>
      </c>
      <c r="F9" s="52">
        <f>SUM(F10:F12)</f>
        <v>341</v>
      </c>
      <c r="G9" s="53" t="s">
        <v>135</v>
      </c>
      <c r="H9" s="48" t="s">
        <v>399</v>
      </c>
      <c r="I9" s="49"/>
      <c r="J9" s="50">
        <v>536</v>
      </c>
      <c r="K9" s="49"/>
      <c r="L9" s="51" t="s">
        <v>10</v>
      </c>
      <c r="M9" s="52">
        <f>SUM(M10:M12)</f>
        <v>0</v>
      </c>
    </row>
    <row r="10" spans="1:34" ht="15.75" customHeight="1" x14ac:dyDescent="0.3">
      <c r="A10" s="72" t="s">
        <v>328</v>
      </c>
      <c r="B10" s="57">
        <v>44</v>
      </c>
      <c r="C10" s="57">
        <v>45</v>
      </c>
      <c r="D10" s="57">
        <v>42</v>
      </c>
      <c r="E10" s="57">
        <v>44</v>
      </c>
      <c r="F10" s="58">
        <f>SUM(B10:E10)</f>
        <v>175</v>
      </c>
      <c r="H10" s="72" t="s">
        <v>297</v>
      </c>
      <c r="I10" s="57" t="s">
        <v>45</v>
      </c>
      <c r="J10" s="57"/>
      <c r="K10" s="57"/>
      <c r="L10" s="57"/>
      <c r="M10" s="58">
        <f>SUM(I10:L10)</f>
        <v>0</v>
      </c>
      <c r="AA10" s="68"/>
      <c r="AB10" s="68"/>
      <c r="AC10" s="68"/>
      <c r="AD10" s="68"/>
      <c r="AE10" s="68"/>
      <c r="AF10" s="68"/>
    </row>
    <row r="11" spans="1:34" ht="15.75" customHeight="1" x14ac:dyDescent="0.3">
      <c r="A11" s="73" t="s">
        <v>156</v>
      </c>
      <c r="B11" s="28" t="s">
        <v>45</v>
      </c>
      <c r="C11" s="28"/>
      <c r="D11" s="28"/>
      <c r="E11" s="28"/>
      <c r="F11" s="29">
        <f>SUM(B11:E11)</f>
        <v>0</v>
      </c>
      <c r="H11" s="73" t="s">
        <v>151</v>
      </c>
      <c r="I11" s="28" t="s">
        <v>45</v>
      </c>
      <c r="J11" s="28"/>
      <c r="K11" s="28"/>
      <c r="L11" s="28"/>
      <c r="M11" s="29">
        <f>SUM(I11:L11)</f>
        <v>0</v>
      </c>
      <c r="AA11" s="68"/>
      <c r="AB11" s="68"/>
      <c r="AC11" s="68"/>
      <c r="AD11" s="68"/>
      <c r="AE11" s="68"/>
      <c r="AF11" s="68"/>
    </row>
    <row r="12" spans="1:34" ht="15.75" customHeight="1" x14ac:dyDescent="0.3">
      <c r="A12" s="74" t="s">
        <v>107</v>
      </c>
      <c r="B12" s="65">
        <v>44</v>
      </c>
      <c r="C12" s="65">
        <v>44</v>
      </c>
      <c r="D12" s="65">
        <v>40</v>
      </c>
      <c r="E12" s="65">
        <v>38</v>
      </c>
      <c r="F12" s="66">
        <f>SUM(B12:E12)</f>
        <v>166</v>
      </c>
      <c r="H12" s="74" t="s">
        <v>348</v>
      </c>
      <c r="I12" s="65" t="s">
        <v>45</v>
      </c>
      <c r="J12" s="65"/>
      <c r="K12" s="65"/>
      <c r="L12" s="65"/>
      <c r="M12" s="66">
        <f>SUM(I12:L12)</f>
        <v>0</v>
      </c>
      <c r="AA12" s="68"/>
      <c r="AB12" s="68"/>
      <c r="AC12" s="68"/>
      <c r="AD12" s="68"/>
      <c r="AE12" s="68"/>
      <c r="AF12" s="68"/>
    </row>
    <row r="13" spans="1:34" ht="15.75" customHeight="1" x14ac:dyDescent="0.3">
      <c r="AA13" s="68"/>
      <c r="AB13" s="68"/>
      <c r="AC13" s="68"/>
      <c r="AD13" s="68"/>
      <c r="AE13" s="68"/>
      <c r="AF13" s="68"/>
    </row>
    <row r="14" spans="1:34" ht="15.75" customHeight="1" x14ac:dyDescent="0.3"/>
    <row r="15" spans="1:34" ht="15.75" customHeight="1" x14ac:dyDescent="0.3"/>
    <row r="16" spans="1:34" ht="15.75" customHeight="1" x14ac:dyDescent="0.3"/>
    <row r="17" spans="1:20" ht="15.75" customHeight="1" x14ac:dyDescent="0.3"/>
    <row r="18" spans="1:20" ht="15.75" customHeight="1" x14ac:dyDescent="0.3"/>
    <row r="19" spans="1:20" ht="15.75" customHeight="1" x14ac:dyDescent="0.3">
      <c r="H19" s="69" t="s">
        <v>3</v>
      </c>
      <c r="I19" s="70" t="s">
        <v>139</v>
      </c>
      <c r="J19" s="70" t="s">
        <v>140</v>
      </c>
      <c r="K19" s="70" t="s">
        <v>141</v>
      </c>
      <c r="L19" s="70" t="s">
        <v>142</v>
      </c>
      <c r="M19" s="70" t="s">
        <v>9</v>
      </c>
      <c r="N19" s="71" t="s">
        <v>143</v>
      </c>
    </row>
    <row r="20" spans="1:20" ht="15.75" customHeight="1" x14ac:dyDescent="0.3">
      <c r="H20" s="140" t="s">
        <v>397</v>
      </c>
      <c r="I20" s="100">
        <v>5</v>
      </c>
      <c r="J20" s="100">
        <v>5</v>
      </c>
      <c r="K20" s="100"/>
      <c r="L20" s="100"/>
      <c r="M20" s="100">
        <v>2678</v>
      </c>
      <c r="N20" s="101">
        <v>10</v>
      </c>
    </row>
    <row r="21" spans="1:20" ht="15.75" customHeight="1" x14ac:dyDescent="0.3">
      <c r="H21" s="141" t="s">
        <v>145</v>
      </c>
      <c r="I21" s="104">
        <v>5</v>
      </c>
      <c r="J21" s="104">
        <v>3</v>
      </c>
      <c r="K21" s="104"/>
      <c r="L21" s="104">
        <v>2</v>
      </c>
      <c r="M21" s="104">
        <v>2259</v>
      </c>
      <c r="N21" s="105">
        <v>6</v>
      </c>
    </row>
    <row r="22" spans="1:20" ht="15.75" customHeight="1" x14ac:dyDescent="0.3">
      <c r="H22" s="141" t="s">
        <v>398</v>
      </c>
      <c r="I22" s="104">
        <v>5</v>
      </c>
      <c r="J22" s="104">
        <v>2</v>
      </c>
      <c r="K22" s="104"/>
      <c r="L22" s="104">
        <v>3</v>
      </c>
      <c r="M22" s="104">
        <v>1911</v>
      </c>
      <c r="N22" s="105">
        <v>4</v>
      </c>
    </row>
    <row r="23" spans="1:20" ht="15.75" customHeight="1" x14ac:dyDescent="0.3">
      <c r="H23" s="312" t="s">
        <v>399</v>
      </c>
      <c r="I23" s="106">
        <v>5</v>
      </c>
      <c r="J23" s="106">
        <v>1</v>
      </c>
      <c r="K23" s="106"/>
      <c r="L23" s="106">
        <v>4</v>
      </c>
      <c r="M23" s="106">
        <v>1769</v>
      </c>
      <c r="N23" s="107">
        <v>2</v>
      </c>
    </row>
    <row r="24" spans="1:20" ht="15.75" customHeight="1" x14ac:dyDescent="0.3"/>
    <row r="25" spans="1:20" ht="15.75" customHeight="1" x14ac:dyDescent="0.3"/>
    <row r="26" spans="1:20" ht="15.75" customHeight="1" x14ac:dyDescent="0.3">
      <c r="H26" s="158"/>
    </row>
    <row r="27" spans="1:20" ht="15.75" customHeight="1" x14ac:dyDescent="0.3">
      <c r="A27" s="159"/>
      <c r="B27" s="159"/>
      <c r="C27" s="159"/>
      <c r="D27" s="159"/>
      <c r="E27" s="159"/>
      <c r="F27" s="159"/>
      <c r="G27" s="160"/>
      <c r="H27" s="159"/>
      <c r="I27" s="159"/>
      <c r="J27" s="159"/>
      <c r="K27" s="159"/>
      <c r="L27" s="159"/>
      <c r="M27" s="159"/>
      <c r="N27" s="159"/>
      <c r="P27" s="13"/>
    </row>
    <row r="28" spans="1:20" ht="15.75" customHeight="1" x14ac:dyDescent="0.3"/>
    <row r="29" spans="1:20" ht="15.75" customHeight="1" x14ac:dyDescent="0.3">
      <c r="A29" s="17" t="s">
        <v>4</v>
      </c>
      <c r="B29" s="17"/>
      <c r="C29" s="17"/>
      <c r="D29" s="17"/>
      <c r="E29" s="17"/>
      <c r="F29" s="17"/>
      <c r="G29" s="47"/>
      <c r="H29" s="17"/>
      <c r="I29" s="17"/>
      <c r="J29" s="17"/>
      <c r="K29" s="17"/>
      <c r="L29" s="17"/>
      <c r="M29" s="17"/>
      <c r="N29" s="17"/>
      <c r="O29" s="17"/>
    </row>
    <row r="30" spans="1:20" ht="15.75" customHeight="1" x14ac:dyDescent="0.3">
      <c r="A30" s="48" t="s">
        <v>400</v>
      </c>
      <c r="B30" s="49"/>
      <c r="C30" s="50">
        <v>484</v>
      </c>
      <c r="D30" s="49"/>
      <c r="E30" s="51" t="s">
        <v>10</v>
      </c>
      <c r="F30" s="52">
        <f>SUM(F31:F33)</f>
        <v>320</v>
      </c>
      <c r="G30" s="53" t="s">
        <v>135</v>
      </c>
      <c r="H30" s="48" t="s">
        <v>401</v>
      </c>
      <c r="I30" s="49"/>
      <c r="J30" s="50">
        <v>515</v>
      </c>
      <c r="K30" s="49"/>
      <c r="L30" s="51" t="s">
        <v>10</v>
      </c>
      <c r="M30" s="52">
        <f>SUM(M31:M33)</f>
        <v>521</v>
      </c>
      <c r="O30" s="36"/>
      <c r="P30" s="36"/>
      <c r="Q30" s="36"/>
      <c r="R30" s="36"/>
      <c r="S30" s="36"/>
      <c r="T30" s="36"/>
    </row>
    <row r="31" spans="1:20" ht="15.75" customHeight="1" x14ac:dyDescent="0.3">
      <c r="A31" s="72" t="s">
        <v>323</v>
      </c>
      <c r="B31" s="57" t="s">
        <v>191</v>
      </c>
      <c r="C31" s="57"/>
      <c r="D31" s="57"/>
      <c r="E31" s="57"/>
      <c r="F31" s="58">
        <f>SUM(B31:E31)</f>
        <v>0</v>
      </c>
      <c r="H31" s="161" t="s">
        <v>402</v>
      </c>
      <c r="I31" s="57">
        <v>45</v>
      </c>
      <c r="J31" s="57">
        <v>42</v>
      </c>
      <c r="K31" s="57">
        <v>42</v>
      </c>
      <c r="L31" s="57">
        <v>44</v>
      </c>
      <c r="M31" s="58">
        <f>SUM(I31:L31)</f>
        <v>173</v>
      </c>
      <c r="O31" s="36"/>
      <c r="P31" s="36"/>
      <c r="Q31" s="36"/>
      <c r="R31" s="36"/>
      <c r="S31" s="36"/>
      <c r="T31" s="36"/>
    </row>
    <row r="32" spans="1:20" ht="15.75" customHeight="1" x14ac:dyDescent="0.3">
      <c r="A32" s="73" t="s">
        <v>152</v>
      </c>
      <c r="B32" s="28">
        <v>38</v>
      </c>
      <c r="C32" s="28">
        <v>39</v>
      </c>
      <c r="D32" s="28">
        <v>41</v>
      </c>
      <c r="E32" s="28">
        <v>38</v>
      </c>
      <c r="F32" s="29">
        <f>SUM(B32:E32)</f>
        <v>156</v>
      </c>
      <c r="H32" s="73" t="s">
        <v>298</v>
      </c>
      <c r="I32" s="28">
        <v>45</v>
      </c>
      <c r="J32" s="28">
        <v>47</v>
      </c>
      <c r="K32" s="28">
        <v>46</v>
      </c>
      <c r="L32" s="28">
        <v>47</v>
      </c>
      <c r="M32" s="29">
        <f>SUM(I32:L32)</f>
        <v>185</v>
      </c>
      <c r="O32" s="36"/>
      <c r="P32" s="36"/>
      <c r="Q32" s="36"/>
      <c r="R32" s="36"/>
      <c r="S32" s="36"/>
      <c r="T32" s="36"/>
    </row>
    <row r="33" spans="1:20" ht="15.75" customHeight="1" x14ac:dyDescent="0.3">
      <c r="A33" s="74" t="s">
        <v>184</v>
      </c>
      <c r="B33" s="65">
        <v>39</v>
      </c>
      <c r="C33" s="65">
        <v>42</v>
      </c>
      <c r="D33" s="65">
        <v>40</v>
      </c>
      <c r="E33" s="65">
        <v>43</v>
      </c>
      <c r="F33" s="66">
        <f>SUM(B33:E33)</f>
        <v>164</v>
      </c>
      <c r="H33" s="74" t="s">
        <v>329</v>
      </c>
      <c r="I33" s="65">
        <v>39</v>
      </c>
      <c r="J33" s="65">
        <v>38</v>
      </c>
      <c r="K33" s="65">
        <v>42</v>
      </c>
      <c r="L33" s="65">
        <v>44</v>
      </c>
      <c r="M33" s="66">
        <f>SUM(I33:L33)</f>
        <v>163</v>
      </c>
      <c r="O33" s="36"/>
      <c r="P33" s="36"/>
      <c r="Q33" s="36"/>
      <c r="R33" s="36"/>
      <c r="S33" s="36"/>
      <c r="T33" s="36"/>
    </row>
    <row r="34" spans="1:20" ht="15.75" customHeight="1" x14ac:dyDescent="0.3">
      <c r="O34" s="36"/>
      <c r="P34" s="36"/>
      <c r="Q34" s="36"/>
      <c r="R34" s="36"/>
      <c r="S34" s="36"/>
      <c r="T34" s="36"/>
    </row>
    <row r="35" spans="1:20" ht="15.75" customHeight="1" x14ac:dyDescent="0.3">
      <c r="A35" s="48" t="s">
        <v>403</v>
      </c>
      <c r="B35" s="49"/>
      <c r="C35" s="50">
        <v>520</v>
      </c>
      <c r="D35" s="49"/>
      <c r="E35" s="51" t="s">
        <v>10</v>
      </c>
      <c r="F35" s="52">
        <f>SUM(F36:F38)</f>
        <v>544</v>
      </c>
      <c r="G35" s="53" t="s">
        <v>135</v>
      </c>
      <c r="H35" s="48" t="s">
        <v>404</v>
      </c>
      <c r="I35" s="49"/>
      <c r="J35" s="50">
        <v>484</v>
      </c>
      <c r="K35" s="49"/>
      <c r="L35" s="51" t="s">
        <v>10</v>
      </c>
      <c r="M35" s="52">
        <f>SUM(M36:M38)</f>
        <v>452</v>
      </c>
      <c r="O35" s="36"/>
      <c r="P35" s="36"/>
      <c r="Q35" s="36"/>
      <c r="R35" s="36"/>
      <c r="S35" s="36"/>
      <c r="T35" s="36"/>
    </row>
    <row r="36" spans="1:20" ht="15.75" customHeight="1" x14ac:dyDescent="0.3">
      <c r="A36" s="72" t="s">
        <v>351</v>
      </c>
      <c r="B36" s="57">
        <v>42</v>
      </c>
      <c r="C36" s="57">
        <v>43</v>
      </c>
      <c r="D36" s="57">
        <v>45</v>
      </c>
      <c r="E36" s="57">
        <v>45</v>
      </c>
      <c r="F36" s="58">
        <f>SUM(B36:E36)</f>
        <v>175</v>
      </c>
      <c r="H36" s="72" t="s">
        <v>360</v>
      </c>
      <c r="I36" s="57">
        <v>32</v>
      </c>
      <c r="J36" s="57">
        <v>29</v>
      </c>
      <c r="K36" s="57">
        <v>41</v>
      </c>
      <c r="L36" s="57">
        <v>38</v>
      </c>
      <c r="M36" s="58">
        <f>SUM(I36:L36)</f>
        <v>140</v>
      </c>
      <c r="O36" s="36"/>
      <c r="P36" s="36"/>
      <c r="Q36" s="36"/>
      <c r="R36" s="36"/>
      <c r="S36" s="36"/>
      <c r="T36" s="36"/>
    </row>
    <row r="37" spans="1:20" ht="15.75" customHeight="1" x14ac:dyDescent="0.3">
      <c r="A37" s="73" t="s">
        <v>309</v>
      </c>
      <c r="B37" s="28">
        <v>47</v>
      </c>
      <c r="C37" s="28">
        <v>47</v>
      </c>
      <c r="D37" s="28">
        <v>43</v>
      </c>
      <c r="E37" s="28">
        <v>46</v>
      </c>
      <c r="F37" s="29">
        <f>SUM(B37:E37)</f>
        <v>183</v>
      </c>
      <c r="H37" s="73" t="s">
        <v>103</v>
      </c>
      <c r="I37" s="28">
        <v>32</v>
      </c>
      <c r="J37" s="28">
        <v>41</v>
      </c>
      <c r="K37" s="28">
        <v>41</v>
      </c>
      <c r="L37" s="28">
        <v>41</v>
      </c>
      <c r="M37" s="29">
        <f>SUM(I37:L37)</f>
        <v>155</v>
      </c>
      <c r="O37" s="36"/>
      <c r="P37" s="36"/>
      <c r="Q37" s="36"/>
      <c r="R37" s="36"/>
      <c r="S37" s="36"/>
      <c r="T37" s="36"/>
    </row>
    <row r="38" spans="1:20" ht="15.75" customHeight="1" x14ac:dyDescent="0.3">
      <c r="A38" s="74" t="s">
        <v>314</v>
      </c>
      <c r="B38" s="65">
        <v>46</v>
      </c>
      <c r="C38" s="65">
        <v>48</v>
      </c>
      <c r="D38" s="65">
        <v>46</v>
      </c>
      <c r="E38" s="65">
        <v>46</v>
      </c>
      <c r="F38" s="66">
        <f>SUM(B38:E38)</f>
        <v>186</v>
      </c>
      <c r="H38" s="74" t="s">
        <v>64</v>
      </c>
      <c r="I38" s="65">
        <v>39</v>
      </c>
      <c r="J38" s="65">
        <v>36</v>
      </c>
      <c r="K38" s="65">
        <v>39</v>
      </c>
      <c r="L38" s="65">
        <v>43</v>
      </c>
      <c r="M38" s="66">
        <f>SUM(I38:L38)</f>
        <v>157</v>
      </c>
      <c r="O38" s="36"/>
      <c r="P38" s="36"/>
      <c r="Q38" s="36"/>
      <c r="R38" s="36"/>
      <c r="S38" s="36"/>
      <c r="T38" s="36"/>
    </row>
    <row r="39" spans="1:20" ht="15.75" customHeight="1" x14ac:dyDescent="0.3">
      <c r="O39" s="36"/>
      <c r="P39" s="36"/>
      <c r="Q39" s="36"/>
      <c r="R39" s="36"/>
      <c r="S39" s="36"/>
      <c r="T39" s="36"/>
    </row>
    <row r="40" spans="1:20" ht="15.75" customHeight="1" x14ac:dyDescent="0.3">
      <c r="O40" s="36"/>
      <c r="P40" s="36"/>
      <c r="Q40" s="36"/>
      <c r="R40" s="36"/>
      <c r="S40" s="36"/>
      <c r="T40" s="36"/>
    </row>
    <row r="41" spans="1:20" ht="15.75" customHeight="1" x14ac:dyDescent="0.3">
      <c r="O41" s="36"/>
      <c r="P41" s="36"/>
      <c r="Q41" s="36"/>
      <c r="R41" s="36"/>
      <c r="S41" s="36"/>
      <c r="T41" s="36"/>
    </row>
    <row r="42" spans="1:20" ht="15.75" customHeight="1" x14ac:dyDescent="0.3">
      <c r="O42" s="36"/>
      <c r="P42" s="36"/>
      <c r="Q42" s="36"/>
      <c r="R42" s="36"/>
      <c r="S42" s="36"/>
      <c r="T42" s="36"/>
    </row>
    <row r="43" spans="1:20" ht="15.75" customHeight="1" x14ac:dyDescent="0.3">
      <c r="O43" s="36"/>
      <c r="P43" s="36"/>
      <c r="Q43" s="36"/>
      <c r="R43" s="36"/>
      <c r="S43" s="36"/>
      <c r="T43" s="36"/>
    </row>
    <row r="44" spans="1:20" ht="15.75" customHeight="1" x14ac:dyDescent="0.3">
      <c r="O44" s="36"/>
      <c r="P44" s="36"/>
      <c r="Q44" s="36"/>
      <c r="R44" s="36"/>
      <c r="S44" s="36"/>
      <c r="T44" s="36"/>
    </row>
    <row r="45" spans="1:20" ht="15.75" customHeight="1" x14ac:dyDescent="0.3">
      <c r="H45" s="69" t="s">
        <v>4</v>
      </c>
      <c r="I45" s="70" t="s">
        <v>139</v>
      </c>
      <c r="J45" s="70" t="s">
        <v>140</v>
      </c>
      <c r="K45" s="70" t="s">
        <v>141</v>
      </c>
      <c r="L45" s="70" t="s">
        <v>142</v>
      </c>
      <c r="M45" s="70" t="s">
        <v>9</v>
      </c>
      <c r="N45" s="71" t="s">
        <v>143</v>
      </c>
    </row>
    <row r="46" spans="1:20" ht="15.75" customHeight="1" x14ac:dyDescent="0.3">
      <c r="H46" s="147" t="s">
        <v>403</v>
      </c>
      <c r="I46" s="148">
        <v>5</v>
      </c>
      <c r="J46" s="148">
        <v>5</v>
      </c>
      <c r="K46" s="148"/>
      <c r="L46" s="148"/>
      <c r="M46" s="148">
        <v>2703</v>
      </c>
      <c r="N46" s="149">
        <v>10</v>
      </c>
      <c r="O46" s="36"/>
      <c r="P46" s="36"/>
    </row>
    <row r="47" spans="1:20" ht="15.75" customHeight="1" x14ac:dyDescent="0.3">
      <c r="H47" s="150" t="s">
        <v>401</v>
      </c>
      <c r="I47" s="117">
        <v>5</v>
      </c>
      <c r="J47" s="117">
        <v>4</v>
      </c>
      <c r="K47" s="117"/>
      <c r="L47" s="117">
        <v>1</v>
      </c>
      <c r="M47" s="117">
        <v>2531</v>
      </c>
      <c r="N47" s="118">
        <v>8</v>
      </c>
      <c r="O47" s="36"/>
      <c r="P47" s="36"/>
    </row>
    <row r="48" spans="1:20" ht="15.75" customHeight="1" x14ac:dyDescent="0.3">
      <c r="H48" s="150" t="s">
        <v>404</v>
      </c>
      <c r="I48" s="117">
        <v>5</v>
      </c>
      <c r="J48" s="117">
        <v>1</v>
      </c>
      <c r="K48" s="117"/>
      <c r="L48" s="117">
        <v>4</v>
      </c>
      <c r="M48" s="117">
        <v>2362</v>
      </c>
      <c r="N48" s="118">
        <v>2</v>
      </c>
      <c r="O48" s="36"/>
      <c r="P48" s="36"/>
    </row>
    <row r="49" spans="1:16" ht="15.75" customHeight="1" x14ac:dyDescent="0.3">
      <c r="H49" s="151" t="s">
        <v>400</v>
      </c>
      <c r="I49" s="119">
        <v>5</v>
      </c>
      <c r="J49" s="119"/>
      <c r="K49" s="119"/>
      <c r="L49" s="119">
        <v>5</v>
      </c>
      <c r="M49" s="119">
        <v>1562</v>
      </c>
      <c r="N49" s="120">
        <v>0</v>
      </c>
      <c r="O49" s="36"/>
      <c r="P49" s="36"/>
    </row>
    <row r="50" spans="1:16" ht="15.75" customHeight="1" x14ac:dyDescent="0.3">
      <c r="H50" s="36"/>
      <c r="I50" s="36"/>
      <c r="J50" s="36"/>
      <c r="K50" s="36"/>
      <c r="L50" s="36"/>
      <c r="M50" s="36"/>
      <c r="N50" s="36"/>
      <c r="O50" s="36"/>
      <c r="P50" s="36"/>
    </row>
    <row r="51" spans="1:16" ht="15.75" customHeight="1" x14ac:dyDescent="0.3">
      <c r="A51" s="6" t="s">
        <v>379</v>
      </c>
      <c r="E51" s="7"/>
      <c r="G51" s="82" t="s">
        <v>705</v>
      </c>
      <c r="H51" s="36"/>
      <c r="I51" s="36"/>
      <c r="J51" s="36"/>
      <c r="K51" s="36"/>
      <c r="L51" s="36"/>
      <c r="M51" s="36"/>
      <c r="N51" s="36"/>
      <c r="O51" s="36"/>
      <c r="P51" s="36"/>
    </row>
    <row r="52" spans="1:16" ht="15.75" customHeight="1" x14ac:dyDescent="0.3">
      <c r="A52" s="6" t="s">
        <v>129</v>
      </c>
    </row>
    <row r="53" spans="1:16" ht="15.75" customHeight="1" x14ac:dyDescent="0.3"/>
    <row r="54" spans="1:16" ht="15.75" customHeight="1" x14ac:dyDescent="0.3"/>
    <row r="55" spans="1:16" ht="15.75" customHeight="1" x14ac:dyDescent="0.3"/>
    <row r="56" spans="1:16" ht="15.75" customHeight="1" x14ac:dyDescent="0.3"/>
    <row r="57" spans="1:16" ht="15.75" customHeight="1" x14ac:dyDescent="0.3"/>
    <row r="58" spans="1:16" ht="15.75" customHeight="1" x14ac:dyDescent="0.3"/>
    <row r="59" spans="1:16" ht="15.75" customHeight="1" x14ac:dyDescent="0.3"/>
    <row r="60" spans="1:16" ht="15.75" customHeight="1" x14ac:dyDescent="0.3"/>
    <row r="61" spans="1:16" ht="15.75" customHeight="1" x14ac:dyDescent="0.3"/>
    <row r="62" spans="1:16" ht="15.75" customHeight="1" x14ac:dyDescent="0.3"/>
    <row r="63" spans="1:16" ht="15.75" customHeight="1" x14ac:dyDescent="0.3"/>
    <row r="64" spans="1:1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sortState xmlns:xlrd2="http://schemas.microsoft.com/office/spreadsheetml/2017/richdata2" ref="H46:N49">
    <sortCondition descending="1" ref="N46"/>
    <sortCondition descending="1" ref="M46"/>
  </sortState>
  <hyperlinks>
    <hyperlink ref="A2" location="'Index'!A3" display="`" xr:uid="{B08A1944-D8FB-48C3-B064-6364311F0C98}"/>
  </hyperlinks>
  <printOptions horizontalCentered="1"/>
  <pageMargins left="0.31527777777777799" right="0.31527777777777799" top="1.1812499999999999" bottom="0.39305555555555599" header="0.39374999999999999" footer="0.196527777777778"/>
  <pageSetup paperSize="9" scale="92" firstPageNumber="0" orientation="portrait" horizontalDpi="300" verticalDpi="300" r:id="rId1"/>
  <headerFooter>
    <oddHeader>&amp;C&amp;"Trebuchet MS,Bold"&amp;18Cumbria &amp;&amp; Northumbria TSA Leagues
Winter 2020-21&amp;L&amp;G&amp;R&amp;G</oddHeader>
    <oddFooter>&amp;Cwww.cntsa.org.uk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2D2DBE-048C-42D1-B669-CA596B21B809}">
  <sheetPr codeName="Sheet16">
    <tabColor rgb="FF70AD47"/>
    <pageSetUpPr fitToPage="1"/>
  </sheetPr>
  <dimension ref="A1:AMJ69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0.7109375" style="6" customWidth="1"/>
    <col min="2" max="6" width="5" style="6" customWidth="1"/>
    <col min="7" max="7" width="4.7109375" style="7" customWidth="1"/>
    <col min="8" max="8" width="20.7109375" style="6" customWidth="1"/>
    <col min="9" max="14" width="5" style="6" customWidth="1"/>
    <col min="15" max="22" width="4.140625" style="6" customWidth="1"/>
    <col min="23" max="1024" width="10.28515625" style="6"/>
    <col min="1025" max="16384" width="10.28515625" style="35"/>
  </cols>
  <sheetData>
    <row r="1" spans="1:34" s="45" customFormat="1" ht="18" x14ac:dyDescent="0.35">
      <c r="A1" s="45" t="s">
        <v>396</v>
      </c>
      <c r="D1" s="4"/>
      <c r="E1" s="4"/>
      <c r="F1" s="4"/>
      <c r="G1" s="44"/>
      <c r="H1" s="4"/>
      <c r="I1" s="4"/>
      <c r="J1" s="4" t="s">
        <v>1</v>
      </c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AH1" s="36"/>
    </row>
    <row r="2" spans="1:34" ht="15.75" customHeight="1" x14ac:dyDescent="0.3">
      <c r="A2" s="46" t="s">
        <v>2</v>
      </c>
    </row>
    <row r="3" spans="1:34" s="17" customFormat="1" ht="15.75" customHeight="1" x14ac:dyDescent="0.3">
      <c r="A3" s="17" t="s">
        <v>39</v>
      </c>
      <c r="G3" s="47"/>
      <c r="AA3" s="6"/>
      <c r="AB3" s="6"/>
      <c r="AC3" s="6"/>
      <c r="AD3" s="6"/>
      <c r="AE3" s="6"/>
      <c r="AF3" s="6"/>
    </row>
    <row r="4" spans="1:34" ht="15.75" customHeight="1" x14ac:dyDescent="0.3">
      <c r="A4" s="48" t="s">
        <v>405</v>
      </c>
      <c r="B4" s="49"/>
      <c r="C4" s="50">
        <v>474</v>
      </c>
      <c r="D4" s="49"/>
      <c r="E4" s="51" t="s">
        <v>10</v>
      </c>
      <c r="F4" s="52">
        <f>SUM(F5:F7)</f>
        <v>444</v>
      </c>
      <c r="G4" s="53" t="s">
        <v>135</v>
      </c>
      <c r="H4" s="48" t="s">
        <v>406</v>
      </c>
      <c r="I4" s="49"/>
      <c r="J4" s="50">
        <v>459</v>
      </c>
      <c r="K4" s="49"/>
      <c r="L4" s="51" t="s">
        <v>10</v>
      </c>
      <c r="M4" s="52">
        <f>SUM(M5:M7)</f>
        <v>0</v>
      </c>
      <c r="O4" s="36"/>
      <c r="P4" s="36"/>
      <c r="Q4" s="36"/>
      <c r="R4" s="36"/>
      <c r="S4" s="36"/>
      <c r="T4" s="36"/>
    </row>
    <row r="5" spans="1:34" ht="15.75" customHeight="1" x14ac:dyDescent="0.3">
      <c r="A5" s="72" t="s">
        <v>386</v>
      </c>
      <c r="B5" s="57">
        <v>31</v>
      </c>
      <c r="C5" s="57">
        <v>36</v>
      </c>
      <c r="D5" s="57">
        <v>28</v>
      </c>
      <c r="E5" s="57">
        <v>29</v>
      </c>
      <c r="F5" s="58">
        <f>SUM(B5:E5)</f>
        <v>124</v>
      </c>
      <c r="H5" s="72" t="s">
        <v>369</v>
      </c>
      <c r="I5" s="57" t="s">
        <v>45</v>
      </c>
      <c r="J5" s="57"/>
      <c r="K5" s="57"/>
      <c r="L5" s="57"/>
      <c r="M5" s="58">
        <f>SUM(I5:L5)</f>
        <v>0</v>
      </c>
      <c r="O5" s="36"/>
      <c r="P5" s="36"/>
      <c r="Q5" s="36"/>
      <c r="R5" s="36"/>
      <c r="S5" s="36"/>
      <c r="T5" s="36"/>
    </row>
    <row r="6" spans="1:34" ht="15.75" customHeight="1" x14ac:dyDescent="0.3">
      <c r="A6" s="73" t="s">
        <v>407</v>
      </c>
      <c r="B6" s="28">
        <v>33</v>
      </c>
      <c r="C6" s="28">
        <v>37</v>
      </c>
      <c r="D6" s="28">
        <v>38</v>
      </c>
      <c r="E6" s="28">
        <v>42</v>
      </c>
      <c r="F6" s="29">
        <f>SUM(B6:E6)</f>
        <v>150</v>
      </c>
      <c r="H6" s="73" t="s">
        <v>362</v>
      </c>
      <c r="I6" s="28" t="s">
        <v>45</v>
      </c>
      <c r="J6" s="28"/>
      <c r="K6" s="28"/>
      <c r="L6" s="28"/>
      <c r="M6" s="29">
        <f>SUM(I6:L6)</f>
        <v>0</v>
      </c>
      <c r="O6" s="36"/>
      <c r="P6" s="36"/>
      <c r="Q6" s="36"/>
      <c r="R6" s="36"/>
      <c r="S6" s="36"/>
      <c r="T6" s="36"/>
    </row>
    <row r="7" spans="1:34" ht="15.75" customHeight="1" x14ac:dyDescent="0.3">
      <c r="A7" s="74" t="s">
        <v>350</v>
      </c>
      <c r="B7" s="65">
        <v>47</v>
      </c>
      <c r="C7" s="65">
        <v>41</v>
      </c>
      <c r="D7" s="65">
        <v>44</v>
      </c>
      <c r="E7" s="65">
        <v>38</v>
      </c>
      <c r="F7" s="66">
        <f>SUM(B7:E7)</f>
        <v>170</v>
      </c>
      <c r="H7" s="74" t="s">
        <v>389</v>
      </c>
      <c r="I7" s="65" t="s">
        <v>45</v>
      </c>
      <c r="J7" s="65"/>
      <c r="K7" s="65"/>
      <c r="L7" s="65"/>
      <c r="M7" s="66">
        <f>SUM(I7:L7)</f>
        <v>0</v>
      </c>
      <c r="O7" s="36"/>
      <c r="P7" s="36"/>
      <c r="Q7" s="36"/>
      <c r="R7" s="36"/>
      <c r="S7" s="36"/>
      <c r="T7" s="36"/>
    </row>
    <row r="8" spans="1:34" ht="15.75" customHeight="1" x14ac:dyDescent="0.3">
      <c r="O8" s="36"/>
      <c r="P8" s="36"/>
      <c r="Q8" s="36"/>
      <c r="R8" s="36"/>
      <c r="S8" s="36"/>
      <c r="T8" s="36"/>
    </row>
    <row r="9" spans="1:34" ht="15.75" customHeight="1" x14ac:dyDescent="0.3">
      <c r="A9" s="48" t="s">
        <v>408</v>
      </c>
      <c r="B9" s="49"/>
      <c r="C9" s="50">
        <v>483</v>
      </c>
      <c r="D9" s="49"/>
      <c r="E9" s="51" t="s">
        <v>10</v>
      </c>
      <c r="F9" s="52">
        <f>SUM(F10:F12)</f>
        <v>488</v>
      </c>
      <c r="G9" s="53" t="s">
        <v>135</v>
      </c>
      <c r="H9" s="48" t="s">
        <v>409</v>
      </c>
      <c r="I9" s="49"/>
      <c r="J9" s="50">
        <v>460</v>
      </c>
      <c r="K9" s="49"/>
      <c r="L9" s="51" t="s">
        <v>10</v>
      </c>
      <c r="M9" s="52">
        <f>SUM(M10:M12)</f>
        <v>281</v>
      </c>
      <c r="O9" s="36"/>
      <c r="P9" s="36"/>
      <c r="Q9" s="36"/>
      <c r="R9" s="36"/>
      <c r="S9" s="36"/>
      <c r="T9" s="36"/>
    </row>
    <row r="10" spans="1:34" ht="15.75" customHeight="1" x14ac:dyDescent="0.3">
      <c r="A10" s="72" t="s">
        <v>322</v>
      </c>
      <c r="B10" s="57">
        <v>39</v>
      </c>
      <c r="C10" s="57">
        <v>44</v>
      </c>
      <c r="D10" s="57">
        <v>42</v>
      </c>
      <c r="E10" s="57">
        <v>43</v>
      </c>
      <c r="F10" s="58">
        <f>SUM(B10:E10)</f>
        <v>168</v>
      </c>
      <c r="H10" s="72" t="s">
        <v>113</v>
      </c>
      <c r="I10" s="57">
        <v>40</v>
      </c>
      <c r="J10" s="57">
        <v>42</v>
      </c>
      <c r="K10" s="57">
        <v>34</v>
      </c>
      <c r="L10" s="57">
        <v>36</v>
      </c>
      <c r="M10" s="58">
        <f>SUM(I10:L10)</f>
        <v>152</v>
      </c>
      <c r="O10" s="36"/>
      <c r="P10" s="36"/>
      <c r="Q10" s="36"/>
      <c r="R10" s="36"/>
      <c r="S10" s="36"/>
      <c r="T10" s="36"/>
      <c r="AA10" s="68"/>
      <c r="AB10" s="68"/>
      <c r="AC10" s="68"/>
      <c r="AD10" s="68"/>
      <c r="AE10" s="68"/>
      <c r="AF10" s="68"/>
    </row>
    <row r="11" spans="1:34" ht="15.75" customHeight="1" x14ac:dyDescent="0.3">
      <c r="A11" s="73" t="s">
        <v>365</v>
      </c>
      <c r="B11" s="28">
        <v>36</v>
      </c>
      <c r="C11" s="28">
        <v>44</v>
      </c>
      <c r="D11" s="28">
        <v>41</v>
      </c>
      <c r="E11" s="28">
        <v>46</v>
      </c>
      <c r="F11" s="29">
        <f>SUM(B11:E11)</f>
        <v>167</v>
      </c>
      <c r="H11" s="73" t="s">
        <v>388</v>
      </c>
      <c r="I11" s="28">
        <v>40</v>
      </c>
      <c r="J11" s="28">
        <v>29</v>
      </c>
      <c r="K11" s="28">
        <v>29</v>
      </c>
      <c r="L11" s="28">
        <v>31</v>
      </c>
      <c r="M11" s="29">
        <f>SUM(I11:L11)</f>
        <v>129</v>
      </c>
      <c r="O11" s="36"/>
      <c r="P11" s="36"/>
      <c r="Q11" s="36"/>
      <c r="R11" s="36"/>
      <c r="S11" s="36"/>
      <c r="T11" s="36"/>
      <c r="AA11" s="68"/>
      <c r="AB11" s="68"/>
      <c r="AC11" s="68"/>
      <c r="AD11" s="68"/>
      <c r="AE11" s="68"/>
      <c r="AF11" s="68"/>
    </row>
    <row r="12" spans="1:34" ht="15.75" customHeight="1" x14ac:dyDescent="0.3">
      <c r="A12" s="74" t="s">
        <v>391</v>
      </c>
      <c r="B12" s="65">
        <v>40</v>
      </c>
      <c r="C12" s="65">
        <v>38</v>
      </c>
      <c r="D12" s="65">
        <v>41</v>
      </c>
      <c r="E12" s="65">
        <v>34</v>
      </c>
      <c r="F12" s="66">
        <f>SUM(B12:E12)</f>
        <v>153</v>
      </c>
      <c r="H12" s="74" t="s">
        <v>104</v>
      </c>
      <c r="I12" s="65" t="s">
        <v>191</v>
      </c>
      <c r="J12" s="65"/>
      <c r="K12" s="65"/>
      <c r="L12" s="65"/>
      <c r="M12" s="66">
        <f>SUM(I12:L12)</f>
        <v>0</v>
      </c>
      <c r="O12" s="36"/>
      <c r="P12" s="36"/>
      <c r="Q12" s="36"/>
      <c r="R12" s="36"/>
      <c r="S12" s="36"/>
      <c r="T12" s="36"/>
      <c r="AA12" s="68"/>
      <c r="AB12" s="68"/>
      <c r="AC12" s="68"/>
      <c r="AD12" s="68"/>
      <c r="AE12" s="68"/>
      <c r="AF12" s="68"/>
    </row>
    <row r="13" spans="1:34" ht="15.75" customHeight="1" x14ac:dyDescent="0.3">
      <c r="O13" s="36"/>
      <c r="P13" s="36"/>
      <c r="Q13" s="36"/>
      <c r="R13" s="36"/>
      <c r="S13" s="36"/>
      <c r="T13" s="36"/>
      <c r="AA13" s="68"/>
      <c r="AB13" s="68"/>
      <c r="AC13" s="68"/>
      <c r="AD13" s="68"/>
      <c r="AE13" s="68"/>
      <c r="AF13" s="68"/>
    </row>
    <row r="14" spans="1:34" ht="15.75" customHeight="1" x14ac:dyDescent="0.3">
      <c r="O14" s="36"/>
      <c r="P14" s="36"/>
      <c r="Q14" s="36"/>
      <c r="R14" s="36"/>
      <c r="S14" s="36"/>
      <c r="T14" s="36"/>
    </row>
    <row r="15" spans="1:34" ht="15.75" customHeight="1" x14ac:dyDescent="0.3">
      <c r="O15" s="36"/>
      <c r="P15" s="36"/>
      <c r="Q15" s="36"/>
      <c r="R15" s="36"/>
      <c r="S15" s="36"/>
      <c r="T15" s="36"/>
    </row>
    <row r="16" spans="1:34" ht="15.75" customHeight="1" x14ac:dyDescent="0.3">
      <c r="O16" s="36"/>
      <c r="P16" s="36"/>
      <c r="Q16" s="36"/>
      <c r="R16" s="36"/>
      <c r="S16" s="36"/>
      <c r="T16" s="36"/>
    </row>
    <row r="17" spans="1:20" ht="15.75" customHeight="1" x14ac:dyDescent="0.3">
      <c r="O17" s="36"/>
      <c r="P17" s="36"/>
      <c r="Q17" s="36"/>
      <c r="R17" s="36"/>
      <c r="S17" s="36"/>
      <c r="T17" s="36"/>
    </row>
    <row r="18" spans="1:20" ht="15.75" customHeight="1" x14ac:dyDescent="0.3">
      <c r="O18" s="36"/>
      <c r="P18" s="36"/>
      <c r="Q18" s="36"/>
      <c r="R18" s="36"/>
      <c r="S18" s="36"/>
      <c r="T18" s="36"/>
    </row>
    <row r="19" spans="1:20" ht="15.75" customHeight="1" x14ac:dyDescent="0.3">
      <c r="H19" s="69" t="s">
        <v>39</v>
      </c>
      <c r="I19" s="70" t="s">
        <v>139</v>
      </c>
      <c r="J19" s="70" t="s">
        <v>140</v>
      </c>
      <c r="K19" s="70" t="s">
        <v>141</v>
      </c>
      <c r="L19" s="70" t="s">
        <v>142</v>
      </c>
      <c r="M19" s="70" t="s">
        <v>9</v>
      </c>
      <c r="N19" s="71" t="s">
        <v>143</v>
      </c>
    </row>
    <row r="20" spans="1:20" ht="15.75" customHeight="1" x14ac:dyDescent="0.3">
      <c r="H20" s="147" t="s">
        <v>408</v>
      </c>
      <c r="I20" s="148">
        <v>5</v>
      </c>
      <c r="J20" s="148">
        <v>4</v>
      </c>
      <c r="K20" s="148"/>
      <c r="L20" s="148">
        <v>1</v>
      </c>
      <c r="M20" s="148">
        <v>2411</v>
      </c>
      <c r="N20" s="149">
        <v>8</v>
      </c>
      <c r="O20" s="36"/>
      <c r="P20" s="36"/>
    </row>
    <row r="21" spans="1:20" ht="15.75" customHeight="1" x14ac:dyDescent="0.3">
      <c r="H21" s="150" t="s">
        <v>405</v>
      </c>
      <c r="I21" s="117">
        <v>5</v>
      </c>
      <c r="J21" s="117">
        <v>4</v>
      </c>
      <c r="K21" s="117"/>
      <c r="L21" s="117">
        <v>1</v>
      </c>
      <c r="M21" s="117">
        <v>2342</v>
      </c>
      <c r="N21" s="118">
        <v>8</v>
      </c>
      <c r="O21" s="36"/>
      <c r="P21" s="36"/>
    </row>
    <row r="22" spans="1:20" ht="15.75" customHeight="1" x14ac:dyDescent="0.3">
      <c r="H22" s="150" t="s">
        <v>409</v>
      </c>
      <c r="I22" s="117">
        <v>5</v>
      </c>
      <c r="J22" s="117">
        <v>1</v>
      </c>
      <c r="K22" s="117"/>
      <c r="L22" s="117">
        <v>4</v>
      </c>
      <c r="M22" s="117">
        <v>1523</v>
      </c>
      <c r="N22" s="118">
        <v>2</v>
      </c>
      <c r="O22" s="36"/>
      <c r="P22" s="36"/>
    </row>
    <row r="23" spans="1:20" ht="15.75" customHeight="1" x14ac:dyDescent="0.3">
      <c r="H23" s="151" t="s">
        <v>406</v>
      </c>
      <c r="I23" s="119">
        <v>5</v>
      </c>
      <c r="J23" s="119">
        <v>1</v>
      </c>
      <c r="K23" s="119"/>
      <c r="L23" s="119">
        <v>4</v>
      </c>
      <c r="M23" s="119">
        <v>1317</v>
      </c>
      <c r="N23" s="120">
        <v>2</v>
      </c>
      <c r="O23" s="36"/>
      <c r="P23" s="36"/>
    </row>
    <row r="24" spans="1:20" ht="15.75" customHeight="1" x14ac:dyDescent="0.3">
      <c r="H24" s="36"/>
      <c r="I24" s="36"/>
      <c r="J24" s="36"/>
      <c r="K24" s="36"/>
      <c r="L24" s="36"/>
      <c r="M24" s="36"/>
      <c r="N24" s="36"/>
      <c r="O24" s="36"/>
      <c r="P24" s="36"/>
    </row>
    <row r="25" spans="1:20" ht="15.75" customHeight="1" x14ac:dyDescent="0.3">
      <c r="A25" s="6" t="s">
        <v>379</v>
      </c>
      <c r="E25" s="7"/>
      <c r="G25" s="82" t="s">
        <v>705</v>
      </c>
      <c r="H25" s="36"/>
      <c r="I25" s="36"/>
      <c r="J25" s="36"/>
      <c r="K25" s="36"/>
      <c r="L25" s="36"/>
      <c r="M25" s="36"/>
      <c r="N25" s="36"/>
      <c r="O25" s="36"/>
      <c r="P25" s="36"/>
    </row>
    <row r="26" spans="1:20" ht="15.75" customHeight="1" x14ac:dyDescent="0.3">
      <c r="A26" s="6" t="s">
        <v>129</v>
      </c>
      <c r="H26" s="158"/>
    </row>
    <row r="27" spans="1:20" ht="15.75" customHeight="1" x14ac:dyDescent="0.3">
      <c r="H27" s="158"/>
    </row>
    <row r="28" spans="1:20" ht="15.75" customHeight="1" x14ac:dyDescent="0.3">
      <c r="A28" s="36"/>
      <c r="B28" s="36"/>
      <c r="C28" s="36"/>
      <c r="D28" s="36"/>
      <c r="E28" s="36"/>
      <c r="F28" s="36"/>
      <c r="G28" s="162"/>
      <c r="H28" s="36"/>
      <c r="I28" s="36"/>
      <c r="J28" s="36"/>
      <c r="K28" s="36"/>
      <c r="L28" s="36"/>
      <c r="M28" s="36"/>
      <c r="N28" s="36"/>
      <c r="O28" s="36"/>
      <c r="P28" s="36"/>
    </row>
    <row r="29" spans="1:20" ht="15.75" customHeight="1" x14ac:dyDescent="0.3">
      <c r="A29" s="36"/>
      <c r="B29" s="36"/>
      <c r="C29" s="36"/>
      <c r="D29" s="36"/>
      <c r="E29" s="36"/>
      <c r="F29" s="36"/>
      <c r="G29" s="162"/>
      <c r="H29" s="36"/>
      <c r="I29" s="36"/>
      <c r="J29" s="36"/>
      <c r="K29" s="36"/>
      <c r="L29" s="36"/>
      <c r="M29" s="36"/>
      <c r="N29" s="36"/>
      <c r="O29" s="36"/>
      <c r="P29" s="36"/>
    </row>
    <row r="30" spans="1:20" ht="15.75" customHeight="1" x14ac:dyDescent="0.3">
      <c r="A30" s="36"/>
      <c r="B30" s="36"/>
      <c r="C30" s="36"/>
      <c r="D30" s="36"/>
      <c r="E30" s="36"/>
      <c r="F30" s="36"/>
      <c r="G30" s="162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</row>
    <row r="31" spans="1:20" ht="15.75" customHeight="1" x14ac:dyDescent="0.3">
      <c r="A31" s="36"/>
      <c r="B31" s="36"/>
      <c r="C31" s="36"/>
      <c r="D31" s="36"/>
      <c r="E31" s="36"/>
      <c r="F31" s="36"/>
      <c r="G31" s="162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</row>
    <row r="32" spans="1:20" ht="15.75" customHeight="1" x14ac:dyDescent="0.3">
      <c r="A32" s="36"/>
      <c r="B32" s="36"/>
      <c r="C32" s="36"/>
      <c r="D32" s="36"/>
      <c r="E32" s="36"/>
      <c r="F32" s="36"/>
      <c r="G32" s="162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</row>
    <row r="33" spans="1:20" ht="15.75" customHeight="1" x14ac:dyDescent="0.3">
      <c r="A33" s="36"/>
      <c r="B33" s="36"/>
      <c r="C33" s="36"/>
      <c r="D33" s="36"/>
      <c r="E33" s="36"/>
      <c r="F33" s="36"/>
      <c r="G33" s="162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</row>
    <row r="34" spans="1:20" ht="15.75" customHeight="1" x14ac:dyDescent="0.3">
      <c r="A34" s="36"/>
      <c r="B34" s="36"/>
      <c r="C34" s="36"/>
      <c r="D34" s="36"/>
      <c r="E34" s="36"/>
      <c r="F34" s="36"/>
      <c r="G34" s="162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</row>
    <row r="35" spans="1:20" ht="15.75" customHeight="1" x14ac:dyDescent="0.3">
      <c r="A35" s="36"/>
      <c r="B35" s="36"/>
      <c r="C35" s="36"/>
      <c r="D35" s="36"/>
      <c r="E35" s="36"/>
      <c r="F35" s="36"/>
      <c r="G35" s="162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</row>
    <row r="36" spans="1:20" ht="15.75" customHeight="1" x14ac:dyDescent="0.3">
      <c r="A36" s="36"/>
      <c r="B36" s="36"/>
      <c r="C36" s="36"/>
      <c r="D36" s="36"/>
      <c r="E36" s="36"/>
      <c r="F36" s="36"/>
      <c r="G36" s="162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</row>
    <row r="37" spans="1:20" ht="15.75" customHeight="1" x14ac:dyDescent="0.3">
      <c r="A37" s="36"/>
      <c r="B37" s="36"/>
      <c r="C37" s="36"/>
      <c r="D37" s="36"/>
      <c r="E37" s="36"/>
      <c r="F37" s="36"/>
      <c r="G37" s="162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</row>
    <row r="38" spans="1:20" ht="15.75" customHeight="1" x14ac:dyDescent="0.3">
      <c r="A38" s="36"/>
      <c r="B38" s="36"/>
      <c r="C38" s="36"/>
      <c r="D38" s="36"/>
      <c r="E38" s="36"/>
      <c r="F38" s="36"/>
      <c r="G38" s="162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</row>
    <row r="39" spans="1:20" ht="15.75" customHeight="1" x14ac:dyDescent="0.3">
      <c r="A39" s="36"/>
      <c r="B39" s="36"/>
      <c r="C39" s="36"/>
      <c r="D39" s="36"/>
      <c r="E39" s="36"/>
      <c r="F39" s="36"/>
      <c r="G39" s="162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</row>
    <row r="40" spans="1:20" ht="15.75" customHeight="1" x14ac:dyDescent="0.3">
      <c r="A40" s="36"/>
      <c r="B40" s="36"/>
      <c r="C40" s="36"/>
      <c r="D40" s="36"/>
      <c r="E40" s="36"/>
      <c r="F40" s="36"/>
      <c r="G40" s="162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</row>
    <row r="41" spans="1:20" ht="15.75" customHeight="1" x14ac:dyDescent="0.3">
      <c r="A41" s="36"/>
      <c r="B41" s="36"/>
      <c r="C41" s="36"/>
      <c r="D41" s="36"/>
      <c r="E41" s="36"/>
      <c r="F41" s="36"/>
      <c r="G41" s="162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</row>
    <row r="42" spans="1:20" ht="15.75" customHeight="1" x14ac:dyDescent="0.3">
      <c r="A42" s="36"/>
      <c r="B42" s="36"/>
      <c r="C42" s="36"/>
      <c r="D42" s="36"/>
      <c r="E42" s="36"/>
      <c r="F42" s="36"/>
      <c r="G42" s="162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</row>
    <row r="43" spans="1:20" ht="15.75" customHeight="1" x14ac:dyDescent="0.3">
      <c r="A43" s="36"/>
      <c r="B43" s="36"/>
      <c r="C43" s="36"/>
      <c r="D43" s="36"/>
      <c r="E43" s="36"/>
      <c r="F43" s="36"/>
      <c r="G43" s="162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</row>
    <row r="44" spans="1:20" ht="15.75" customHeight="1" x14ac:dyDescent="0.3">
      <c r="A44" s="36"/>
      <c r="B44" s="36"/>
      <c r="C44" s="36"/>
      <c r="D44" s="36"/>
      <c r="E44" s="36"/>
      <c r="F44" s="36"/>
      <c r="G44" s="162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</row>
    <row r="45" spans="1:20" ht="15.75" customHeight="1" x14ac:dyDescent="0.3">
      <c r="A45" s="36"/>
      <c r="B45" s="36"/>
      <c r="C45" s="36"/>
      <c r="D45" s="36"/>
      <c r="E45" s="36"/>
      <c r="F45" s="36"/>
      <c r="G45" s="162"/>
      <c r="H45" s="36"/>
      <c r="I45" s="36"/>
      <c r="J45" s="36"/>
      <c r="K45" s="36"/>
      <c r="L45" s="36"/>
      <c r="M45" s="36"/>
      <c r="N45" s="36"/>
      <c r="O45" s="36"/>
      <c r="P45" s="36"/>
    </row>
    <row r="46" spans="1:20" ht="15.75" customHeight="1" x14ac:dyDescent="0.3">
      <c r="A46" s="36"/>
      <c r="B46" s="36"/>
      <c r="C46" s="36"/>
      <c r="D46" s="36"/>
      <c r="E46" s="36"/>
      <c r="F46" s="36"/>
      <c r="G46" s="162"/>
      <c r="H46" s="36"/>
      <c r="I46" s="36"/>
      <c r="J46" s="36"/>
      <c r="K46" s="36"/>
      <c r="L46" s="36"/>
      <c r="M46" s="36"/>
      <c r="N46" s="36"/>
      <c r="O46" s="36"/>
      <c r="P46" s="36"/>
    </row>
    <row r="47" spans="1:20" ht="15.75" customHeight="1" x14ac:dyDescent="0.3">
      <c r="A47" s="36"/>
      <c r="B47" s="36"/>
      <c r="C47" s="36"/>
      <c r="D47" s="36"/>
      <c r="E47" s="36"/>
      <c r="F47" s="36"/>
      <c r="G47" s="162"/>
      <c r="H47" s="36"/>
      <c r="I47" s="36"/>
      <c r="J47" s="36"/>
      <c r="K47" s="36"/>
      <c r="L47" s="36"/>
      <c r="M47" s="36"/>
      <c r="N47" s="36"/>
      <c r="O47" s="36"/>
      <c r="P47" s="36"/>
    </row>
    <row r="48" spans="1:20" ht="15.75" customHeight="1" x14ac:dyDescent="0.3">
      <c r="A48" s="36"/>
      <c r="B48" s="36"/>
      <c r="C48" s="36"/>
      <c r="D48" s="36"/>
      <c r="E48" s="36"/>
      <c r="F48" s="36"/>
      <c r="G48" s="162"/>
      <c r="H48" s="36"/>
      <c r="I48" s="36"/>
      <c r="J48" s="36"/>
      <c r="K48" s="36"/>
      <c r="L48" s="36"/>
      <c r="M48" s="36"/>
      <c r="N48" s="36"/>
      <c r="O48" s="36"/>
      <c r="P48" s="36"/>
    </row>
    <row r="49" spans="1:16" ht="15.75" customHeight="1" x14ac:dyDescent="0.3">
      <c r="A49" s="36"/>
      <c r="B49" s="36"/>
      <c r="C49" s="36"/>
      <c r="D49" s="36"/>
      <c r="E49" s="36"/>
      <c r="F49" s="36"/>
      <c r="G49" s="162"/>
      <c r="H49" s="36"/>
      <c r="I49" s="36"/>
      <c r="J49" s="36"/>
      <c r="K49" s="36"/>
      <c r="L49" s="36"/>
      <c r="M49" s="36"/>
      <c r="N49" s="36"/>
      <c r="O49" s="36"/>
      <c r="P49" s="36"/>
    </row>
    <row r="50" spans="1:16" ht="15.75" customHeight="1" x14ac:dyDescent="0.3">
      <c r="A50" s="36"/>
      <c r="B50" s="36"/>
      <c r="C50" s="36"/>
      <c r="D50" s="36"/>
      <c r="E50" s="36"/>
      <c r="F50" s="36"/>
      <c r="G50" s="162"/>
      <c r="H50" s="36"/>
      <c r="I50" s="36"/>
      <c r="J50" s="36"/>
      <c r="K50" s="36"/>
      <c r="L50" s="36"/>
      <c r="M50" s="36"/>
      <c r="N50" s="36"/>
      <c r="O50" s="36"/>
      <c r="P50" s="36"/>
    </row>
    <row r="51" spans="1:16" ht="15.75" customHeight="1" x14ac:dyDescent="0.3">
      <c r="A51" s="36"/>
      <c r="B51" s="36"/>
      <c r="C51" s="36"/>
      <c r="D51" s="36"/>
      <c r="E51" s="36"/>
      <c r="F51" s="36"/>
      <c r="G51" s="162"/>
      <c r="H51" s="36"/>
      <c r="I51" s="36"/>
      <c r="J51" s="36"/>
      <c r="K51" s="36"/>
      <c r="L51" s="36"/>
      <c r="M51" s="36"/>
      <c r="N51" s="36"/>
      <c r="O51" s="36"/>
      <c r="P51" s="36"/>
    </row>
    <row r="52" spans="1:16" ht="15.75" customHeight="1" x14ac:dyDescent="0.3">
      <c r="A52" s="36"/>
      <c r="B52" s="36"/>
      <c r="C52" s="36"/>
      <c r="D52" s="36"/>
      <c r="E52" s="36"/>
      <c r="F52" s="36"/>
      <c r="G52" s="162"/>
      <c r="H52" s="36"/>
      <c r="I52" s="36"/>
      <c r="J52" s="36"/>
      <c r="K52" s="36"/>
      <c r="L52" s="36"/>
      <c r="M52" s="36"/>
      <c r="N52" s="36"/>
      <c r="O52" s="36"/>
      <c r="P52" s="36"/>
    </row>
    <row r="53" spans="1:16" ht="15.75" customHeight="1" x14ac:dyDescent="0.3"/>
    <row r="54" spans="1:16" ht="15.75" customHeight="1" x14ac:dyDescent="0.3"/>
    <row r="55" spans="1:16" ht="15.75" customHeight="1" x14ac:dyDescent="0.3"/>
    <row r="56" spans="1:16" ht="15.75" customHeight="1" x14ac:dyDescent="0.3"/>
    <row r="57" spans="1:16" ht="15.75" customHeight="1" x14ac:dyDescent="0.3"/>
    <row r="58" spans="1:16" ht="15.75" customHeight="1" x14ac:dyDescent="0.3"/>
    <row r="59" spans="1:16" ht="15.75" customHeight="1" x14ac:dyDescent="0.3"/>
    <row r="60" spans="1:16" ht="15.75" customHeight="1" x14ac:dyDescent="0.3"/>
    <row r="61" spans="1:16" ht="15.75" customHeight="1" x14ac:dyDescent="0.3"/>
    <row r="62" spans="1:16" ht="15.75" customHeight="1" x14ac:dyDescent="0.3"/>
    <row r="63" spans="1:16" ht="15.75" customHeight="1" x14ac:dyDescent="0.3"/>
    <row r="64" spans="1:1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sortState xmlns:xlrd2="http://schemas.microsoft.com/office/spreadsheetml/2017/richdata2" ref="H20:N23">
    <sortCondition descending="1" ref="N20"/>
    <sortCondition descending="1" ref="M20"/>
  </sortState>
  <hyperlinks>
    <hyperlink ref="A2" location="'Index'!A3" display="`" xr:uid="{249CD96E-6A25-474F-8D37-7F4E7E89DAFA}"/>
  </hyperlinks>
  <printOptions horizontalCentered="1"/>
  <pageMargins left="0.31527777777777799" right="0.31527777777777799" top="1.1812499999999999" bottom="0.39305555555555599" header="0.39374999999999999" footer="0.196527777777778"/>
  <pageSetup paperSize="9" scale="96" firstPageNumber="0" orientation="portrait" horizontalDpi="300" verticalDpi="300" r:id="rId1"/>
  <headerFooter>
    <oddHeader>&amp;C&amp;"Trebuchet MS,Bold"&amp;18Cumbria &amp;&amp; Northumbria TSA Leagues
Winter 2020-21&amp;L&amp;G&amp;R&amp;G</oddHeader>
    <oddFooter>&amp;Cwww.cntsa.org.uk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9E40AF-66A0-4951-BBE7-9DB09D09097B}">
  <sheetPr codeName="Sheet6">
    <tabColor theme="9"/>
    <pageSetUpPr fitToPage="1"/>
  </sheetPr>
  <dimension ref="A1:AH52"/>
  <sheetViews>
    <sheetView showGridLines="0" zoomScaleNormal="100" zoomScalePageLayoutView="150" workbookViewId="0">
      <selection activeCell="A2" sqref="A2"/>
    </sheetView>
  </sheetViews>
  <sheetFormatPr defaultColWidth="10.28515625" defaultRowHeight="15" x14ac:dyDescent="0.3"/>
  <cols>
    <col min="1" max="1" width="2.7109375" style="87" customWidth="1"/>
    <col min="2" max="3" width="20.7109375" style="86" customWidth="1"/>
    <col min="4" max="7" width="5" style="86" customWidth="1"/>
    <col min="8" max="8" width="1.7109375" style="86" customWidth="1"/>
    <col min="9" max="9" width="2.7109375" style="87" customWidth="1"/>
    <col min="10" max="11" width="20.7109375" style="86" customWidth="1"/>
    <col min="12" max="15" width="5" style="86" customWidth="1"/>
    <col min="16" max="16" width="2.42578125" style="86" customWidth="1"/>
    <col min="17" max="24" width="4.140625" style="86" customWidth="1"/>
    <col min="25" max="16384" width="10.28515625" style="86"/>
  </cols>
  <sheetData>
    <row r="1" spans="1:34" s="84" customFormat="1" ht="18" x14ac:dyDescent="0.35">
      <c r="A1" s="83"/>
      <c r="B1" s="84" t="s">
        <v>160</v>
      </c>
      <c r="D1" s="85"/>
      <c r="E1" s="85"/>
      <c r="F1" s="85"/>
      <c r="G1" s="85"/>
      <c r="H1" s="85"/>
      <c r="I1" s="85" t="s">
        <v>1</v>
      </c>
      <c r="J1" s="85"/>
      <c r="K1" s="85"/>
      <c r="L1" s="85"/>
      <c r="N1" s="85"/>
      <c r="O1" s="85"/>
      <c r="P1" s="85"/>
      <c r="Q1" s="85"/>
      <c r="R1" s="85"/>
      <c r="S1" s="85"/>
      <c r="T1" s="85"/>
      <c r="U1" s="85"/>
      <c r="V1" s="85"/>
      <c r="W1" s="85"/>
      <c r="AG1" s="86"/>
      <c r="AH1" s="87"/>
    </row>
    <row r="2" spans="1:34" ht="15.75" customHeight="1" x14ac:dyDescent="0.3">
      <c r="B2" s="88" t="s">
        <v>2</v>
      </c>
      <c r="AH2" s="87"/>
    </row>
    <row r="3" spans="1:34" s="91" customFormat="1" ht="15.75" customHeight="1" x14ac:dyDescent="0.3">
      <c r="A3" s="90"/>
      <c r="B3" s="91" t="s">
        <v>3</v>
      </c>
      <c r="I3" s="86"/>
      <c r="J3" s="86"/>
      <c r="K3" s="86"/>
      <c r="L3" s="86"/>
      <c r="M3" s="86"/>
      <c r="N3" s="86"/>
      <c r="O3" s="86"/>
      <c r="P3" s="86"/>
      <c r="Q3" s="86"/>
      <c r="AA3" s="86"/>
      <c r="AB3" s="86"/>
      <c r="AC3" s="86"/>
      <c r="AD3" s="86"/>
      <c r="AE3" s="86"/>
      <c r="AF3" s="86"/>
    </row>
    <row r="4" spans="1:34" ht="15.75" customHeight="1" x14ac:dyDescent="0.3">
      <c r="A4" s="109"/>
      <c r="B4" s="93" t="s">
        <v>5</v>
      </c>
      <c r="C4" s="93" t="s">
        <v>6</v>
      </c>
      <c r="D4" s="97" t="s">
        <v>7</v>
      </c>
      <c r="E4" s="97" t="s">
        <v>8</v>
      </c>
      <c r="F4" s="97" t="s">
        <v>9</v>
      </c>
      <c r="G4" s="98" t="s">
        <v>10</v>
      </c>
      <c r="I4" s="86"/>
    </row>
    <row r="5" spans="1:34" ht="15.75" customHeight="1" x14ac:dyDescent="0.3">
      <c r="A5" s="233">
        <v>5</v>
      </c>
      <c r="B5" s="234" t="s">
        <v>168</v>
      </c>
      <c r="C5" s="234" t="s">
        <v>162</v>
      </c>
      <c r="D5" s="236">
        <f>47+46+46+48</f>
        <v>187</v>
      </c>
      <c r="E5" s="236">
        <v>6</v>
      </c>
      <c r="F5" s="236">
        <v>941</v>
      </c>
      <c r="G5" s="291">
        <v>32</v>
      </c>
      <c r="I5" s="86"/>
    </row>
    <row r="6" spans="1:34" ht="15.75" customHeight="1" x14ac:dyDescent="0.3">
      <c r="A6" s="102">
        <v>7</v>
      </c>
      <c r="B6" s="103" t="s">
        <v>170</v>
      </c>
      <c r="C6" s="103" t="s">
        <v>30</v>
      </c>
      <c r="D6" s="104">
        <f>50+46+46+47</f>
        <v>189</v>
      </c>
      <c r="E6" s="99">
        <v>7</v>
      </c>
      <c r="F6" s="104">
        <v>925</v>
      </c>
      <c r="G6" s="105">
        <v>31</v>
      </c>
      <c r="I6" s="86"/>
    </row>
    <row r="7" spans="1:34" ht="15.75" customHeight="1" x14ac:dyDescent="0.3">
      <c r="A7" s="102">
        <v>2</v>
      </c>
      <c r="B7" s="103" t="s">
        <v>163</v>
      </c>
      <c r="C7" s="103" t="s">
        <v>164</v>
      </c>
      <c r="D7" s="104">
        <f>47+46+43+46</f>
        <v>182</v>
      </c>
      <c r="E7" s="99">
        <v>5</v>
      </c>
      <c r="F7" s="110">
        <v>894</v>
      </c>
      <c r="G7" s="111">
        <v>23</v>
      </c>
      <c r="J7" s="112"/>
    </row>
    <row r="8" spans="1:34" ht="15.75" customHeight="1" x14ac:dyDescent="0.3">
      <c r="A8" s="102">
        <v>3</v>
      </c>
      <c r="B8" s="103" t="s">
        <v>165</v>
      </c>
      <c r="C8" s="103" t="s">
        <v>164</v>
      </c>
      <c r="D8" s="104">
        <f>44+46+45+45</f>
        <v>180</v>
      </c>
      <c r="E8" s="99">
        <v>4</v>
      </c>
      <c r="F8" s="104">
        <v>876</v>
      </c>
      <c r="G8" s="105">
        <v>20</v>
      </c>
    </row>
    <row r="9" spans="1:34" ht="15.75" customHeight="1" x14ac:dyDescent="0.3">
      <c r="A9" s="102">
        <v>1</v>
      </c>
      <c r="B9" s="103" t="s">
        <v>161</v>
      </c>
      <c r="C9" s="103" t="s">
        <v>162</v>
      </c>
      <c r="D9" s="114">
        <f>37+42+35+40</f>
        <v>154</v>
      </c>
      <c r="E9" s="99">
        <v>3</v>
      </c>
      <c r="F9" s="110">
        <v>842</v>
      </c>
      <c r="G9" s="111">
        <v>17</v>
      </c>
    </row>
    <row r="10" spans="1:34" ht="15.75" customHeight="1" x14ac:dyDescent="0.3">
      <c r="A10" s="102">
        <v>4</v>
      </c>
      <c r="B10" s="103" t="s">
        <v>166</v>
      </c>
      <c r="C10" s="103" t="s">
        <v>167</v>
      </c>
      <c r="D10" s="104" t="s">
        <v>191</v>
      </c>
      <c r="E10" s="99">
        <v>0</v>
      </c>
      <c r="F10" s="104">
        <v>180</v>
      </c>
      <c r="G10" s="105">
        <v>4</v>
      </c>
    </row>
    <row r="11" spans="1:34" ht="15.75" customHeight="1" x14ac:dyDescent="0.3">
      <c r="A11" s="239">
        <v>6</v>
      </c>
      <c r="B11" s="240" t="s">
        <v>169</v>
      </c>
      <c r="C11" s="240" t="s">
        <v>167</v>
      </c>
      <c r="D11" s="241" t="s">
        <v>191</v>
      </c>
      <c r="E11" s="242">
        <v>0</v>
      </c>
      <c r="F11" s="106">
        <v>0</v>
      </c>
      <c r="G11" s="107">
        <v>0</v>
      </c>
    </row>
    <row r="12" spans="1:34" ht="15.75" customHeight="1" x14ac:dyDescent="0.3"/>
    <row r="13" spans="1:34" ht="15.75" customHeight="1" x14ac:dyDescent="0.3">
      <c r="A13" s="90"/>
      <c r="B13" s="91" t="s">
        <v>4</v>
      </c>
      <c r="C13" s="91"/>
      <c r="D13" s="91"/>
      <c r="E13" s="91"/>
      <c r="F13" s="91"/>
      <c r="G13" s="91"/>
    </row>
    <row r="14" spans="1:34" ht="15.75" customHeight="1" x14ac:dyDescent="0.3">
      <c r="A14" s="109"/>
      <c r="B14" s="93" t="s">
        <v>5</v>
      </c>
      <c r="C14" s="93" t="s">
        <v>6</v>
      </c>
      <c r="D14" s="97" t="s">
        <v>7</v>
      </c>
      <c r="E14" s="97" t="s">
        <v>8</v>
      </c>
      <c r="F14" s="97" t="s">
        <v>9</v>
      </c>
      <c r="G14" s="98" t="s">
        <v>10</v>
      </c>
    </row>
    <row r="15" spans="1:34" ht="15.75" customHeight="1" x14ac:dyDescent="0.3">
      <c r="A15" s="233">
        <v>3</v>
      </c>
      <c r="B15" s="234" t="s">
        <v>173</v>
      </c>
      <c r="C15" s="234" t="s">
        <v>174</v>
      </c>
      <c r="D15" s="236">
        <f>45+45+44+47</f>
        <v>181</v>
      </c>
      <c r="E15" s="236">
        <v>7</v>
      </c>
      <c r="F15" s="236">
        <v>884</v>
      </c>
      <c r="G15" s="291">
        <v>33</v>
      </c>
    </row>
    <row r="16" spans="1:34" ht="15.75" customHeight="1" x14ac:dyDescent="0.3">
      <c r="A16" s="102">
        <v>6</v>
      </c>
      <c r="B16" s="103" t="s">
        <v>177</v>
      </c>
      <c r="C16" s="103" t="s">
        <v>174</v>
      </c>
      <c r="D16" s="104">
        <f>43+40+43+44</f>
        <v>170</v>
      </c>
      <c r="E16" s="99">
        <v>6</v>
      </c>
      <c r="F16" s="104">
        <v>849</v>
      </c>
      <c r="G16" s="105">
        <v>31</v>
      </c>
    </row>
    <row r="17" spans="1:7" ht="15.75" customHeight="1" x14ac:dyDescent="0.3">
      <c r="A17" s="102">
        <v>7</v>
      </c>
      <c r="B17" s="103" t="s">
        <v>178</v>
      </c>
      <c r="C17" s="103" t="s">
        <v>174</v>
      </c>
      <c r="D17" s="104">
        <f>43+48+37+37</f>
        <v>165</v>
      </c>
      <c r="E17" s="99">
        <v>5</v>
      </c>
      <c r="F17" s="104">
        <v>825</v>
      </c>
      <c r="G17" s="105">
        <v>27</v>
      </c>
    </row>
    <row r="18" spans="1:7" ht="15.75" customHeight="1" x14ac:dyDescent="0.3">
      <c r="A18" s="102">
        <v>1</v>
      </c>
      <c r="B18" s="103" t="s">
        <v>171</v>
      </c>
      <c r="C18" s="103" t="s">
        <v>162</v>
      </c>
      <c r="D18" s="104" t="s">
        <v>191</v>
      </c>
      <c r="E18" s="99">
        <v>0</v>
      </c>
      <c r="F18" s="110">
        <v>0</v>
      </c>
      <c r="G18" s="111">
        <v>0</v>
      </c>
    </row>
    <row r="19" spans="1:7" ht="15.75" customHeight="1" x14ac:dyDescent="0.3">
      <c r="A19" s="102">
        <v>2</v>
      </c>
      <c r="B19" s="103" t="s">
        <v>172</v>
      </c>
      <c r="C19" s="103" t="s">
        <v>167</v>
      </c>
      <c r="D19" s="104" t="s">
        <v>191</v>
      </c>
      <c r="E19" s="99">
        <v>0</v>
      </c>
      <c r="F19" s="104">
        <v>0</v>
      </c>
      <c r="G19" s="105">
        <v>0</v>
      </c>
    </row>
    <row r="20" spans="1:7" ht="15.75" customHeight="1" x14ac:dyDescent="0.3">
      <c r="A20" s="102">
        <v>4</v>
      </c>
      <c r="B20" s="103" t="s">
        <v>175</v>
      </c>
      <c r="C20" s="103" t="s">
        <v>167</v>
      </c>
      <c r="D20" s="104" t="s">
        <v>191</v>
      </c>
      <c r="E20" s="99">
        <v>0</v>
      </c>
      <c r="F20" s="104">
        <v>0</v>
      </c>
      <c r="G20" s="105">
        <v>0</v>
      </c>
    </row>
    <row r="21" spans="1:7" ht="15.75" customHeight="1" x14ac:dyDescent="0.3">
      <c r="A21" s="239">
        <v>5</v>
      </c>
      <c r="B21" s="240" t="s">
        <v>176</v>
      </c>
      <c r="C21" s="240" t="s">
        <v>167</v>
      </c>
      <c r="D21" s="241" t="s">
        <v>191</v>
      </c>
      <c r="E21" s="242">
        <v>0</v>
      </c>
      <c r="F21" s="106">
        <v>0</v>
      </c>
      <c r="G21" s="107">
        <v>0</v>
      </c>
    </row>
    <row r="22" spans="1:7" ht="15.75" customHeight="1" x14ac:dyDescent="0.3"/>
    <row r="23" spans="1:7" ht="15.75" customHeight="1" x14ac:dyDescent="0.3">
      <c r="A23" s="90"/>
      <c r="B23" s="91" t="s">
        <v>39</v>
      </c>
      <c r="C23" s="91"/>
      <c r="D23" s="91"/>
      <c r="E23" s="91"/>
      <c r="F23" s="91"/>
      <c r="G23" s="91"/>
    </row>
    <row r="24" spans="1:7" ht="15.75" customHeight="1" x14ac:dyDescent="0.3">
      <c r="A24" s="109"/>
      <c r="B24" s="93" t="s">
        <v>5</v>
      </c>
      <c r="C24" s="93" t="s">
        <v>6</v>
      </c>
      <c r="D24" s="97" t="s">
        <v>7</v>
      </c>
      <c r="E24" s="97" t="s">
        <v>8</v>
      </c>
      <c r="F24" s="97" t="s">
        <v>9</v>
      </c>
      <c r="G24" s="98" t="s">
        <v>10</v>
      </c>
    </row>
    <row r="25" spans="1:7" ht="15.75" customHeight="1" x14ac:dyDescent="0.3">
      <c r="A25" s="233">
        <v>6</v>
      </c>
      <c r="B25" s="234" t="s">
        <v>184</v>
      </c>
      <c r="C25" s="234" t="s">
        <v>153</v>
      </c>
      <c r="D25" s="236">
        <f>42+47+43+42</f>
        <v>174</v>
      </c>
      <c r="E25" s="236">
        <v>6</v>
      </c>
      <c r="F25" s="236">
        <v>904</v>
      </c>
      <c r="G25" s="291">
        <v>37</v>
      </c>
    </row>
    <row r="26" spans="1:7" ht="15.75" customHeight="1" x14ac:dyDescent="0.3">
      <c r="A26" s="102">
        <v>7</v>
      </c>
      <c r="B26" s="103" t="s">
        <v>185</v>
      </c>
      <c r="C26" s="103" t="s">
        <v>181</v>
      </c>
      <c r="D26" s="104">
        <f>47+49+44+47</f>
        <v>187</v>
      </c>
      <c r="E26" s="99">
        <v>8</v>
      </c>
      <c r="F26" s="104">
        <v>902</v>
      </c>
      <c r="G26" s="105">
        <v>37</v>
      </c>
    </row>
    <row r="27" spans="1:7" ht="15.75" customHeight="1" x14ac:dyDescent="0.3">
      <c r="A27" s="102">
        <v>2</v>
      </c>
      <c r="B27" s="103" t="s">
        <v>180</v>
      </c>
      <c r="C27" s="103" t="s">
        <v>181</v>
      </c>
      <c r="D27" s="104">
        <f>45+43+44+43</f>
        <v>175</v>
      </c>
      <c r="E27" s="99">
        <v>7</v>
      </c>
      <c r="F27" s="104">
        <v>833</v>
      </c>
      <c r="G27" s="105">
        <v>24</v>
      </c>
    </row>
    <row r="28" spans="1:7" ht="15.75" customHeight="1" x14ac:dyDescent="0.3">
      <c r="A28" s="102">
        <v>4</v>
      </c>
      <c r="B28" s="103" t="s">
        <v>152</v>
      </c>
      <c r="C28" s="103" t="s">
        <v>153</v>
      </c>
      <c r="D28" s="104">
        <f>39+43+45+40</f>
        <v>167</v>
      </c>
      <c r="E28" s="99">
        <v>5</v>
      </c>
      <c r="F28" s="104">
        <v>830</v>
      </c>
      <c r="G28" s="105">
        <v>23</v>
      </c>
    </row>
    <row r="29" spans="1:7" ht="15.75" customHeight="1" x14ac:dyDescent="0.3">
      <c r="A29" s="102">
        <v>1</v>
      </c>
      <c r="B29" s="103" t="s">
        <v>179</v>
      </c>
      <c r="C29" s="103" t="s">
        <v>164</v>
      </c>
      <c r="D29" s="104">
        <f>39+39+37+31</f>
        <v>146</v>
      </c>
      <c r="E29" s="99">
        <v>3</v>
      </c>
      <c r="F29" s="110">
        <v>796</v>
      </c>
      <c r="G29" s="111">
        <v>18</v>
      </c>
    </row>
    <row r="30" spans="1:7" ht="15.75" customHeight="1" x14ac:dyDescent="0.3">
      <c r="A30" s="102">
        <v>5</v>
      </c>
      <c r="B30" s="103" t="s">
        <v>183</v>
      </c>
      <c r="C30" s="103" t="s">
        <v>181</v>
      </c>
      <c r="D30" s="104" t="s">
        <v>191</v>
      </c>
      <c r="E30" s="99">
        <v>0</v>
      </c>
      <c r="F30" s="104">
        <v>515</v>
      </c>
      <c r="G30" s="105">
        <v>18</v>
      </c>
    </row>
    <row r="31" spans="1:7" ht="15.75" customHeight="1" x14ac:dyDescent="0.3">
      <c r="A31" s="102">
        <v>8</v>
      </c>
      <c r="B31" s="103" t="s">
        <v>186</v>
      </c>
      <c r="C31" s="103" t="s">
        <v>174</v>
      </c>
      <c r="D31" s="104">
        <f>36+43+33+36</f>
        <v>148</v>
      </c>
      <c r="E31" s="99">
        <v>4</v>
      </c>
      <c r="F31" s="104">
        <v>776</v>
      </c>
      <c r="G31" s="105">
        <v>16</v>
      </c>
    </row>
    <row r="32" spans="1:7" ht="15.75" customHeight="1" x14ac:dyDescent="0.3">
      <c r="A32" s="239">
        <v>3</v>
      </c>
      <c r="B32" s="240" t="s">
        <v>182</v>
      </c>
      <c r="C32" s="240" t="s">
        <v>181</v>
      </c>
      <c r="D32" s="241" t="s">
        <v>191</v>
      </c>
      <c r="E32" s="242">
        <v>0</v>
      </c>
      <c r="F32" s="106">
        <v>0</v>
      </c>
      <c r="G32" s="107">
        <v>0</v>
      </c>
    </row>
    <row r="33" spans="2:6" ht="15.75" customHeight="1" x14ac:dyDescent="0.3"/>
    <row r="34" spans="2:6" ht="15.75" customHeight="1" x14ac:dyDescent="0.3">
      <c r="B34" s="86" t="s">
        <v>159</v>
      </c>
      <c r="F34" s="108" t="s">
        <v>705</v>
      </c>
    </row>
    <row r="35" spans="2:6" ht="15.75" customHeight="1" x14ac:dyDescent="0.3">
      <c r="B35" s="86" t="s">
        <v>129</v>
      </c>
    </row>
    <row r="36" spans="2:6" ht="15.75" customHeight="1" x14ac:dyDescent="0.3"/>
    <row r="37" spans="2:6" ht="15.75" customHeight="1" x14ac:dyDescent="0.3"/>
    <row r="38" spans="2:6" ht="15.75" customHeight="1" x14ac:dyDescent="0.3"/>
    <row r="39" spans="2:6" ht="15.75" customHeight="1" x14ac:dyDescent="0.3"/>
    <row r="40" spans="2:6" ht="15.75" customHeight="1" x14ac:dyDescent="0.3"/>
    <row r="41" spans="2:6" ht="15.75" customHeight="1" x14ac:dyDescent="0.3"/>
    <row r="42" spans="2:6" ht="15.75" customHeight="1" x14ac:dyDescent="0.3"/>
    <row r="43" spans="2:6" ht="15.75" customHeight="1" x14ac:dyDescent="0.3"/>
    <row r="44" spans="2:6" ht="15.75" customHeight="1" x14ac:dyDescent="0.3"/>
    <row r="45" spans="2:6" ht="15.75" customHeight="1" x14ac:dyDescent="0.3"/>
    <row r="46" spans="2:6" ht="15.75" customHeight="1" x14ac:dyDescent="0.3"/>
    <row r="47" spans="2:6" ht="15.75" customHeight="1" x14ac:dyDescent="0.3"/>
    <row r="48" spans="2:6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</sheetData>
  <sortState xmlns:xlrd2="http://schemas.microsoft.com/office/spreadsheetml/2017/richdata2" ref="A25:G32">
    <sortCondition descending="1" ref="G25"/>
    <sortCondition descending="1" ref="F25"/>
  </sortState>
  <hyperlinks>
    <hyperlink ref="B2" location="'Index'!A3" tooltip="Go to the Index sheet" display="`" xr:uid="{A9EB7687-6854-40F1-B390-730F0D179DAB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Winter 2020-21&amp;L&amp;G&amp;R&amp;G</oddHeader>
    <oddFooter>&amp;Cwww.cntsa.org.uk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764333-0521-401A-B2E2-1EE778AB966A}">
  <sheetPr codeName="Sheet32">
    <tabColor rgb="FFCC0000"/>
    <pageSetUpPr fitToPage="1"/>
  </sheetPr>
  <dimension ref="A1:AH60"/>
  <sheetViews>
    <sheetView showGridLines="0" zoomScaleNormal="100" workbookViewId="0">
      <selection activeCell="A2" sqref="A2"/>
    </sheetView>
  </sheetViews>
  <sheetFormatPr defaultColWidth="8.42578125" defaultRowHeight="15" x14ac:dyDescent="0.3"/>
  <cols>
    <col min="1" max="1" width="2.7109375" style="87" customWidth="1"/>
    <col min="2" max="3" width="20.7109375" style="86" customWidth="1"/>
    <col min="4" max="7" width="5" style="86" customWidth="1"/>
    <col min="8" max="8" width="1.7109375" style="86" customWidth="1"/>
    <col min="9" max="9" width="2.7109375" style="87" customWidth="1"/>
    <col min="10" max="11" width="20.7109375" style="86" customWidth="1"/>
    <col min="12" max="15" width="5" style="86" customWidth="1"/>
    <col min="16" max="17" width="3.42578125" style="86" customWidth="1"/>
    <col min="18" max="16384" width="8.42578125" style="86"/>
  </cols>
  <sheetData>
    <row r="1" spans="1:34" s="84" customFormat="1" ht="18" x14ac:dyDescent="0.35">
      <c r="A1" s="83"/>
      <c r="B1" s="84" t="s">
        <v>590</v>
      </c>
      <c r="D1" s="85"/>
      <c r="E1" s="85"/>
      <c r="F1" s="85"/>
      <c r="G1" s="85"/>
      <c r="H1" s="85"/>
      <c r="I1" s="85" t="s">
        <v>1</v>
      </c>
      <c r="J1" s="85"/>
      <c r="K1" s="85"/>
      <c r="L1" s="85"/>
      <c r="N1" s="85"/>
      <c r="O1" s="85"/>
      <c r="P1" s="85"/>
      <c r="Q1" s="85"/>
      <c r="R1" s="85"/>
      <c r="S1" s="85"/>
      <c r="T1" s="85"/>
      <c r="U1" s="85"/>
      <c r="V1" s="85"/>
      <c r="W1" s="85"/>
      <c r="AG1" s="86"/>
      <c r="AH1" s="87"/>
    </row>
    <row r="2" spans="1:34" ht="15.75" customHeight="1" x14ac:dyDescent="0.3">
      <c r="B2" s="88" t="s">
        <v>2</v>
      </c>
      <c r="AH2" s="87"/>
    </row>
    <row r="3" spans="1:34" s="91" customFormat="1" ht="15.75" customHeight="1" x14ac:dyDescent="0.3">
      <c r="A3" s="90"/>
      <c r="B3" s="91" t="s">
        <v>3</v>
      </c>
      <c r="H3" s="86"/>
      <c r="I3" s="86"/>
      <c r="J3" s="86"/>
      <c r="K3" s="86"/>
      <c r="L3" s="86"/>
      <c r="M3" s="86"/>
      <c r="N3" s="86"/>
      <c r="O3" s="86"/>
      <c r="P3" s="86"/>
      <c r="AA3" s="86"/>
      <c r="AB3" s="86"/>
      <c r="AC3" s="86"/>
      <c r="AD3" s="86"/>
      <c r="AE3" s="86"/>
      <c r="AF3" s="86"/>
    </row>
    <row r="4" spans="1:34" ht="15.75" customHeight="1" x14ac:dyDescent="0.3">
      <c r="A4" s="109"/>
      <c r="B4" s="93" t="s">
        <v>5</v>
      </c>
      <c r="C4" s="93" t="s">
        <v>6</v>
      </c>
      <c r="D4" s="97" t="s">
        <v>7</v>
      </c>
      <c r="E4" s="97" t="s">
        <v>8</v>
      </c>
      <c r="F4" s="97" t="s">
        <v>9</v>
      </c>
      <c r="G4" s="98" t="s">
        <v>10</v>
      </c>
      <c r="I4" s="86"/>
    </row>
    <row r="5" spans="1:34" ht="15.75" customHeight="1" x14ac:dyDescent="0.3">
      <c r="A5" s="233">
        <v>5</v>
      </c>
      <c r="B5" s="234" t="s">
        <v>593</v>
      </c>
      <c r="C5" s="234" t="s">
        <v>300</v>
      </c>
      <c r="D5" s="236">
        <v>193</v>
      </c>
      <c r="E5" s="236">
        <v>8</v>
      </c>
      <c r="F5" s="236">
        <v>951</v>
      </c>
      <c r="G5" s="291">
        <v>40</v>
      </c>
      <c r="I5" s="86"/>
    </row>
    <row r="6" spans="1:34" ht="15.75" customHeight="1" x14ac:dyDescent="0.3">
      <c r="A6" s="102">
        <v>8</v>
      </c>
      <c r="B6" s="103" t="s">
        <v>596</v>
      </c>
      <c r="C6" s="103" t="s">
        <v>212</v>
      </c>
      <c r="D6" s="104">
        <v>183</v>
      </c>
      <c r="E6" s="99">
        <v>7</v>
      </c>
      <c r="F6" s="104">
        <v>926</v>
      </c>
      <c r="G6" s="105">
        <v>34</v>
      </c>
      <c r="I6" s="86"/>
    </row>
    <row r="7" spans="1:34" ht="15.75" customHeight="1" x14ac:dyDescent="0.3">
      <c r="A7" s="102">
        <v>2</v>
      </c>
      <c r="B7" s="103" t="s">
        <v>591</v>
      </c>
      <c r="C7" s="103" t="s">
        <v>181</v>
      </c>
      <c r="D7" s="104">
        <v>183</v>
      </c>
      <c r="E7" s="99">
        <v>7</v>
      </c>
      <c r="F7" s="104">
        <v>913</v>
      </c>
      <c r="G7" s="105">
        <v>30</v>
      </c>
      <c r="J7" s="112"/>
    </row>
    <row r="8" spans="1:34" ht="15.75" customHeight="1" x14ac:dyDescent="0.3">
      <c r="A8" s="102">
        <v>1</v>
      </c>
      <c r="B8" s="103" t="s">
        <v>525</v>
      </c>
      <c r="C8" s="103" t="s">
        <v>30</v>
      </c>
      <c r="D8" s="104">
        <v>175</v>
      </c>
      <c r="E8" s="99">
        <v>5</v>
      </c>
      <c r="F8" s="110">
        <v>906</v>
      </c>
      <c r="G8" s="111">
        <v>27</v>
      </c>
    </row>
    <row r="9" spans="1:34" ht="15.75" customHeight="1" x14ac:dyDescent="0.3">
      <c r="A9" s="102">
        <v>4</v>
      </c>
      <c r="B9" s="103" t="s">
        <v>592</v>
      </c>
      <c r="C9" s="103" t="s">
        <v>181</v>
      </c>
      <c r="D9" s="104" t="s">
        <v>191</v>
      </c>
      <c r="E9" s="99">
        <v>0</v>
      </c>
      <c r="F9" s="104">
        <v>539</v>
      </c>
      <c r="G9" s="105">
        <v>13</v>
      </c>
      <c r="I9" s="86"/>
    </row>
    <row r="10" spans="1:34" ht="15.75" customHeight="1" x14ac:dyDescent="0.3">
      <c r="A10" s="102">
        <v>3</v>
      </c>
      <c r="B10" s="103" t="s">
        <v>307</v>
      </c>
      <c r="C10" s="103" t="s">
        <v>308</v>
      </c>
      <c r="D10" s="104" t="s">
        <v>191</v>
      </c>
      <c r="E10" s="99">
        <v>0</v>
      </c>
      <c r="F10" s="104">
        <v>518</v>
      </c>
      <c r="G10" s="105">
        <v>9</v>
      </c>
      <c r="I10" s="86"/>
    </row>
    <row r="11" spans="1:34" ht="15.75" customHeight="1" x14ac:dyDescent="0.3">
      <c r="A11" s="102">
        <v>6</v>
      </c>
      <c r="B11" s="103" t="s">
        <v>594</v>
      </c>
      <c r="C11" s="103" t="s">
        <v>300</v>
      </c>
      <c r="D11" s="104" t="s">
        <v>45</v>
      </c>
      <c r="E11" s="99">
        <v>0</v>
      </c>
      <c r="F11" s="104">
        <v>0</v>
      </c>
      <c r="G11" s="105">
        <v>0</v>
      </c>
      <c r="I11" s="86"/>
    </row>
    <row r="12" spans="1:34" ht="15.75" customHeight="1" x14ac:dyDescent="0.3">
      <c r="A12" s="239">
        <v>7</v>
      </c>
      <c r="B12" s="240" t="s">
        <v>595</v>
      </c>
      <c r="C12" s="240" t="s">
        <v>302</v>
      </c>
      <c r="D12" s="241" t="s">
        <v>191</v>
      </c>
      <c r="E12" s="242">
        <v>0</v>
      </c>
      <c r="F12" s="106">
        <v>0</v>
      </c>
      <c r="G12" s="107">
        <v>0</v>
      </c>
      <c r="I12" s="86"/>
    </row>
    <row r="13" spans="1:34" ht="15.75" customHeight="1" x14ac:dyDescent="0.3"/>
    <row r="14" spans="1:34" ht="15.75" customHeight="1" x14ac:dyDescent="0.3">
      <c r="A14" s="90"/>
      <c r="B14" s="91" t="s">
        <v>4</v>
      </c>
      <c r="C14" s="91"/>
      <c r="D14" s="91"/>
      <c r="E14" s="91"/>
      <c r="F14" s="91"/>
      <c r="G14" s="91"/>
    </row>
    <row r="15" spans="1:34" ht="15.75" customHeight="1" x14ac:dyDescent="0.3">
      <c r="A15" s="109"/>
      <c r="B15" s="93" t="s">
        <v>5</v>
      </c>
      <c r="C15" s="93" t="s">
        <v>6</v>
      </c>
      <c r="D15" s="97" t="s">
        <v>7</v>
      </c>
      <c r="E15" s="97" t="s">
        <v>8</v>
      </c>
      <c r="F15" s="97" t="s">
        <v>9</v>
      </c>
      <c r="G15" s="98" t="s">
        <v>10</v>
      </c>
    </row>
    <row r="16" spans="1:34" ht="15.75" customHeight="1" x14ac:dyDescent="0.3">
      <c r="A16" s="233">
        <v>7</v>
      </c>
      <c r="B16" s="234" t="s">
        <v>601</v>
      </c>
      <c r="C16" s="234" t="s">
        <v>327</v>
      </c>
      <c r="D16" s="236" t="s">
        <v>191</v>
      </c>
      <c r="E16" s="236">
        <v>0</v>
      </c>
      <c r="F16" s="236">
        <v>720</v>
      </c>
      <c r="G16" s="291">
        <v>32</v>
      </c>
    </row>
    <row r="17" spans="1:7" ht="15.75" customHeight="1" x14ac:dyDescent="0.3">
      <c r="A17" s="102">
        <v>1</v>
      </c>
      <c r="B17" s="103" t="s">
        <v>113</v>
      </c>
      <c r="C17" s="103" t="s">
        <v>75</v>
      </c>
      <c r="D17" s="104">
        <v>160</v>
      </c>
      <c r="E17" s="99">
        <v>6</v>
      </c>
      <c r="F17" s="110">
        <v>804</v>
      </c>
      <c r="G17" s="111">
        <v>29</v>
      </c>
    </row>
    <row r="18" spans="1:7" ht="15.75" customHeight="1" x14ac:dyDescent="0.3">
      <c r="A18" s="102">
        <v>6</v>
      </c>
      <c r="B18" s="103" t="s">
        <v>333</v>
      </c>
      <c r="C18" s="103" t="s">
        <v>327</v>
      </c>
      <c r="D18" s="104">
        <v>169</v>
      </c>
      <c r="E18" s="99">
        <v>8</v>
      </c>
      <c r="F18" s="104">
        <v>788</v>
      </c>
      <c r="G18" s="105">
        <v>29</v>
      </c>
    </row>
    <row r="19" spans="1:7" ht="15.75" customHeight="1" x14ac:dyDescent="0.3">
      <c r="A19" s="102">
        <v>2</v>
      </c>
      <c r="B19" s="103" t="s">
        <v>597</v>
      </c>
      <c r="C19" s="103" t="s">
        <v>30</v>
      </c>
      <c r="D19" s="104">
        <v>165</v>
      </c>
      <c r="E19" s="99">
        <v>7</v>
      </c>
      <c r="F19" s="104">
        <v>773</v>
      </c>
      <c r="G19" s="105">
        <v>27</v>
      </c>
    </row>
    <row r="20" spans="1:7" ht="15.75" customHeight="1" x14ac:dyDescent="0.3">
      <c r="A20" s="102">
        <v>8</v>
      </c>
      <c r="B20" s="103" t="s">
        <v>602</v>
      </c>
      <c r="C20" s="103" t="s">
        <v>308</v>
      </c>
      <c r="D20" s="104" t="s">
        <v>191</v>
      </c>
      <c r="E20" s="99">
        <v>0</v>
      </c>
      <c r="F20" s="104">
        <v>497</v>
      </c>
      <c r="G20" s="105">
        <v>20</v>
      </c>
    </row>
    <row r="21" spans="1:7" ht="15.75" customHeight="1" x14ac:dyDescent="0.3">
      <c r="A21" s="102">
        <v>3</v>
      </c>
      <c r="B21" s="103" t="s">
        <v>598</v>
      </c>
      <c r="C21" s="103" t="s">
        <v>327</v>
      </c>
      <c r="D21" s="104" t="s">
        <v>191</v>
      </c>
      <c r="E21" s="99">
        <v>0</v>
      </c>
      <c r="F21" s="104">
        <v>432</v>
      </c>
      <c r="G21" s="105">
        <v>11</v>
      </c>
    </row>
    <row r="22" spans="1:7" ht="15.75" customHeight="1" x14ac:dyDescent="0.3">
      <c r="A22" s="102">
        <v>4</v>
      </c>
      <c r="B22" s="103" t="s">
        <v>599</v>
      </c>
      <c r="C22" s="103" t="s">
        <v>368</v>
      </c>
      <c r="D22" s="104" t="s">
        <v>191</v>
      </c>
      <c r="E22" s="99">
        <v>0</v>
      </c>
      <c r="F22" s="104">
        <v>0</v>
      </c>
      <c r="G22" s="105">
        <v>0</v>
      </c>
    </row>
    <row r="23" spans="1:7" ht="15.75" customHeight="1" x14ac:dyDescent="0.3">
      <c r="A23" s="239">
        <v>5</v>
      </c>
      <c r="B23" s="240" t="s">
        <v>600</v>
      </c>
      <c r="C23" s="240" t="s">
        <v>327</v>
      </c>
      <c r="D23" s="241" t="s">
        <v>191</v>
      </c>
      <c r="E23" s="242">
        <v>0</v>
      </c>
      <c r="F23" s="106">
        <v>0</v>
      </c>
      <c r="G23" s="107">
        <v>0</v>
      </c>
    </row>
    <row r="24" spans="1:7" ht="15.75" customHeight="1" x14ac:dyDescent="0.3"/>
    <row r="25" spans="1:7" ht="15.75" customHeight="1" x14ac:dyDescent="0.3">
      <c r="A25" s="90"/>
      <c r="B25" s="91" t="s">
        <v>39</v>
      </c>
      <c r="C25" s="91"/>
      <c r="D25" s="91"/>
      <c r="E25" s="91"/>
      <c r="F25" s="91"/>
      <c r="G25" s="91"/>
    </row>
    <row r="26" spans="1:7" ht="15.75" customHeight="1" x14ac:dyDescent="0.3">
      <c r="A26" s="109"/>
      <c r="B26" s="93" t="s">
        <v>5</v>
      </c>
      <c r="C26" s="93" t="s">
        <v>6</v>
      </c>
      <c r="D26" s="97" t="s">
        <v>7</v>
      </c>
      <c r="E26" s="97" t="s">
        <v>8</v>
      </c>
      <c r="F26" s="97" t="s">
        <v>9</v>
      </c>
      <c r="G26" s="98" t="s">
        <v>10</v>
      </c>
    </row>
    <row r="27" spans="1:7" ht="15.75" customHeight="1" x14ac:dyDescent="0.3">
      <c r="A27" s="233">
        <v>3</v>
      </c>
      <c r="B27" s="234" t="s">
        <v>603</v>
      </c>
      <c r="C27" s="234" t="s">
        <v>30</v>
      </c>
      <c r="D27" s="236">
        <v>157</v>
      </c>
      <c r="E27" s="236">
        <v>6</v>
      </c>
      <c r="F27" s="236">
        <v>788</v>
      </c>
      <c r="G27" s="291">
        <v>32</v>
      </c>
    </row>
    <row r="28" spans="1:7" ht="15.75" customHeight="1" x14ac:dyDescent="0.3">
      <c r="A28" s="102">
        <v>7</v>
      </c>
      <c r="B28" s="103" t="s">
        <v>68</v>
      </c>
      <c r="C28" s="103" t="s">
        <v>65</v>
      </c>
      <c r="D28" s="104">
        <v>161</v>
      </c>
      <c r="E28" s="99">
        <v>7</v>
      </c>
      <c r="F28" s="104">
        <v>762</v>
      </c>
      <c r="G28" s="105">
        <v>28</v>
      </c>
    </row>
    <row r="29" spans="1:7" ht="15.75" customHeight="1" x14ac:dyDescent="0.3">
      <c r="A29" s="102">
        <v>6</v>
      </c>
      <c r="B29" s="103" t="s">
        <v>359</v>
      </c>
      <c r="C29" s="103" t="s">
        <v>327</v>
      </c>
      <c r="D29" s="104">
        <v>157</v>
      </c>
      <c r="E29" s="99">
        <v>6</v>
      </c>
      <c r="F29" s="104">
        <v>759</v>
      </c>
      <c r="G29" s="105">
        <v>26</v>
      </c>
    </row>
    <row r="30" spans="1:7" ht="15.75" customHeight="1" x14ac:dyDescent="0.3">
      <c r="A30" s="102">
        <v>5</v>
      </c>
      <c r="B30" s="103" t="s">
        <v>605</v>
      </c>
      <c r="C30" s="103" t="s">
        <v>30</v>
      </c>
      <c r="D30" s="104">
        <v>134</v>
      </c>
      <c r="E30" s="99">
        <v>4</v>
      </c>
      <c r="F30" s="104">
        <v>715</v>
      </c>
      <c r="G30" s="105">
        <v>24</v>
      </c>
    </row>
    <row r="31" spans="1:7" ht="15.75" customHeight="1" x14ac:dyDescent="0.3">
      <c r="A31" s="102">
        <v>1</v>
      </c>
      <c r="B31" s="103" t="s">
        <v>369</v>
      </c>
      <c r="C31" s="103" t="s">
        <v>363</v>
      </c>
      <c r="D31" s="104" t="s">
        <v>191</v>
      </c>
      <c r="E31" s="99">
        <v>0</v>
      </c>
      <c r="F31" s="110">
        <v>393</v>
      </c>
      <c r="G31" s="111">
        <v>11</v>
      </c>
    </row>
    <row r="32" spans="1:7" ht="15.75" customHeight="1" x14ac:dyDescent="0.3">
      <c r="A32" s="102">
        <v>2</v>
      </c>
      <c r="B32" s="103" t="s">
        <v>353</v>
      </c>
      <c r="C32" s="103" t="s">
        <v>153</v>
      </c>
      <c r="D32" s="104" t="s">
        <v>45</v>
      </c>
      <c r="E32" s="99">
        <v>0</v>
      </c>
      <c r="F32" s="104">
        <v>0</v>
      </c>
      <c r="G32" s="105">
        <v>0</v>
      </c>
    </row>
    <row r="33" spans="1:7" ht="15.75" customHeight="1" x14ac:dyDescent="0.3">
      <c r="A33" s="239">
        <v>4</v>
      </c>
      <c r="B33" s="240" t="s">
        <v>604</v>
      </c>
      <c r="C33" s="240" t="s">
        <v>153</v>
      </c>
      <c r="D33" s="241" t="s">
        <v>45</v>
      </c>
      <c r="E33" s="242">
        <v>0</v>
      </c>
      <c r="F33" s="106">
        <v>0</v>
      </c>
      <c r="G33" s="107">
        <v>0</v>
      </c>
    </row>
    <row r="34" spans="1:7" ht="15.75" customHeight="1" x14ac:dyDescent="0.3"/>
    <row r="35" spans="1:7" ht="15.75" customHeight="1" x14ac:dyDescent="0.3">
      <c r="A35" s="90"/>
      <c r="B35" s="91" t="s">
        <v>40</v>
      </c>
      <c r="C35" s="91"/>
      <c r="D35" s="91"/>
      <c r="E35" s="91"/>
      <c r="F35" s="91"/>
      <c r="G35" s="91"/>
    </row>
    <row r="36" spans="1:7" ht="15.75" customHeight="1" x14ac:dyDescent="0.3">
      <c r="A36" s="109"/>
      <c r="B36" s="93" t="s">
        <v>5</v>
      </c>
      <c r="C36" s="93" t="s">
        <v>6</v>
      </c>
      <c r="D36" s="97" t="s">
        <v>7</v>
      </c>
      <c r="E36" s="97" t="s">
        <v>8</v>
      </c>
      <c r="F36" s="97" t="s">
        <v>9</v>
      </c>
      <c r="G36" s="98" t="s">
        <v>10</v>
      </c>
    </row>
    <row r="37" spans="1:7" ht="15.75" customHeight="1" x14ac:dyDescent="0.3">
      <c r="A37" s="233">
        <v>5</v>
      </c>
      <c r="B37" s="234" t="s">
        <v>609</v>
      </c>
      <c r="C37" s="234" t="s">
        <v>345</v>
      </c>
      <c r="D37" s="236">
        <v>150</v>
      </c>
      <c r="E37" s="236">
        <v>7</v>
      </c>
      <c r="F37" s="236">
        <v>748</v>
      </c>
      <c r="G37" s="291">
        <v>34</v>
      </c>
    </row>
    <row r="38" spans="1:7" ht="15.75" customHeight="1" x14ac:dyDescent="0.3">
      <c r="A38" s="102">
        <v>2</v>
      </c>
      <c r="B38" s="103" t="s">
        <v>152</v>
      </c>
      <c r="C38" s="103" t="s">
        <v>153</v>
      </c>
      <c r="D38" s="104">
        <v>127</v>
      </c>
      <c r="E38" s="99">
        <v>6</v>
      </c>
      <c r="F38" s="104">
        <v>652</v>
      </c>
      <c r="G38" s="105">
        <v>27</v>
      </c>
    </row>
    <row r="39" spans="1:7" ht="15.75" customHeight="1" x14ac:dyDescent="0.3">
      <c r="A39" s="102">
        <v>7</v>
      </c>
      <c r="B39" s="103" t="s">
        <v>394</v>
      </c>
      <c r="C39" s="103" t="s">
        <v>85</v>
      </c>
      <c r="D39" s="104">
        <v>105</v>
      </c>
      <c r="E39" s="99">
        <v>4</v>
      </c>
      <c r="F39" s="104">
        <v>626</v>
      </c>
      <c r="G39" s="105">
        <v>23</v>
      </c>
    </row>
    <row r="40" spans="1:7" ht="15.75" customHeight="1" x14ac:dyDescent="0.3">
      <c r="A40" s="102">
        <v>3</v>
      </c>
      <c r="B40" s="103" t="s">
        <v>607</v>
      </c>
      <c r="C40" s="103" t="s">
        <v>54</v>
      </c>
      <c r="D40" s="104">
        <v>114</v>
      </c>
      <c r="E40" s="99">
        <v>5</v>
      </c>
      <c r="F40" s="104">
        <v>527</v>
      </c>
      <c r="G40" s="105">
        <v>19</v>
      </c>
    </row>
    <row r="41" spans="1:7" ht="15.75" customHeight="1" x14ac:dyDescent="0.3">
      <c r="A41" s="102">
        <v>6</v>
      </c>
      <c r="B41" s="103" t="s">
        <v>610</v>
      </c>
      <c r="C41" s="103" t="s">
        <v>363</v>
      </c>
      <c r="D41" s="104" t="s">
        <v>191</v>
      </c>
      <c r="E41" s="99">
        <v>0</v>
      </c>
      <c r="F41" s="104">
        <v>431</v>
      </c>
      <c r="G41" s="105">
        <v>17</v>
      </c>
    </row>
    <row r="42" spans="1:7" ht="15.75" customHeight="1" x14ac:dyDescent="0.3">
      <c r="A42" s="102">
        <v>1</v>
      </c>
      <c r="B42" s="103" t="s">
        <v>606</v>
      </c>
      <c r="C42" s="103" t="s">
        <v>327</v>
      </c>
      <c r="D42" s="104" t="s">
        <v>191</v>
      </c>
      <c r="E42" s="99">
        <v>0</v>
      </c>
      <c r="F42" s="110">
        <v>0</v>
      </c>
      <c r="G42" s="111">
        <v>0</v>
      </c>
    </row>
    <row r="43" spans="1:7" ht="15.75" customHeight="1" x14ac:dyDescent="0.3">
      <c r="A43" s="239">
        <v>4</v>
      </c>
      <c r="B43" s="240" t="s">
        <v>608</v>
      </c>
      <c r="C43" s="240" t="s">
        <v>30</v>
      </c>
      <c r="D43" s="241" t="s">
        <v>191</v>
      </c>
      <c r="E43" s="242">
        <v>0</v>
      </c>
      <c r="F43" s="106">
        <v>0</v>
      </c>
      <c r="G43" s="107">
        <v>0</v>
      </c>
    </row>
    <row r="44" spans="1:7" ht="15.75" customHeight="1" x14ac:dyDescent="0.3"/>
    <row r="45" spans="1:7" ht="15.75" customHeight="1" x14ac:dyDescent="0.3">
      <c r="B45" s="86" t="s">
        <v>611</v>
      </c>
      <c r="F45" s="108" t="s">
        <v>705</v>
      </c>
    </row>
    <row r="46" spans="1:7" ht="15.75" customHeight="1" x14ac:dyDescent="0.3">
      <c r="B46" s="86" t="s">
        <v>129</v>
      </c>
    </row>
    <row r="47" spans="1:7" ht="15.75" customHeight="1" x14ac:dyDescent="0.3"/>
    <row r="48" spans="1:7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</sheetData>
  <sortState xmlns:xlrd2="http://schemas.microsoft.com/office/spreadsheetml/2017/richdata2" ref="A37:G43">
    <sortCondition descending="1" ref="G37"/>
    <sortCondition descending="1" ref="F37"/>
  </sortState>
  <hyperlinks>
    <hyperlink ref="B2" location="'Index'!A3" tooltip="Go to the Index sheet" display="`" xr:uid="{3BADE74F-810D-473F-92DB-A945B60336E5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Winter 2020-21&amp;L&amp;G&amp;R&amp;G</oddHeader>
    <oddFooter>&amp;Cwww.cntsa.org.uk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42</vt:i4>
      </vt:variant>
    </vt:vector>
  </HeadingPairs>
  <TitlesOfParts>
    <vt:vector size="42" baseType="lpstr">
      <vt:lpstr>Index</vt:lpstr>
      <vt:lpstr>10m Air Pistol 1</vt:lpstr>
      <vt:lpstr>10m Air Pistol 2</vt:lpstr>
      <vt:lpstr>10m Air Pistol Jun</vt:lpstr>
      <vt:lpstr>10m Air Pistol Sen</vt:lpstr>
      <vt:lpstr>10m Air Pistol Team 1</vt:lpstr>
      <vt:lpstr>10m Air Pistol Team 2</vt:lpstr>
      <vt:lpstr>10m Air Pistol (Supp rest)</vt:lpstr>
      <vt:lpstr>10m Air Rifle</vt:lpstr>
      <vt:lpstr>10m Air Rifle Sen</vt:lpstr>
      <vt:lpstr>10m Air Rifle (Supp rest)</vt:lpstr>
      <vt:lpstr>20Yd Pistol</vt:lpstr>
      <vt:lpstr>6Yd Air Pistol</vt:lpstr>
      <vt:lpstr>Gallery Rifle Any</vt:lpstr>
      <vt:lpstr>Gallery Rifle Any Sen</vt:lpstr>
      <vt:lpstr>Gallery Rifle Iron</vt:lpstr>
      <vt:lpstr>Gallery Rifle Iron Sen</vt:lpstr>
      <vt:lpstr>Long Barrelled Pistol</vt:lpstr>
      <vt:lpstr>Long Barrelled Pistol Sen</vt:lpstr>
      <vt:lpstr>Long Range Bench 1</vt:lpstr>
      <vt:lpstr>Long Range Bench 2</vt:lpstr>
      <vt:lpstr>Long Range Bench Sen</vt:lpstr>
      <vt:lpstr>Muzzle-loading Pistol</vt:lpstr>
      <vt:lpstr>Muzzle-loading Revolver</vt:lpstr>
      <vt:lpstr>Rapid Fire Air Pistol</vt:lpstr>
      <vt:lpstr>Rapid Fire Rifle</vt:lpstr>
      <vt:lpstr>Rapid Fire Rifle Sen</vt:lpstr>
      <vt:lpstr>Short Range Rifle</vt:lpstr>
      <vt:lpstr>Short Range Rifle Sen</vt:lpstr>
      <vt:lpstr>Short Range Rifle Team 1</vt:lpstr>
      <vt:lpstr>Short Range Rifle Team 2</vt:lpstr>
      <vt:lpstr>Sport Rifle</vt:lpstr>
      <vt:lpstr>Sport Rifle Sen</vt:lpstr>
      <vt:lpstr>Sport Rifle Team</vt:lpstr>
      <vt:lpstr>SR Benchrest (Air)</vt:lpstr>
      <vt:lpstr>SR Benchrest (Air) Sen</vt:lpstr>
      <vt:lpstr>SR Benchrest (Rimfire) 1</vt:lpstr>
      <vt:lpstr>SR Benchrest (Rimfire) 2</vt:lpstr>
      <vt:lpstr>SR Benchrest (Rimfire) Jun</vt:lpstr>
      <vt:lpstr>SR Benchrest (Rimfire) Sen</vt:lpstr>
      <vt:lpstr>SR Benchrest (Rimfire) Team</vt:lpstr>
      <vt:lpstr>SR Standard Pistol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 Hamilton</dc:creator>
  <cp:lastModifiedBy>Bill Hamilton</cp:lastModifiedBy>
  <dcterms:created xsi:type="dcterms:W3CDTF">2021-08-30T13:36:17Z</dcterms:created>
  <dcterms:modified xsi:type="dcterms:W3CDTF">2021-08-30T13:38:22Z</dcterms:modified>
</cp:coreProperties>
</file>