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8_{5A5C751F-5B94-488A-9BFA-477715284B40}" xr6:coauthVersionLast="47" xr6:coauthVersionMax="47" xr10:uidLastSave="{00000000-0000-0000-0000-000000000000}"/>
  <bookViews>
    <workbookView minimized="1" xWindow="735" yWindow="735" windowWidth="18900" windowHeight="14205" tabRatio="850" xr2:uid="{5FA68B50-E85E-4CB3-92A6-F9063C8F358A}"/>
  </bookViews>
  <sheets>
    <sheet name="Index" sheetId="43" r:id="rId1"/>
    <sheet name="10m Air Pistol 1" sheetId="11" r:id="rId2"/>
    <sheet name="10m Air Pistol 2" sheetId="12" r:id="rId3"/>
    <sheet name="10m Air Pistol Jun" sheetId="13" r:id="rId4"/>
    <sheet name="10m Air Pistol Sen" sheetId="14" r:id="rId5"/>
    <sheet name="10m Air Pistol Team 1" sheetId="15" r:id="rId6"/>
    <sheet name="10m Air Pistol Team 2" sheetId="16" r:id="rId7"/>
    <sheet name="10m Air Pistol (Supp rest)" sheetId="6" r:id="rId8"/>
    <sheet name="10m Air Rifle" sheetId="32" r:id="rId9"/>
    <sheet name="10m Air Rifle Sen" sheetId="34" r:id="rId10"/>
    <sheet name="10m Air Rifle (Supp rest)" sheetId="33" r:id="rId11"/>
    <sheet name="20Yd Pistol" sheetId="31" r:id="rId12"/>
    <sheet name="6Yd Air Pistol" sheetId="17" r:id="rId13"/>
    <sheet name="Gallery Rifle Any" sheetId="37" r:id="rId14"/>
    <sheet name="Gallery Rifle Any Sen" sheetId="38" r:id="rId15"/>
    <sheet name="Gallery Rifle Iron" sheetId="39" r:id="rId16"/>
    <sheet name="Gallery Rifle Iron Sen" sheetId="40" r:id="rId17"/>
    <sheet name="Long Barrelled Pistol" sheetId="41" r:id="rId18"/>
    <sheet name="Long Barrelled Pistol Sen" sheetId="42" r:id="rId19"/>
    <sheet name="Long Range Bench 1" sheetId="18" r:id="rId20"/>
    <sheet name="Long Range Bench 2" sheetId="19" r:id="rId21"/>
    <sheet name="Long Range Bench Sen" sheetId="20" r:id="rId22"/>
    <sheet name="Muzzle-loading Pistol" sheetId="29" r:id="rId23"/>
    <sheet name="Muzzle-loading Revolver" sheetId="30" r:id="rId24"/>
    <sheet name="Rapid Fire Air Pistol" sheetId="5" r:id="rId25"/>
    <sheet name="Rapid Fire Rifle" sheetId="35" r:id="rId26"/>
    <sheet name="Rapid Fire Rifle Sen" sheetId="36" r:id="rId27"/>
    <sheet name="Short Range Rifle" sheetId="7" r:id="rId28"/>
    <sheet name="Short Range Rifle Sen" sheetId="8" r:id="rId29"/>
    <sheet name="Short Range Rifle Team 1" sheetId="9" r:id="rId30"/>
    <sheet name="Short Range Rifle Team 2" sheetId="10" r:id="rId31"/>
    <sheet name="Sport Rifle" sheetId="2" r:id="rId32"/>
    <sheet name="Sport Rifle Sen" sheetId="3" r:id="rId33"/>
    <sheet name="Sport Rifle Team" sheetId="4" r:id="rId34"/>
    <sheet name="SR Benchrest (Air)" sheetId="21" r:id="rId35"/>
    <sheet name="SR Benchrest (Air) Sen" sheetId="22" r:id="rId36"/>
    <sheet name="SR Benchrest (Rimfire) 1" sheetId="23" r:id="rId37"/>
    <sheet name="SR Benchrest (Rimfire) 2" sheetId="24" r:id="rId38"/>
    <sheet name="SR Benchrest (Rimfire) Jun" sheetId="25" r:id="rId39"/>
    <sheet name="SR Benchrest (Rimfire) Sen" sheetId="26" r:id="rId40"/>
    <sheet name="SR Benchrest (Rimfire) Team" sheetId="27" r:id="rId41"/>
    <sheet name="SR Standard Pistol" sheetId="28" r:id="rId4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1" l="1"/>
  <c r="F26" i="41"/>
  <c r="F25" i="41"/>
  <c r="F27" i="41"/>
  <c r="F31" i="41"/>
  <c r="F30" i="41"/>
  <c r="F29" i="41"/>
  <c r="F21" i="41"/>
  <c r="F20" i="41"/>
  <c r="F17" i="41"/>
  <c r="F19" i="41"/>
  <c r="F18" i="41"/>
  <c r="F16" i="41"/>
  <c r="F15" i="41"/>
  <c r="F6" i="41"/>
  <c r="F11" i="41"/>
  <c r="F5" i="41"/>
  <c r="F10" i="41"/>
  <c r="F8" i="41"/>
  <c r="F9" i="41"/>
  <c r="F7" i="41"/>
  <c r="F56" i="39"/>
  <c r="F53" i="39"/>
  <c r="F57" i="39"/>
  <c r="F52" i="39"/>
  <c r="F55" i="39"/>
  <c r="F59" i="39"/>
  <c r="F54" i="39"/>
  <c r="F58" i="39"/>
  <c r="F45" i="39"/>
  <c r="F41" i="39"/>
  <c r="F48" i="39"/>
  <c r="F43" i="39"/>
  <c r="F42" i="39"/>
  <c r="F44" i="39"/>
  <c r="F47" i="39"/>
  <c r="F46" i="39"/>
  <c r="F33" i="39"/>
  <c r="F31" i="39"/>
  <c r="F35" i="39"/>
  <c r="F37" i="39"/>
  <c r="F30" i="39"/>
  <c r="F29" i="39"/>
  <c r="F36" i="39"/>
  <c r="F32" i="39"/>
  <c r="F34" i="39"/>
  <c r="F25" i="39"/>
  <c r="F17" i="39"/>
  <c r="F24" i="39"/>
  <c r="F18" i="39"/>
  <c r="F21" i="39"/>
  <c r="F20" i="39"/>
  <c r="F19" i="39"/>
  <c r="F23" i="39"/>
  <c r="F22" i="39"/>
  <c r="F11" i="39"/>
  <c r="F6" i="39"/>
  <c r="F9" i="39"/>
  <c r="F5" i="39"/>
  <c r="F7" i="39"/>
  <c r="F10" i="39"/>
  <c r="F13" i="39"/>
  <c r="F12" i="39"/>
  <c r="F8" i="39"/>
  <c r="F26" i="37"/>
  <c r="F32" i="37"/>
  <c r="F27" i="37"/>
  <c r="F30" i="37"/>
  <c r="F29" i="37"/>
  <c r="F31" i="37"/>
  <c r="F28" i="37"/>
  <c r="F16" i="37"/>
  <c r="F18" i="37"/>
  <c r="F17" i="37"/>
  <c r="F21" i="37"/>
  <c r="F22" i="37"/>
  <c r="F20" i="37"/>
  <c r="F19" i="37"/>
  <c r="F7" i="37"/>
  <c r="F5" i="37"/>
  <c r="F10" i="37"/>
  <c r="F12" i="37"/>
  <c r="F6" i="37"/>
  <c r="F11" i="37"/>
  <c r="F9" i="37"/>
  <c r="F8" i="37"/>
  <c r="G20" i="35" l="1"/>
  <c r="G19" i="35"/>
  <c r="G16" i="35"/>
  <c r="G18" i="35"/>
  <c r="G15" i="35"/>
  <c r="G17" i="35"/>
  <c r="G5" i="35"/>
  <c r="G6" i="35"/>
  <c r="G11" i="35"/>
  <c r="G10" i="35"/>
  <c r="G9" i="35"/>
  <c r="G7" i="35"/>
  <c r="G8" i="35"/>
  <c r="F30" i="31" l="1"/>
  <c r="F26" i="31"/>
  <c r="F27" i="31"/>
  <c r="F29" i="31"/>
  <c r="F28" i="31"/>
  <c r="F25" i="31"/>
  <c r="F16" i="31"/>
  <c r="F15" i="31"/>
  <c r="F17" i="31"/>
  <c r="F21" i="31"/>
  <c r="F18" i="31"/>
  <c r="F20" i="31"/>
  <c r="F19" i="31"/>
  <c r="F9" i="31"/>
  <c r="F7" i="31"/>
  <c r="F5" i="31"/>
  <c r="F11" i="31"/>
  <c r="F8" i="31"/>
  <c r="F6" i="31"/>
  <c r="F10" i="31"/>
  <c r="G6" i="28"/>
  <c r="G7" i="28"/>
  <c r="G5" i="28"/>
  <c r="G8" i="28"/>
  <c r="G9" i="28"/>
  <c r="G10" i="28"/>
  <c r="M38" i="27"/>
  <c r="F38" i="27"/>
  <c r="M37" i="27"/>
  <c r="F37" i="27"/>
  <c r="M36" i="27"/>
  <c r="F36" i="27"/>
  <c r="M35" i="27"/>
  <c r="F35" i="27"/>
  <c r="M33" i="27"/>
  <c r="F33" i="27"/>
  <c r="M32" i="27"/>
  <c r="F32" i="27"/>
  <c r="M31" i="27"/>
  <c r="F31" i="27"/>
  <c r="M30" i="27"/>
  <c r="F30" i="27"/>
  <c r="M17" i="27"/>
  <c r="F17" i="27"/>
  <c r="M16" i="27"/>
  <c r="F16" i="27"/>
  <c r="M15" i="27"/>
  <c r="F15" i="27"/>
  <c r="M14" i="27"/>
  <c r="F14" i="27"/>
  <c r="F12" i="27"/>
  <c r="F11" i="27"/>
  <c r="F10" i="27"/>
  <c r="F9" i="27" s="1"/>
  <c r="M7" i="27"/>
  <c r="F7" i="27"/>
  <c r="M6" i="27"/>
  <c r="F6" i="27"/>
  <c r="M5" i="27"/>
  <c r="F5" i="27"/>
  <c r="M4" i="27"/>
  <c r="F4" i="27"/>
  <c r="F50" i="24"/>
  <c r="F57" i="24"/>
  <c r="F56" i="24"/>
  <c r="F55" i="24"/>
  <c r="F54" i="24"/>
  <c r="F53" i="24"/>
  <c r="F52" i="24"/>
  <c r="F51" i="24"/>
  <c r="F46" i="24"/>
  <c r="F43" i="24"/>
  <c r="F45" i="24"/>
  <c r="F41" i="24"/>
  <c r="F40" i="24"/>
  <c r="F44" i="24"/>
  <c r="F39" i="24"/>
  <c r="F42" i="24"/>
  <c r="F28" i="24"/>
  <c r="F30" i="24"/>
  <c r="F35" i="24"/>
  <c r="F29" i="24"/>
  <c r="F32" i="24"/>
  <c r="F31" i="24"/>
  <c r="F34" i="24"/>
  <c r="F33" i="24"/>
  <c r="F22" i="24"/>
  <c r="F23" i="24"/>
  <c r="F19" i="24"/>
  <c r="F24" i="24"/>
  <c r="F18" i="24"/>
  <c r="F17" i="24"/>
  <c r="F21" i="24"/>
  <c r="F20" i="24"/>
  <c r="F6" i="24"/>
  <c r="F9" i="24"/>
  <c r="F8" i="24"/>
  <c r="F7" i="24"/>
  <c r="F13" i="24"/>
  <c r="F12" i="24"/>
  <c r="F10" i="24"/>
  <c r="F5" i="24"/>
  <c r="F11" i="24"/>
  <c r="F58" i="23"/>
  <c r="F61" i="23"/>
  <c r="F57" i="23"/>
  <c r="F54" i="23"/>
  <c r="F60" i="23"/>
  <c r="F55" i="23"/>
  <c r="F59" i="23"/>
  <c r="F53" i="23"/>
  <c r="F56" i="23"/>
  <c r="F48" i="23"/>
  <c r="F41" i="23"/>
  <c r="F46" i="23"/>
  <c r="F47" i="23"/>
  <c r="F42" i="23"/>
  <c r="F49" i="23"/>
  <c r="F45" i="23"/>
  <c r="F44" i="23"/>
  <c r="F43" i="23"/>
  <c r="F29" i="23"/>
  <c r="F32" i="23"/>
  <c r="F35" i="23"/>
  <c r="F34" i="23"/>
  <c r="F31" i="23"/>
  <c r="F33" i="23"/>
  <c r="F37" i="23"/>
  <c r="F30" i="23"/>
  <c r="F36" i="23"/>
  <c r="F18" i="23"/>
  <c r="F23" i="23"/>
  <c r="F22" i="23"/>
  <c r="F21" i="23"/>
  <c r="F20" i="23"/>
  <c r="F17" i="23"/>
  <c r="F19" i="23"/>
  <c r="F25" i="23"/>
  <c r="F24" i="23"/>
  <c r="F13" i="23"/>
  <c r="F7" i="23"/>
  <c r="F8" i="23"/>
  <c r="F12" i="23"/>
  <c r="F5" i="23"/>
  <c r="F11" i="23"/>
  <c r="F10" i="23"/>
  <c r="F9" i="23"/>
  <c r="F6" i="23"/>
  <c r="F33" i="21"/>
  <c r="F35" i="21"/>
  <c r="F34" i="21"/>
  <c r="F36" i="21"/>
  <c r="F31" i="21"/>
  <c r="F37" i="21"/>
  <c r="F38" i="21"/>
  <c r="F30" i="21"/>
  <c r="F32" i="21"/>
  <c r="F29" i="21"/>
  <c r="F20" i="21"/>
  <c r="F23" i="21"/>
  <c r="F21" i="21"/>
  <c r="F25" i="21"/>
  <c r="F22" i="21"/>
  <c r="F24" i="21"/>
  <c r="F18" i="21"/>
  <c r="F17" i="21"/>
  <c r="F19" i="21"/>
  <c r="F9" i="21"/>
  <c r="F7" i="21"/>
  <c r="F10" i="21"/>
  <c r="F13" i="21"/>
  <c r="F6" i="21"/>
  <c r="F8" i="21"/>
  <c r="F11" i="21"/>
  <c r="F5" i="21"/>
  <c r="F12" i="21"/>
  <c r="F12" i="19" l="1"/>
  <c r="F11" i="19"/>
  <c r="F10" i="19"/>
  <c r="F9" i="19"/>
  <c r="F7" i="19"/>
  <c r="F6" i="19"/>
  <c r="F8" i="19"/>
  <c r="F5" i="19"/>
  <c r="F59" i="18"/>
  <c r="F53" i="18"/>
  <c r="F57" i="18"/>
  <c r="F52" i="18"/>
  <c r="F54" i="18"/>
  <c r="F55" i="18"/>
  <c r="F56" i="18"/>
  <c r="F58" i="18"/>
  <c r="F46" i="18"/>
  <c r="F42" i="18"/>
  <c r="F43" i="18"/>
  <c r="F48" i="18"/>
  <c r="F47" i="18"/>
  <c r="F41" i="18"/>
  <c r="F45" i="18"/>
  <c r="F44" i="18"/>
  <c r="F37" i="18"/>
  <c r="F32" i="18"/>
  <c r="F35" i="18"/>
  <c r="F29" i="18"/>
  <c r="F33" i="18"/>
  <c r="F30" i="18"/>
  <c r="F36" i="18"/>
  <c r="F31" i="18"/>
  <c r="F34" i="18"/>
  <c r="F20" i="18"/>
  <c r="F17" i="18"/>
  <c r="F25" i="18"/>
  <c r="F19" i="18"/>
  <c r="F21" i="18"/>
  <c r="F23" i="18"/>
  <c r="F22" i="18"/>
  <c r="F18" i="18"/>
  <c r="F24" i="18"/>
  <c r="F12" i="18"/>
  <c r="F6" i="18"/>
  <c r="F13" i="18"/>
  <c r="F5" i="18"/>
  <c r="F7" i="18"/>
  <c r="F9" i="18"/>
  <c r="F8" i="18"/>
  <c r="F11" i="18"/>
  <c r="F10" i="18"/>
  <c r="M12" i="16" l="1"/>
  <c r="F12" i="16"/>
  <c r="M11" i="16"/>
  <c r="F11" i="16"/>
  <c r="M10" i="16"/>
  <c r="F10" i="16"/>
  <c r="M9" i="16"/>
  <c r="F9" i="16"/>
  <c r="M7" i="16"/>
  <c r="F7" i="16"/>
  <c r="M6" i="16"/>
  <c r="F6" i="16"/>
  <c r="M5" i="16"/>
  <c r="F5" i="16"/>
  <c r="M4" i="16"/>
  <c r="F4" i="16"/>
  <c r="M38" i="15"/>
  <c r="F38" i="15"/>
  <c r="M37" i="15"/>
  <c r="F37" i="15"/>
  <c r="M36" i="15"/>
  <c r="F36" i="15"/>
  <c r="M35" i="15"/>
  <c r="F35" i="15"/>
  <c r="M33" i="15"/>
  <c r="F33" i="15"/>
  <c r="M32" i="15"/>
  <c r="F32" i="15"/>
  <c r="M31" i="15"/>
  <c r="F31" i="15"/>
  <c r="M30" i="15"/>
  <c r="F30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F5" i="15"/>
  <c r="M4" i="15"/>
  <c r="F4" i="15"/>
  <c r="M17" i="10" l="1"/>
  <c r="F17" i="10"/>
  <c r="M16" i="10"/>
  <c r="F16" i="10"/>
  <c r="M15" i="10"/>
  <c r="F15" i="10"/>
  <c r="F14" i="10" s="1"/>
  <c r="M14" i="10"/>
  <c r="F12" i="10"/>
  <c r="F11" i="10"/>
  <c r="F10" i="10"/>
  <c r="F9" i="10"/>
  <c r="M7" i="10"/>
  <c r="F7" i="10"/>
  <c r="M6" i="10"/>
  <c r="F6" i="10"/>
  <c r="M5" i="10"/>
  <c r="F5" i="10"/>
  <c r="M4" i="10"/>
  <c r="F4" i="10"/>
  <c r="M43" i="9"/>
  <c r="F43" i="9"/>
  <c r="M42" i="9"/>
  <c r="F42" i="9"/>
  <c r="M41" i="9"/>
  <c r="M40" i="9" s="1"/>
  <c r="F41" i="9"/>
  <c r="F40" i="9"/>
  <c r="F38" i="9"/>
  <c r="F37" i="9"/>
  <c r="F36" i="9"/>
  <c r="M33" i="9"/>
  <c r="F33" i="9"/>
  <c r="M32" i="9"/>
  <c r="F32" i="9"/>
  <c r="M31" i="9"/>
  <c r="F31" i="9"/>
  <c r="M30" i="9"/>
  <c r="F30" i="9"/>
  <c r="M17" i="9"/>
  <c r="F17" i="9"/>
  <c r="M16" i="9"/>
  <c r="F16" i="9"/>
  <c r="M15" i="9"/>
  <c r="F15" i="9"/>
  <c r="M14" i="9"/>
  <c r="F14" i="9"/>
  <c r="F12" i="9"/>
  <c r="F11" i="9"/>
  <c r="F10" i="9"/>
  <c r="F9" i="9" s="1"/>
  <c r="M7" i="9"/>
  <c r="F7" i="9"/>
  <c r="M6" i="9"/>
  <c r="F6" i="9"/>
  <c r="F4" i="9" s="1"/>
  <c r="M5" i="9"/>
  <c r="F5" i="9"/>
  <c r="M4" i="9"/>
  <c r="F35" i="9" l="1"/>
  <c r="D31" i="6"/>
  <c r="D26" i="6"/>
  <c r="D25" i="6"/>
  <c r="D27" i="6"/>
  <c r="D29" i="6"/>
  <c r="D30" i="6"/>
  <c r="D17" i="6"/>
  <c r="D16" i="6"/>
  <c r="D15" i="6"/>
  <c r="D6" i="6"/>
  <c r="D5" i="6"/>
  <c r="D10" i="6"/>
  <c r="D8" i="6"/>
  <c r="D9" i="6"/>
  <c r="H7" i="5" l="1"/>
  <c r="H11" i="5"/>
  <c r="H12" i="5"/>
  <c r="H9" i="5"/>
  <c r="H6" i="5"/>
  <c r="H10" i="5"/>
  <c r="H5" i="5"/>
  <c r="H8" i="5"/>
  <c r="M38" i="4"/>
  <c r="F38" i="4"/>
  <c r="M37" i="4"/>
  <c r="F37" i="4"/>
  <c r="M36" i="4"/>
  <c r="M35" i="4" s="1"/>
  <c r="F36" i="4"/>
  <c r="M33" i="4"/>
  <c r="M30" i="4" s="1"/>
  <c r="F33" i="4"/>
  <c r="M32" i="4"/>
  <c r="F32" i="4"/>
  <c r="M31" i="4"/>
  <c r="F31" i="4"/>
  <c r="F30" i="4"/>
  <c r="M12" i="4"/>
  <c r="F12" i="4"/>
  <c r="M11" i="4"/>
  <c r="F11" i="4"/>
  <c r="F9" i="4" s="1"/>
  <c r="M10" i="4"/>
  <c r="F10" i="4"/>
  <c r="M9" i="4"/>
  <c r="M7" i="4"/>
  <c r="F7" i="4"/>
  <c r="M6" i="4"/>
  <c r="F6" i="4"/>
  <c r="M5" i="4"/>
  <c r="F5" i="4"/>
  <c r="M4" i="4"/>
  <c r="F4" i="4"/>
  <c r="F35" i="4" l="1"/>
</calcChain>
</file>

<file path=xl/sharedStrings.xml><?xml version="1.0" encoding="utf-8"?>
<sst xmlns="http://schemas.openxmlformats.org/spreadsheetml/2006/main" count="3388" uniqueCount="706">
  <si>
    <t>Sport Rifle - Individuals</t>
  </si>
  <si>
    <t>Round Four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</si>
  <si>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</si>
  <si>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</si>
  <si>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</si>
  <si>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</si>
  <si>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</si>
  <si>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</si>
  <si>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</si>
  <si>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</si>
  <si>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</si>
  <si>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</si>
  <si>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</si>
  <si>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Bambery</t>
  </si>
  <si>
    <t>Warrington</t>
  </si>
  <si>
    <t>S. Chambers</t>
  </si>
  <si>
    <t>Workington</t>
  </si>
  <si>
    <t>R. Collins</t>
  </si>
  <si>
    <t>Portishead</t>
  </si>
  <si>
    <t>W. Pow</t>
  </si>
  <si>
    <t>Sunderland</t>
  </si>
  <si>
    <t>S. Dodds</t>
  </si>
  <si>
    <t>Scotton &amp; Farnham</t>
  </si>
  <si>
    <t>K. Price</t>
  </si>
  <si>
    <t>D. Judge</t>
  </si>
  <si>
    <t>S. Rogers</t>
  </si>
  <si>
    <t>G. Radcliffe</t>
  </si>
  <si>
    <t>Vickers SC</t>
  </si>
  <si>
    <t>N. Veitch</t>
  </si>
  <si>
    <t>M. Sisson</t>
  </si>
  <si>
    <t>Cumb News</t>
  </si>
  <si>
    <t>P. Ward</t>
  </si>
  <si>
    <t>P. Slator</t>
  </si>
  <si>
    <t>M. Watkin</t>
  </si>
  <si>
    <t>Market Drayton</t>
  </si>
  <si>
    <t>S. Spencely</t>
  </si>
  <si>
    <t>L. Webster</t>
  </si>
  <si>
    <t>Penrhiwpal SC</t>
  </si>
  <si>
    <t>B. Wells</t>
  </si>
  <si>
    <t>Division Three</t>
  </si>
  <si>
    <t>Division Four</t>
  </si>
  <si>
    <t>A. Bambery</t>
  </si>
  <si>
    <t>A. Barrow</t>
  </si>
  <si>
    <t>M. J. Clubley</t>
  </si>
  <si>
    <t>Killingholme</t>
  </si>
  <si>
    <t>w/d</t>
  </si>
  <si>
    <t>J. Browning</t>
  </si>
  <si>
    <t>Ramsgate &amp; Dover</t>
  </si>
  <si>
    <t>C. Donaldson</t>
  </si>
  <si>
    <t>York RI</t>
  </si>
  <si>
    <t>M. Coulson</t>
  </si>
  <si>
    <t>T. Earnshaw</t>
  </si>
  <si>
    <t>Furness Marksmen</t>
  </si>
  <si>
    <t>T. Creed</t>
  </si>
  <si>
    <t>St Giles Yarners</t>
  </si>
  <si>
    <t>J. du Heaume</t>
  </si>
  <si>
    <t>J. Davidson</t>
  </si>
  <si>
    <t>J. Jack</t>
  </si>
  <si>
    <t>Redcraig</t>
  </si>
  <si>
    <t>R. Ker</t>
  </si>
  <si>
    <t>Derby</t>
  </si>
  <si>
    <t>S. Morris</t>
  </si>
  <si>
    <t>J. H. R. Marshall</t>
  </si>
  <si>
    <t>J. Sinclair</t>
  </si>
  <si>
    <t>M. Peacock</t>
  </si>
  <si>
    <t>Leek</t>
  </si>
  <si>
    <t>W. Vaughan</t>
  </si>
  <si>
    <t>Hawick</t>
  </si>
  <si>
    <t>O. J. Spence</t>
  </si>
  <si>
    <t>Division Five</t>
  </si>
  <si>
    <t>Division Six</t>
  </si>
  <si>
    <t>M. Arkwright</t>
  </si>
  <si>
    <t>Morecambe</t>
  </si>
  <si>
    <t>A. Anderson</t>
  </si>
  <si>
    <t>P. Bowles</t>
  </si>
  <si>
    <t>Penarth</t>
  </si>
  <si>
    <t>D. Arkwright</t>
  </si>
  <si>
    <t>C. Bunczuk</t>
  </si>
  <si>
    <t>M. Barrow</t>
  </si>
  <si>
    <t>M. Carr</t>
  </si>
  <si>
    <t>A. Greenlees</t>
  </si>
  <si>
    <t>D. Crawford</t>
  </si>
  <si>
    <t>S. Hayman</t>
  </si>
  <si>
    <t>G. Franks</t>
  </si>
  <si>
    <t>C. Lee</t>
  </si>
  <si>
    <t>Blackpool</t>
  </si>
  <si>
    <t>J. Hodgson</t>
  </si>
  <si>
    <t>P. Ross</t>
  </si>
  <si>
    <t>R. MacLean</t>
  </si>
  <si>
    <t>K. Taylor</t>
  </si>
  <si>
    <t>J. Rogers P7.6.3.2</t>
  </si>
  <si>
    <t>J. Voisey</t>
  </si>
  <si>
    <t>Division Seven</t>
  </si>
  <si>
    <t>Division Eight</t>
  </si>
  <si>
    <t>J. Boulton</t>
  </si>
  <si>
    <t>K. Aitken</t>
  </si>
  <si>
    <t>P. Bracegirdle</t>
  </si>
  <si>
    <t>R. Dack</t>
  </si>
  <si>
    <t>M. Broom</t>
  </si>
  <si>
    <t>P. Johnston</t>
  </si>
  <si>
    <t>E. Flint</t>
  </si>
  <si>
    <t>D. Love</t>
  </si>
  <si>
    <t>P. Monaghan</t>
  </si>
  <si>
    <t>J. Machin</t>
  </si>
  <si>
    <t>A. J. Purdy</t>
  </si>
  <si>
    <t>D. Munro</t>
  </si>
  <si>
    <t>A. Whiston</t>
  </si>
  <si>
    <t>P. Warwick</t>
  </si>
  <si>
    <t>A. Williams</t>
  </si>
  <si>
    <t>J. Wells</t>
  </si>
  <si>
    <t>Division Nine</t>
  </si>
  <si>
    <t>Division Ten</t>
  </si>
  <si>
    <t>R. Beale</t>
  </si>
  <si>
    <t>S. Alexander</t>
  </si>
  <si>
    <t>C. Crosby</t>
  </si>
  <si>
    <t>I. Burton</t>
  </si>
  <si>
    <t>T. Dale</t>
  </si>
  <si>
    <t>R. Chapman</t>
  </si>
  <si>
    <t>K. Meek</t>
  </si>
  <si>
    <t>C. Gilmore</t>
  </si>
  <si>
    <t>I. Middlemore</t>
  </si>
  <si>
    <t>J. Hardwick</t>
  </si>
  <si>
    <t>B. Murphy</t>
  </si>
  <si>
    <t>C. Middlemore</t>
  </si>
  <si>
    <t>C. Phipps</t>
  </si>
  <si>
    <t>C. Plag</t>
  </si>
  <si>
    <t>K. Stone</t>
  </si>
  <si>
    <t>C. Smith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</si>
  <si>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</si>
  <si>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</si>
  <si>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</si>
  <si>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</si>
  <si>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</si>
  <si>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</si>
  <si>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</si>
  <si>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2 Sunderland</t>
  </si>
  <si>
    <t>3 Warrington A</t>
  </si>
  <si>
    <t>4 Warrington B</t>
  </si>
  <si>
    <t>Shot</t>
  </si>
  <si>
    <t>Won</t>
  </si>
  <si>
    <t>Drw</t>
  </si>
  <si>
    <t>Lst</t>
  </si>
  <si>
    <t>Pnt</t>
  </si>
  <si>
    <t>1 Leek</t>
  </si>
  <si>
    <t>2 Penarth A</t>
  </si>
  <si>
    <t>3 Penarth B</t>
  </si>
  <si>
    <t>4 Vickers SC</t>
  </si>
  <si>
    <t>Rapid Fire Air Pistol - Individuals</t>
  </si>
  <si>
    <t>C. Bowes</t>
  </si>
  <si>
    <t>Dumbarton</t>
  </si>
  <si>
    <t>H. Graham</t>
  </si>
  <si>
    <t>J. Kay</t>
  </si>
  <si>
    <t>Blackburn</t>
  </si>
  <si>
    <t>P. Mitchell</t>
  </si>
  <si>
    <t>A. Noble</t>
  </si>
  <si>
    <t>I. Nuckley</t>
  </si>
  <si>
    <t>A. Twinney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</si>
  <si>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</si>
  <si>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</si>
  <si>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</si>
  <si>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N. Beesley</t>
  </si>
  <si>
    <t>South Norfolk</t>
  </si>
  <si>
    <t>D. Boyton</t>
  </si>
  <si>
    <t>Court Riverside</t>
  </si>
  <si>
    <t>G. Cox</t>
  </si>
  <si>
    <t>S. Davis</t>
  </si>
  <si>
    <t>Old Silhillians</t>
  </si>
  <si>
    <t>R. Hart</t>
  </si>
  <si>
    <t>K. Powers</t>
  </si>
  <si>
    <t>P. Tietze</t>
  </si>
  <si>
    <t>C. Allison</t>
  </si>
  <si>
    <t>F. Allison</t>
  </si>
  <si>
    <t>E. Hatcher</t>
  </si>
  <si>
    <t>Glevum</t>
  </si>
  <si>
    <t>C. Hollings</t>
  </si>
  <si>
    <t>G. Law</t>
  </si>
  <si>
    <t>G. Sowerby</t>
  </si>
  <si>
    <t>D. Wilkins</t>
  </si>
  <si>
    <t>M. Bailey</t>
  </si>
  <si>
    <t>R. Hovell</t>
  </si>
  <si>
    <t>Kilgetty</t>
  </si>
  <si>
    <t>P. Jackson</t>
  </si>
  <si>
    <t>J. Lloyd</t>
  </si>
  <si>
    <t>D. Milner</t>
  </si>
  <si>
    <t>F. Parry</t>
  </si>
  <si>
    <t>T. Reeves</t>
  </si>
  <si>
    <t>22 Rifle Short Range - Individuals</t>
  </si>
  <si>
    <t>T. C. Chittenden</t>
  </si>
  <si>
    <t>T. Bryan</t>
  </si>
  <si>
    <t>A. Clark</t>
  </si>
  <si>
    <t>ncr</t>
  </si>
  <si>
    <t>B. Cooke-Duffy</t>
  </si>
  <si>
    <t>C. A. Coxon</t>
  </si>
  <si>
    <t>J. Jackson</t>
  </si>
  <si>
    <t>Wilmslow</t>
  </si>
  <si>
    <t>R. Gascoyne</t>
  </si>
  <si>
    <t>Felton</t>
  </si>
  <si>
    <t>S. Kay</t>
  </si>
  <si>
    <t>J. Smith</t>
  </si>
  <si>
    <t>K. King</t>
  </si>
  <si>
    <t>J. Stevens</t>
  </si>
  <si>
    <t>M. W. King</t>
  </si>
  <si>
    <t>G. R. Thorn</t>
  </si>
  <si>
    <t>B. Paillusson</t>
  </si>
  <si>
    <t>Leyland Motors</t>
  </si>
  <si>
    <t>M. Sinfield</t>
  </si>
  <si>
    <t>J. Allen</t>
  </si>
  <si>
    <t>J. Broadhurst</t>
  </si>
  <si>
    <t>M. Baeron</t>
  </si>
  <si>
    <t>C. Brown</t>
  </si>
  <si>
    <t>J. Bradfield</t>
  </si>
  <si>
    <t>Balerno &amp; Currie</t>
  </si>
  <si>
    <t>H. Bramwell</t>
  </si>
  <si>
    <t>R. Chapman P5.2.1</t>
  </si>
  <si>
    <t>J. Coleman</t>
  </si>
  <si>
    <t>B. N. Hall</t>
  </si>
  <si>
    <t>P. Cook</t>
  </si>
  <si>
    <t>A. Henson</t>
  </si>
  <si>
    <t>K. Nixon</t>
  </si>
  <si>
    <t>E. Thorn</t>
  </si>
  <si>
    <t>J. Whittaker</t>
  </si>
  <si>
    <t>J. T. Wilson</t>
  </si>
  <si>
    <t>Dumfries</t>
  </si>
  <si>
    <t>J. Beck</t>
  </si>
  <si>
    <t>A. Beck</t>
  </si>
  <si>
    <t>Keswick</t>
  </si>
  <si>
    <t>G. Bramwell</t>
  </si>
  <si>
    <t>M. Caton</t>
  </si>
  <si>
    <t>K. L. Dinkel</t>
  </si>
  <si>
    <t>T. Daly</t>
  </si>
  <si>
    <t>M. Galbraith</t>
  </si>
  <si>
    <t>N. Dixon P5.2.1</t>
  </si>
  <si>
    <t>J. Lawson</t>
  </si>
  <si>
    <t>A. Galbraith</t>
  </si>
  <si>
    <t>P. Leviston</t>
  </si>
  <si>
    <t>A. Mackie</t>
  </si>
  <si>
    <t>J. Moore</t>
  </si>
  <si>
    <t>E. Matthews</t>
  </si>
  <si>
    <t>D. N. Price</t>
  </si>
  <si>
    <t>D. W. Taylor</t>
  </si>
  <si>
    <t>P. Shone</t>
  </si>
  <si>
    <t>D. C. Armstrong</t>
  </si>
  <si>
    <t>A. Bramwell</t>
  </si>
  <si>
    <t>A. Edgar</t>
  </si>
  <si>
    <t>G. Garrett</t>
  </si>
  <si>
    <t>D. Hollingsworth</t>
  </si>
  <si>
    <t>R. Holmes</t>
  </si>
  <si>
    <t>M. Johnstone</t>
  </si>
  <si>
    <t>D. Jakeman</t>
  </si>
  <si>
    <t>S. Johnstone</t>
  </si>
  <si>
    <t>B. Land</t>
  </si>
  <si>
    <t>K. Kelly</t>
  </si>
  <si>
    <t>A. Law</t>
  </si>
  <si>
    <t>R. Wilkinson</t>
  </si>
  <si>
    <t>B. Rose</t>
  </si>
  <si>
    <t>L. Wolstencroft</t>
  </si>
  <si>
    <t>D. E. Thorn</t>
  </si>
  <si>
    <t>R. Budd</t>
  </si>
  <si>
    <t>Cardiff</t>
  </si>
  <si>
    <t>J. Chapman</t>
  </si>
  <si>
    <t>F. N. Eastwood</t>
  </si>
  <si>
    <t>B. Faulkner</t>
  </si>
  <si>
    <t>Ross on Wye</t>
  </si>
  <si>
    <t>R. Caunt</t>
  </si>
  <si>
    <t>S. Riseley</t>
  </si>
  <si>
    <t>W. R. Robinson</t>
  </si>
  <si>
    <t>C. Short P5.2.1</t>
  </si>
  <si>
    <t>22 Rifle Short Range - Teams</t>
  </si>
  <si>
    <t>1 Felton</t>
  </si>
  <si>
    <t>3 K Kendal A</t>
  </si>
  <si>
    <t>P. Doods</t>
  </si>
  <si>
    <t>M. L. Ives</t>
  </si>
  <si>
    <t>N. Harcus</t>
  </si>
  <si>
    <t>2 Hawick</t>
  </si>
  <si>
    <t>Average</t>
  </si>
  <si>
    <t>A. R. Anderson</t>
  </si>
  <si>
    <t>4 K Kendal B</t>
  </si>
  <si>
    <t>5 Sunderland A</t>
  </si>
  <si>
    <t>G A Smith (sub)</t>
  </si>
  <si>
    <t>1 Blackpool</t>
  </si>
  <si>
    <t>3 K Kendal C</t>
  </si>
  <si>
    <t>Helen Bramwell</t>
  </si>
  <si>
    <t>2 Dumfries</t>
  </si>
  <si>
    <t>C. De Jonckheere</t>
  </si>
  <si>
    <t>4 Sunderland B</t>
  </si>
  <si>
    <t>5 Sunderland C</t>
  </si>
  <si>
    <t>P. G. Barnett</t>
  </si>
  <si>
    <t>P Kinmond (sub)</t>
  </si>
  <si>
    <t>1 K Kendal D</t>
  </si>
  <si>
    <t>3 Sunderland D</t>
  </si>
  <si>
    <t>2 K Kendal E</t>
  </si>
  <si>
    <t>4 Warrington</t>
  </si>
  <si>
    <t>5 Workington</t>
  </si>
  <si>
    <t>K. McCrindle</t>
  </si>
  <si>
    <t>F. N. Eastwood (sub)</t>
  </si>
  <si>
    <t>10M Air Pistol - Individuals</t>
  </si>
  <si>
    <t>W. Craig</t>
  </si>
  <si>
    <t>C. Bracken</t>
  </si>
  <si>
    <t>C. Dickson</t>
  </si>
  <si>
    <t>Alloa</t>
  </si>
  <si>
    <t>K. Dodd</t>
  </si>
  <si>
    <t>Callander</t>
  </si>
  <si>
    <t>L. Evans</t>
  </si>
  <si>
    <t>Telepost</t>
  </si>
  <si>
    <t>D. Gilbody</t>
  </si>
  <si>
    <t>Downshire</t>
  </si>
  <si>
    <t>S. Finnie</t>
  </si>
  <si>
    <t>Luton &amp; Dunstable</t>
  </si>
  <si>
    <t>F. Gilmore</t>
  </si>
  <si>
    <t>Ellesmere College</t>
  </si>
  <si>
    <t>D. Kirk</t>
  </si>
  <si>
    <t>W. Man</t>
  </si>
  <si>
    <t>Jasmine</t>
  </si>
  <si>
    <t>K. Markworth</t>
  </si>
  <si>
    <t>D. Owen</t>
  </si>
  <si>
    <t>B. Melvin</t>
  </si>
  <si>
    <t>Bedlay AGC</t>
  </si>
  <si>
    <t>A. Ralston</t>
  </si>
  <si>
    <t>A. Walker</t>
  </si>
  <si>
    <t>E. Wethered</t>
  </si>
  <si>
    <t>R &amp; L</t>
  </si>
  <si>
    <t>G. Appleby</t>
  </si>
  <si>
    <t>B. Crossley</t>
  </si>
  <si>
    <t>Watsonians</t>
  </si>
  <si>
    <t>R. Hair</t>
  </si>
  <si>
    <t>G. Chambers</t>
  </si>
  <si>
    <t>Altrincham</t>
  </si>
  <si>
    <t>M. Heyes</t>
  </si>
  <si>
    <t>D. Grocott</t>
  </si>
  <si>
    <t>M. Humphrey</t>
  </si>
  <si>
    <t>A. Holmes</t>
  </si>
  <si>
    <t>J. Martin</t>
  </si>
  <si>
    <t>I. Jones</t>
  </si>
  <si>
    <t>H. Pennington</t>
  </si>
  <si>
    <t>H. McDonald</t>
  </si>
  <si>
    <t>R. A. Shaw</t>
  </si>
  <si>
    <t>R. Wethered</t>
  </si>
  <si>
    <t>D. Boddy</t>
  </si>
  <si>
    <t>P. Budd</t>
  </si>
  <si>
    <t>F. Braganza</t>
  </si>
  <si>
    <t>T. Crawford</t>
  </si>
  <si>
    <t>R. Ford</t>
  </si>
  <si>
    <t>A. Hunton</t>
  </si>
  <si>
    <t>W. McGurk</t>
  </si>
  <si>
    <t>Dechmont</t>
  </si>
  <si>
    <t>D. McColl</t>
  </si>
  <si>
    <t>D. Poole</t>
  </si>
  <si>
    <t>A. Salt</t>
  </si>
  <si>
    <t>M. Pedley</t>
  </si>
  <si>
    <t>J. Thomson</t>
  </si>
  <si>
    <t>E. Astbury</t>
  </si>
  <si>
    <t>A. Boakes-Young</t>
  </si>
  <si>
    <t>G. Dancer</t>
  </si>
  <si>
    <t>T. F. Boddy</t>
  </si>
  <si>
    <t>S. Dworakowsky</t>
  </si>
  <si>
    <t>P. Parry</t>
  </si>
  <si>
    <t>A. Germain</t>
  </si>
  <si>
    <t>P. Harrison</t>
  </si>
  <si>
    <t>A. Purcell</t>
  </si>
  <si>
    <t>I. Hutchinson</t>
  </si>
  <si>
    <t>D. Sweeting</t>
  </si>
  <si>
    <t>B. McIntosh</t>
  </si>
  <si>
    <t>St Andrews</t>
  </si>
  <si>
    <t>S. Tomlin</t>
  </si>
  <si>
    <t>R. J. Miller</t>
  </si>
  <si>
    <t>G. Wilson</t>
  </si>
  <si>
    <t>L. Allen</t>
  </si>
  <si>
    <t>Warton</t>
  </si>
  <si>
    <t>L. Cooper</t>
  </si>
  <si>
    <t>B. Elliott</t>
  </si>
  <si>
    <t>E. Fuller</t>
  </si>
  <si>
    <t>J. O. Lloyd</t>
  </si>
  <si>
    <t>T. McGreger</t>
  </si>
  <si>
    <t>C. Osborne</t>
  </si>
  <si>
    <t>R. Thomson</t>
  </si>
  <si>
    <t>K. Stockham</t>
  </si>
  <si>
    <t>G. Young</t>
  </si>
  <si>
    <t>R. Young</t>
  </si>
  <si>
    <t xml:space="preserve">  Scorer: D Grocott</t>
  </si>
  <si>
    <t>Division Eleven</t>
  </si>
  <si>
    <t>Division Twelve</t>
  </si>
  <si>
    <t>M. Arnstein</t>
  </si>
  <si>
    <t>B. C. Pont</t>
  </si>
  <si>
    <t>P. Hair</t>
  </si>
  <si>
    <t>W. F. Hamilton</t>
  </si>
  <si>
    <t>R. T. Shaw</t>
  </si>
  <si>
    <t>K. Johns</t>
  </si>
  <si>
    <t>B. Smith</t>
  </si>
  <si>
    <t>J. Latimer</t>
  </si>
  <si>
    <t>J. Pye</t>
  </si>
  <si>
    <t>J. Tuck</t>
  </si>
  <si>
    <t>T. Varley</t>
  </si>
  <si>
    <t>D. Wheeler</t>
  </si>
  <si>
    <t>Juniors</t>
  </si>
  <si>
    <t>10M Air Pistol - Teams</t>
  </si>
  <si>
    <t>1 Balerno &amp; Currie A</t>
  </si>
  <si>
    <t>2 Blackpool</t>
  </si>
  <si>
    <t>3 Dumbarton</t>
  </si>
  <si>
    <t>1 Blackburn</t>
  </si>
  <si>
    <t>2 Ellesmere College</t>
  </si>
  <si>
    <t>3 Leek</t>
  </si>
  <si>
    <t>4 St Giles Yarners</t>
  </si>
  <si>
    <t>D Boddy SUB</t>
  </si>
  <si>
    <t>1 Balerno &amp; Currie B</t>
  </si>
  <si>
    <t>2 Keswick</t>
  </si>
  <si>
    <t>T. McGregor</t>
  </si>
  <si>
    <t>3 Penarth</t>
  </si>
  <si>
    <t>4 St Andrews</t>
  </si>
  <si>
    <t>6 Yards Air Pistol - Individuals</t>
  </si>
  <si>
    <t>C. Hair</t>
  </si>
  <si>
    <t>P. Lambert</t>
  </si>
  <si>
    <t>P. Trathan</t>
  </si>
  <si>
    <t>Long Range Benchrest A/S (50y/m) - Individuals</t>
  </si>
  <si>
    <t>D. Caffrey</t>
  </si>
  <si>
    <t>B. Clarke</t>
  </si>
  <si>
    <t>Wedgnock</t>
  </si>
  <si>
    <t>J. Gray</t>
  </si>
  <si>
    <t>Comber</t>
  </si>
  <si>
    <t>K. Knowles</t>
  </si>
  <si>
    <t>G. Newsholme</t>
  </si>
  <si>
    <t>H. Newsholme</t>
  </si>
  <si>
    <t>I. Waghorn</t>
  </si>
  <si>
    <t>Hensall</t>
  </si>
  <si>
    <t>J. Marsh Brown</t>
  </si>
  <si>
    <t>Marlow</t>
  </si>
  <si>
    <t>T. Hunt</t>
  </si>
  <si>
    <t>W. Jenkins</t>
  </si>
  <si>
    <t>J. Johnston</t>
  </si>
  <si>
    <t>V. Robinson</t>
  </si>
  <si>
    <t>Worplesdon</t>
  </si>
  <si>
    <t>C. Saunders</t>
  </si>
  <si>
    <t>A. Tyler</t>
  </si>
  <si>
    <t>D. Wiseman</t>
  </si>
  <si>
    <t>R. Birchall</t>
  </si>
  <si>
    <t>J. Brown</t>
  </si>
  <si>
    <t>M. McGlennon</t>
  </si>
  <si>
    <t>J. Muir</t>
  </si>
  <si>
    <t>M. Phillips</t>
  </si>
  <si>
    <t>P. Smith</t>
  </si>
  <si>
    <t>P. Temple</t>
  </si>
  <si>
    <t>G. Wilks</t>
  </si>
  <si>
    <t>H. Ayre</t>
  </si>
  <si>
    <t>R. Farquhar</t>
  </si>
  <si>
    <t>J. Gardiner</t>
  </si>
  <si>
    <t>M. Harlow</t>
  </si>
  <si>
    <t>J. Morris</t>
  </si>
  <si>
    <t>Bideford</t>
  </si>
  <si>
    <t>J. Parkes</t>
  </si>
  <si>
    <t>M. Richardson</t>
  </si>
  <si>
    <t>J. Chouler</t>
  </si>
  <si>
    <t>M. Griffiths</t>
  </si>
  <si>
    <t>S. Harris</t>
  </si>
  <si>
    <t>J. Innes</t>
  </si>
  <si>
    <t>J. Russell</t>
  </si>
  <si>
    <t>S. Thomas</t>
  </si>
  <si>
    <t>J. Woodridge</t>
  </si>
  <si>
    <t xml:space="preserve">  Scorer: I Gray</t>
  </si>
  <si>
    <t>P. Davies</t>
  </si>
  <si>
    <t>J. Forrest</t>
  </si>
  <si>
    <t>D. Harlow</t>
  </si>
  <si>
    <t>J. Jablonski</t>
  </si>
  <si>
    <t>C. McCafferty</t>
  </si>
  <si>
    <t>T. McCafferty</t>
  </si>
  <si>
    <t>R. Ward</t>
  </si>
  <si>
    <t>P. Watson</t>
  </si>
  <si>
    <t/>
  </si>
  <si>
    <t>Short Range Benchrest A/S (Air Rifle) - Individuals</t>
  </si>
  <si>
    <t>R. Chisem</t>
  </si>
  <si>
    <t>P. Kilpin</t>
  </si>
  <si>
    <t>J. Pearson</t>
  </si>
  <si>
    <t>J. Rawnsley</t>
  </si>
  <si>
    <t>J. Wilkinson</t>
  </si>
  <si>
    <t>P. Wright</t>
  </si>
  <si>
    <t>R. Gaunt</t>
  </si>
  <si>
    <t>Z. Green</t>
  </si>
  <si>
    <t>G. Guider</t>
  </si>
  <si>
    <t>R. Hackett</t>
  </si>
  <si>
    <t>GEC-Coventry</t>
  </si>
  <si>
    <t>P. Halliwell</t>
  </si>
  <si>
    <t>I. Weatherstone</t>
  </si>
  <si>
    <t>A. Cross</t>
  </si>
  <si>
    <t>Stourport</t>
  </si>
  <si>
    <t>E. Purcell</t>
  </si>
  <si>
    <t>R. Robertson P0.13(-40)</t>
  </si>
  <si>
    <t>K. Schenk</t>
  </si>
  <si>
    <t>P. Smith P0.13(-35)</t>
  </si>
  <si>
    <t>M. Tansey</t>
  </si>
  <si>
    <t>I. Vance P0.13(-31)</t>
  </si>
  <si>
    <t>C. Williamson P0.13(-35)</t>
  </si>
  <si>
    <t xml:space="preserve">  Scorer: J Wright</t>
  </si>
  <si>
    <t>I. Vance</t>
  </si>
  <si>
    <t>Short Range Benchrest A/S (Rimfire) - Individuals</t>
  </si>
  <si>
    <t>P. Hibbert</t>
  </si>
  <si>
    <t>Bolton &amp; Nortex</t>
  </si>
  <si>
    <t>A. Jones</t>
  </si>
  <si>
    <t>P. Lawrence</t>
  </si>
  <si>
    <t>W. Taylor</t>
  </si>
  <si>
    <t>A. Bruce</t>
  </si>
  <si>
    <t>A. Cook</t>
  </si>
  <si>
    <t>M. Eyles</t>
  </si>
  <si>
    <t>R. Johnson</t>
  </si>
  <si>
    <t>T. Lumley</t>
  </si>
  <si>
    <t>H. Newsholme P7.8.3</t>
  </si>
  <si>
    <t>D. Bailey</t>
  </si>
  <si>
    <t>D. Blair</t>
  </si>
  <si>
    <t>S. Davies</t>
  </si>
  <si>
    <t>G. Nock</t>
  </si>
  <si>
    <t>K. Temple</t>
  </si>
  <si>
    <t>C. Thorbjornsen</t>
  </si>
  <si>
    <t>J.S.P.C.</t>
  </si>
  <si>
    <t>K. Hancock</t>
  </si>
  <si>
    <t>J. Locke</t>
  </si>
  <si>
    <t>D. Monk</t>
  </si>
  <si>
    <t>M. Scott</t>
  </si>
  <si>
    <t>A. Thompson</t>
  </si>
  <si>
    <t>K. Thorbjornsen</t>
  </si>
  <si>
    <t>S. Andrews</t>
  </si>
  <si>
    <t>P. Bryan</t>
  </si>
  <si>
    <t>City of Stoke</t>
  </si>
  <si>
    <t>S. Catt</t>
  </si>
  <si>
    <t>L. Hamar</t>
  </si>
  <si>
    <t>R. Pickering</t>
  </si>
  <si>
    <t>P. Sewell</t>
  </si>
  <si>
    <t>F. Starkey</t>
  </si>
  <si>
    <t>D. Allwright</t>
  </si>
  <si>
    <t>G. Bailey</t>
  </si>
  <si>
    <t>B. Chappell</t>
  </si>
  <si>
    <t>D. Fenwick</t>
  </si>
  <si>
    <t>A. Hore</t>
  </si>
  <si>
    <t>J. Malkin</t>
  </si>
  <si>
    <t>J. Parker</t>
  </si>
  <si>
    <t>D. Simpson</t>
  </si>
  <si>
    <t>C. Tait</t>
  </si>
  <si>
    <t>G. Field</t>
  </si>
  <si>
    <t>S. George</t>
  </si>
  <si>
    <t>R. Page</t>
  </si>
  <si>
    <t>M. Saunders</t>
  </si>
  <si>
    <t>S. Westley</t>
  </si>
  <si>
    <t>S. Bland</t>
  </si>
  <si>
    <t>M. Felton P5.2.3</t>
  </si>
  <si>
    <t>R. W. Fleming</t>
  </si>
  <si>
    <t>M. Rennie</t>
  </si>
  <si>
    <t>N. Williams</t>
  </si>
  <si>
    <t>G. Jones</t>
  </si>
  <si>
    <t>R. Moffet</t>
  </si>
  <si>
    <t>G. Robinson</t>
  </si>
  <si>
    <t>J. Vause</t>
  </si>
  <si>
    <t>D. Willetts</t>
  </si>
  <si>
    <t>G. Boyer</t>
  </si>
  <si>
    <t>B. Lawn</t>
  </si>
  <si>
    <t>A. Lee</t>
  </si>
  <si>
    <t>J. Maher</t>
  </si>
  <si>
    <t>M. Maher</t>
  </si>
  <si>
    <t>D. Mattinson</t>
  </si>
  <si>
    <t>C. Pickering</t>
  </si>
  <si>
    <t>Short Range Benchrest A/S (Rimfire) - Teams</t>
  </si>
  <si>
    <t>3 GEC-Coventry B</t>
  </si>
  <si>
    <t>2 GEC-Coventry A</t>
  </si>
  <si>
    <t>4 Warrington A</t>
  </si>
  <si>
    <t>5 Warrington B</t>
  </si>
  <si>
    <t>2 York RI A</t>
  </si>
  <si>
    <t>3 York RI B</t>
  </si>
  <si>
    <t>4 York RI C</t>
  </si>
  <si>
    <t>Short Range Standard Pistol - Individuals</t>
  </si>
  <si>
    <t>A. Fellerman</t>
  </si>
  <si>
    <t>R. Shaw</t>
  </si>
  <si>
    <t xml:space="preserve">  Scorer: M Bailey</t>
  </si>
  <si>
    <t>Muzzle Loading Pistol - Individuals</t>
  </si>
  <si>
    <t>G. Crowther</t>
  </si>
  <si>
    <t>S. Rankine</t>
  </si>
  <si>
    <t xml:space="preserve">  Scorer: M Spittle</t>
  </si>
  <si>
    <t>Muzzle Loading Revolver - Individuals</t>
  </si>
  <si>
    <t>S. Dalziel</t>
  </si>
  <si>
    <t>V. Little</t>
  </si>
  <si>
    <t>D. Nicholl</t>
  </si>
  <si>
    <t>C. Oswald</t>
  </si>
  <si>
    <t>S. Stockdale</t>
  </si>
  <si>
    <t>J. Wright</t>
  </si>
  <si>
    <t>A. Currant</t>
  </si>
  <si>
    <t>P. Danvers</t>
  </si>
  <si>
    <t>G. Gillespie</t>
  </si>
  <si>
    <t>J. Moffat</t>
  </si>
  <si>
    <t>20 Yards Pistol - Individuals</t>
  </si>
  <si>
    <t>G. Appleby P1.10.8</t>
  </si>
  <si>
    <t>A. Colman</t>
  </si>
  <si>
    <t>D. Erskine</t>
  </si>
  <si>
    <t>F. Parry P7.8.3</t>
  </si>
  <si>
    <t>D. Horgan</t>
  </si>
  <si>
    <t>I. Huchinson</t>
  </si>
  <si>
    <t>R. J. Miller P1.10.8</t>
  </si>
  <si>
    <t xml:space="preserve">  Scorer: O J Spence</t>
  </si>
  <si>
    <t>10M Air Rifle - Individuals</t>
  </si>
  <si>
    <t>M. Evans</t>
  </si>
  <si>
    <t>N. Jackson</t>
  </si>
  <si>
    <t>R. Law</t>
  </si>
  <si>
    <t>L. Stewart</t>
  </si>
  <si>
    <t>A. Strudwick</t>
  </si>
  <si>
    <t>R. Townsend</t>
  </si>
  <si>
    <t>R. Campbell</t>
  </si>
  <si>
    <t>S. Cooper</t>
  </si>
  <si>
    <t>A. Di Domenico</t>
  </si>
  <si>
    <t>T. Duffy</t>
  </si>
  <si>
    <t>D. Osmolska</t>
  </si>
  <si>
    <t>M. Swain</t>
  </si>
  <si>
    <t>M. Hunton</t>
  </si>
  <si>
    <t>R. Kitt</t>
  </si>
  <si>
    <t>D. Little</t>
  </si>
  <si>
    <t>G. Bodenham</t>
  </si>
  <si>
    <t>D. Marshall</t>
  </si>
  <si>
    <t>S. O'Ryan</t>
  </si>
  <si>
    <t>R. Robertson</t>
  </si>
  <si>
    <t>J. Ward</t>
  </si>
  <si>
    <t xml:space="preserve">  Scorer: R Harrison</t>
  </si>
  <si>
    <t>10m Air Rifle - Individuals (Supported rest)</t>
  </si>
  <si>
    <t>Rapid Fire Rifle - Individuals</t>
  </si>
  <si>
    <t>B. Docherty</t>
  </si>
  <si>
    <t>C. Tawse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</si>
  <si>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</si>
  <si>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</si>
  <si>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</si>
  <si>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D. Rees</t>
  </si>
  <si>
    <t>J. Thompson</t>
  </si>
  <si>
    <t>C. Thompson</t>
  </si>
  <si>
    <t>C. Williams</t>
  </si>
  <si>
    <t>S. Andrew</t>
  </si>
  <si>
    <t>S. Booth</t>
  </si>
  <si>
    <t>A. Ritson</t>
  </si>
  <si>
    <t>M. Weeks</t>
  </si>
  <si>
    <t>A. Hodgson</t>
  </si>
  <si>
    <t>S. McGuigan</t>
  </si>
  <si>
    <t xml:space="preserve">  Shooters should write on their cards what calibre was used.</t>
  </si>
  <si>
    <t xml:space="preserve">  Scorer: W Vaughan</t>
  </si>
  <si>
    <t>Gallery Rifle Iron Sights - Individuals</t>
  </si>
  <si>
    <t>M. Leese</t>
  </si>
  <si>
    <t>J. Wood</t>
  </si>
  <si>
    <t>R. Battye</t>
  </si>
  <si>
    <t>A. Cadman</t>
  </si>
  <si>
    <t>D. Green</t>
  </si>
  <si>
    <t>B. Leese</t>
  </si>
  <si>
    <t>C. Walker</t>
  </si>
  <si>
    <t>B. Cadman</t>
  </si>
  <si>
    <t>R. Davies</t>
  </si>
  <si>
    <t>B. Roberts</t>
  </si>
  <si>
    <t>A. Battye</t>
  </si>
  <si>
    <t>G. Nicholas</t>
  </si>
  <si>
    <t>C. Brett</t>
  </si>
  <si>
    <t>N. King P5.2.3</t>
  </si>
  <si>
    <t>C. Livingston</t>
  </si>
  <si>
    <t>P. Robertson</t>
  </si>
  <si>
    <t>E. Swain</t>
  </si>
  <si>
    <t>Long Barrelled Pistol - Individuals</t>
  </si>
  <si>
    <t>G. King</t>
  </si>
  <si>
    <t>S. Rees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</si>
  <si>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</si>
  <si>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</si>
  <si>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</si>
  <si>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</si>
  <si>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</si>
  <si>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</si>
  <si>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</si>
  <si>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</si>
  <si>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</si>
  <si>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</si>
  <si>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</si>
  <si>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</si>
  <si>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</si>
  <si>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</t>
  </si>
  <si>
    <t>D11</t>
  </si>
  <si>
    <t>D12</t>
  </si>
  <si>
    <t>Muzzle-loading Revolver</t>
  </si>
  <si>
    <t>10m Air Pistol Jun</t>
  </si>
  <si>
    <t>Rapid Fire Air Pistol</t>
  </si>
  <si>
    <t>10m Air Pistol Sen</t>
  </si>
  <si>
    <t>Rapid Fire Rifle</t>
  </si>
  <si>
    <t>10m Air Pistol Team</t>
  </si>
  <si>
    <t>Rapid Fire Rifle Sen</t>
  </si>
  <si>
    <t>10m Air Pistol (Supp rest)</t>
  </si>
  <si>
    <t>Short Range Rifle</t>
  </si>
  <si>
    <t>10m Air Rifle</t>
  </si>
  <si>
    <t>Short Range Rifle Sen</t>
  </si>
  <si>
    <t>10m Air Rifle Sen</t>
  </si>
  <si>
    <t>Short Range Rifle Team</t>
  </si>
  <si>
    <t>10m Air Rifle (Supp rest)</t>
  </si>
  <si>
    <t>Sport Rifle</t>
  </si>
  <si>
    <t>20Yd Pistol</t>
  </si>
  <si>
    <t>Sport Rifle Sen</t>
  </si>
  <si>
    <t>6Yd Air Pistol</t>
  </si>
  <si>
    <t>Sport Rifle Team</t>
  </si>
  <si>
    <t>Gallery Rifle Any</t>
  </si>
  <si>
    <t>SR Benchrest (Air)</t>
  </si>
  <si>
    <t>Gallery Rifle Any Sen</t>
  </si>
  <si>
    <t>SR Benchrest (Air) Sen</t>
  </si>
  <si>
    <t>Gallery Rifle Iron</t>
  </si>
  <si>
    <t>SR Benchrest (Rimfire)</t>
  </si>
  <si>
    <t>Gallery Rifle Iron Sen</t>
  </si>
  <si>
    <t>SR Benchrest (Rimfire) Jun</t>
  </si>
  <si>
    <t>Long Barrelled Pistol</t>
  </si>
  <si>
    <t>SR Benchrest (Rimfire) Sen</t>
  </si>
  <si>
    <t>Long Barrelled Pistol Sen</t>
  </si>
  <si>
    <t>SR Benchrest (Rimfire) Team</t>
  </si>
  <si>
    <t>Long Range Bench</t>
  </si>
  <si>
    <t>SR Standard Pistol</t>
  </si>
  <si>
    <t>Long Range Bench Sen</t>
  </si>
  <si>
    <t>To return to this sheet from any result sheet, hit the little arrow at the top left of the sheet</t>
  </si>
  <si>
    <t>Winter 2020-21 - Round 4</t>
  </si>
  <si>
    <t>Issue date: 30-Aug-21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</si>
</sst>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6" fillId="0" borderId="0"/>
    <xf numFmtId="0" fontId="26" fillId="0" borderId="0"/>
  </cellStyleXfs>
  <cellXfs count="308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12" fillId="0" borderId="11" xfId="3" applyFont="1" applyBorder="1" applyAlignment="1">
      <alignment horizontal="left"/>
    </xf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3" fillId="0" borderId="0" xfId="3" applyFont="1"/>
    <xf numFmtId="0" fontId="13" fillId="0" borderId="11" xfId="3" applyFont="1" applyBorder="1"/>
    <xf numFmtId="0" fontId="13" fillId="0" borderId="12" xfId="3" applyFont="1" applyBorder="1"/>
    <xf numFmtId="0" fontId="13" fillId="0" borderId="14" xfId="3" applyFont="1" applyBorder="1"/>
    <xf numFmtId="0" fontId="13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4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5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7" xfId="4" applyFont="1" applyBorder="1"/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7" xfId="3" applyFont="1" applyBorder="1"/>
    <xf numFmtId="0" fontId="13" fillId="0" borderId="8" xfId="3" applyFont="1" applyBorder="1"/>
    <xf numFmtId="0" fontId="13" fillId="0" borderId="9" xfId="3" applyFont="1" applyBorder="1"/>
    <xf numFmtId="0" fontId="13" fillId="0" borderId="10" xfId="3" applyFont="1" applyBorder="1"/>
    <xf numFmtId="0" fontId="13" fillId="0" borderId="13" xfId="3" applyFont="1" applyBorder="1"/>
    <xf numFmtId="15" fontId="8" fillId="0" borderId="0" xfId="4" applyNumberFormat="1" applyFont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/>
    <xf numFmtId="0" fontId="17" fillId="0" borderId="0" xfId="0" applyFont="1"/>
    <xf numFmtId="0" fontId="18" fillId="0" borderId="0" xfId="6" applyFont="1"/>
    <xf numFmtId="0" fontId="18" fillId="0" borderId="0" xfId="6" applyFont="1" applyAlignment="1">
      <alignment horizontal="center"/>
    </xf>
    <xf numFmtId="0" fontId="19" fillId="0" borderId="0" xfId="1" applyFont="1" applyFill="1" applyAlignment="1" applyProtection="1">
      <alignment horizontal="left"/>
      <protection locked="0"/>
    </xf>
    <xf numFmtId="0" fontId="18" fillId="0" borderId="0" xfId="6" applyFont="1" applyAlignment="1">
      <alignment horizontal="right"/>
    </xf>
    <xf numFmtId="0" fontId="20" fillId="0" borderId="0" xfId="6" applyFont="1" applyAlignment="1">
      <alignment horizontal="center"/>
    </xf>
    <xf numFmtId="0" fontId="20" fillId="0" borderId="0" xfId="6" applyFont="1"/>
    <xf numFmtId="0" fontId="21" fillId="0" borderId="4" xfId="6" applyFont="1" applyBorder="1" applyAlignment="1">
      <alignment horizontal="center"/>
    </xf>
    <xf numFmtId="0" fontId="18" fillId="0" borderId="5" xfId="6" applyFont="1" applyBorder="1"/>
    <xf numFmtId="0" fontId="18" fillId="0" borderId="28" xfId="6" applyFont="1" applyBorder="1"/>
    <xf numFmtId="0" fontId="18" fillId="0" borderId="17" xfId="6" applyFont="1" applyBorder="1" applyAlignment="1">
      <alignment horizontal="right"/>
    </xf>
    <xf numFmtId="0" fontId="18" fillId="0" borderId="29" xfId="6" applyFont="1" applyBorder="1" applyAlignment="1">
      <alignment horizontal="right"/>
    </xf>
    <xf numFmtId="0" fontId="18" fillId="0" borderId="5" xfId="6" applyFont="1" applyBorder="1" applyAlignment="1">
      <alignment horizontal="right"/>
    </xf>
    <xf numFmtId="0" fontId="18" fillId="0" borderId="6" xfId="6" applyFont="1" applyBorder="1" applyAlignment="1">
      <alignment horizontal="right"/>
    </xf>
    <xf numFmtId="0" fontId="18" fillId="0" borderId="8" xfId="6" applyFont="1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6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1" xfId="6" applyFont="1" applyBorder="1"/>
    <xf numFmtId="0" fontId="18" fillId="0" borderId="12" xfId="6" applyFont="1" applyBorder="1"/>
    <xf numFmtId="0" fontId="18" fillId="0" borderId="14" xfId="6" applyFont="1" applyBorder="1"/>
    <xf numFmtId="0" fontId="18" fillId="0" borderId="15" xfId="6" applyFont="1" applyBorder="1"/>
    <xf numFmtId="15" fontId="18" fillId="0" borderId="0" xfId="6" applyNumberFormat="1" applyFont="1" applyAlignment="1">
      <alignment horizontal="right"/>
    </xf>
    <xf numFmtId="0" fontId="18" fillId="0" borderId="4" xfId="6" applyFont="1" applyBorder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15" fontId="18" fillId="0" borderId="0" xfId="6" applyNumberFormat="1" applyFont="1" applyAlignment="1">
      <alignment horizontal="left"/>
    </xf>
    <xf numFmtId="0" fontId="22" fillId="0" borderId="11" xfId="0" applyFont="1" applyBorder="1" applyAlignment="1">
      <alignment horizontal="left"/>
    </xf>
    <xf numFmtId="0" fontId="23" fillId="0" borderId="11" xfId="6" applyFont="1" applyBorder="1"/>
    <xf numFmtId="0" fontId="24" fillId="0" borderId="0" xfId="0" applyFont="1"/>
    <xf numFmtId="0" fontId="24" fillId="0" borderId="10" xfId="0" applyFont="1" applyBorder="1" applyAlignment="1">
      <alignment horizontal="center"/>
    </xf>
    <xf numFmtId="0" fontId="24" fillId="0" borderId="11" xfId="0" applyFont="1" applyBorder="1"/>
    <xf numFmtId="0" fontId="24" fillId="0" borderId="12" xfId="0" applyFont="1" applyBorder="1"/>
    <xf numFmtId="0" fontId="24" fillId="0" borderId="14" xfId="0" applyFont="1" applyBorder="1"/>
    <xf numFmtId="0" fontId="24" fillId="0" borderId="15" xfId="0" applyFont="1" applyBorder="1"/>
    <xf numFmtId="0" fontId="17" fillId="0" borderId="0" xfId="0" applyFont="1" applyAlignment="1">
      <alignment horizontal="center"/>
    </xf>
    <xf numFmtId="0" fontId="18" fillId="0" borderId="16" xfId="6" applyFont="1" applyBorder="1"/>
    <xf numFmtId="0" fontId="18" fillId="0" borderId="17" xfId="6" applyFont="1" applyBorder="1"/>
    <xf numFmtId="1" fontId="21" fillId="0" borderId="17" xfId="6" applyNumberFormat="1" applyFont="1" applyBorder="1"/>
    <xf numFmtId="0" fontId="18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8" fillId="0" borderId="19" xfId="6" applyFont="1" applyBorder="1"/>
    <xf numFmtId="0" fontId="18" fillId="0" borderId="20" xfId="6" applyFont="1" applyBorder="1"/>
    <xf numFmtId="0" fontId="18" fillId="0" borderId="21" xfId="6" applyFont="1" applyBorder="1"/>
    <xf numFmtId="0" fontId="18" fillId="0" borderId="9" xfId="6" applyFont="1" applyBorder="1"/>
    <xf numFmtId="0" fontId="18" fillId="0" borderId="22" xfId="6" applyFont="1" applyBorder="1"/>
    <xf numFmtId="0" fontId="18" fillId="0" borderId="23" xfId="6" applyFont="1" applyBorder="1"/>
    <xf numFmtId="0" fontId="18" fillId="0" borderId="24" xfId="6" applyFont="1" applyBorder="1"/>
    <xf numFmtId="0" fontId="18" fillId="0" borderId="25" xfId="6" applyFont="1" applyBorder="1"/>
    <xf numFmtId="0" fontId="18" fillId="0" borderId="26" xfId="6" applyFont="1" applyBorder="1"/>
    <xf numFmtId="0" fontId="18" fillId="0" borderId="27" xfId="6" applyFont="1" applyBorder="1"/>
    <xf numFmtId="0" fontId="25" fillId="0" borderId="0" xfId="0" applyFont="1"/>
    <xf numFmtId="0" fontId="18" fillId="0" borderId="4" xfId="6" applyFont="1" applyBorder="1"/>
    <xf numFmtId="0" fontId="18" fillId="0" borderId="7" xfId="6" applyFont="1" applyBorder="1"/>
    <xf numFmtId="0" fontId="18" fillId="0" borderId="10" xfId="0" applyFont="1" applyBorder="1" applyAlignment="1">
      <alignment horizontal="left"/>
    </xf>
    <xf numFmtId="0" fontId="18" fillId="0" borderId="10" xfId="6" applyFont="1" applyBorder="1"/>
    <xf numFmtId="0" fontId="18" fillId="0" borderId="13" xfId="6" applyFont="1" applyBorder="1"/>
    <xf numFmtId="0" fontId="18" fillId="0" borderId="0" xfId="0" applyFont="1" applyAlignment="1">
      <alignment horizontal="left"/>
    </xf>
    <xf numFmtId="0" fontId="18" fillId="0" borderId="0" xfId="0" applyFont="1"/>
    <xf numFmtId="0" fontId="18" fillId="3" borderId="0" xfId="6" applyFont="1" applyFill="1"/>
    <xf numFmtId="0" fontId="18" fillId="3" borderId="0" xfId="6" applyFont="1" applyFill="1" applyAlignment="1">
      <alignment horizontal="center"/>
    </xf>
    <xf numFmtId="0" fontId="24" fillId="0" borderId="7" xfId="0" applyFont="1" applyBorder="1"/>
    <xf numFmtId="0" fontId="24" fillId="0" borderId="8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3" xfId="0" applyFont="1" applyBorder="1"/>
    <xf numFmtId="15" fontId="18" fillId="0" borderId="0" xfId="6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18" fillId="0" borderId="0" xfId="6" applyNumberFormat="1" applyFont="1"/>
    <xf numFmtId="0" fontId="18" fillId="0" borderId="0" xfId="6" applyFont="1" applyAlignment="1">
      <alignment horizontal="left"/>
    </xf>
    <xf numFmtId="0" fontId="18" fillId="4" borderId="7" xfId="6" applyFont="1" applyFill="1" applyBorder="1"/>
    <xf numFmtId="0" fontId="21" fillId="0" borderId="0" xfId="6" applyFont="1" applyAlignment="1">
      <alignment horizontal="center"/>
    </xf>
    <xf numFmtId="0" fontId="18" fillId="0" borderId="29" xfId="6" applyFont="1" applyBorder="1"/>
    <xf numFmtId="165" fontId="18" fillId="0" borderId="11" xfId="6" applyNumberFormat="1" applyFont="1" applyBorder="1" applyAlignment="1">
      <alignment horizontal="right"/>
    </xf>
    <xf numFmtId="165" fontId="18" fillId="0" borderId="11" xfId="0" applyNumberFormat="1" applyFont="1" applyBorder="1" applyAlignment="1">
      <alignment horizontal="right"/>
    </xf>
    <xf numFmtId="165" fontId="18" fillId="0" borderId="14" xfId="6" applyNumberFormat="1" applyFont="1" applyBorder="1" applyAlignment="1">
      <alignment horizontal="right"/>
    </xf>
    <xf numFmtId="0" fontId="24" fillId="0" borderId="11" xfId="0" applyFont="1" applyBorder="1" applyAlignment="1">
      <alignment horizontal="left"/>
    </xf>
    <xf numFmtId="165" fontId="24" fillId="0" borderId="11" xfId="0" applyNumberFormat="1" applyFont="1" applyBorder="1" applyAlignment="1">
      <alignment horizontal="right"/>
    </xf>
    <xf numFmtId="165" fontId="24" fillId="0" borderId="14" xfId="0" applyNumberFormat="1" applyFont="1" applyBorder="1" applyAlignment="1">
      <alignment horizontal="right"/>
    </xf>
    <xf numFmtId="165" fontId="18" fillId="0" borderId="0" xfId="6" applyNumberFormat="1" applyFont="1"/>
    <xf numFmtId="165" fontId="18" fillId="0" borderId="0" xfId="0" applyNumberFormat="1" applyFont="1"/>
    <xf numFmtId="165" fontId="20" fillId="4" borderId="11" xfId="6" applyNumberFormat="1" applyFont="1" applyFill="1" applyBorder="1" applyAlignment="1">
      <alignment horizontal="right"/>
    </xf>
    <xf numFmtId="165" fontId="18" fillId="0" borderId="18" xfId="6" applyNumberFormat="1" applyFont="1" applyBorder="1" applyAlignment="1">
      <alignment horizontal="right"/>
    </xf>
    <xf numFmtId="165" fontId="18" fillId="0" borderId="8" xfId="6" applyNumberFormat="1" applyFont="1" applyBorder="1"/>
    <xf numFmtId="165" fontId="18" fillId="0" borderId="9" xfId="6" applyNumberFormat="1" applyFont="1" applyBorder="1"/>
    <xf numFmtId="165" fontId="18" fillId="0" borderId="12" xfId="6" applyNumberFormat="1" applyFont="1" applyBorder="1"/>
    <xf numFmtId="165" fontId="18" fillId="0" borderId="14" xfId="6" applyNumberFormat="1" applyFont="1" applyBorder="1"/>
    <xf numFmtId="165" fontId="18" fillId="0" borderId="15" xfId="6" applyNumberFormat="1" applyFont="1" applyBorder="1"/>
    <xf numFmtId="164" fontId="18" fillId="0" borderId="10" xfId="6" applyNumberFormat="1" applyFont="1" applyBorder="1"/>
    <xf numFmtId="165" fontId="18" fillId="4" borderId="8" xfId="6" applyNumberFormat="1" applyFont="1" applyFill="1" applyBorder="1"/>
    <xf numFmtId="164" fontId="18" fillId="0" borderId="0" xfId="6" applyNumberFormat="1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/>
    <xf numFmtId="0" fontId="18" fillId="0" borderId="0" xfId="7" applyFont="1" applyAlignment="1">
      <alignment horizontal="center"/>
    </xf>
    <xf numFmtId="0" fontId="18" fillId="0" borderId="0" xfId="7" applyFont="1"/>
    <xf numFmtId="0" fontId="20" fillId="0" borderId="0" xfId="7" applyFont="1" applyAlignment="1">
      <alignment horizontal="center"/>
    </xf>
    <xf numFmtId="0" fontId="20" fillId="0" borderId="0" xfId="7" applyFont="1"/>
    <xf numFmtId="0" fontId="18" fillId="0" borderId="4" xfId="7" applyFont="1" applyBorder="1" applyAlignment="1">
      <alignment horizontal="center"/>
    </xf>
    <xf numFmtId="0" fontId="18" fillId="0" borderId="5" xfId="7" applyFont="1" applyBorder="1"/>
    <xf numFmtId="0" fontId="18" fillId="0" borderId="5" xfId="7" applyFont="1" applyBorder="1" applyAlignment="1">
      <alignment horizontal="right"/>
    </xf>
    <xf numFmtId="0" fontId="18" fillId="0" borderId="6" xfId="7" applyFont="1" applyBorder="1" applyAlignment="1">
      <alignment horizontal="right"/>
    </xf>
    <xf numFmtId="0" fontId="18" fillId="0" borderId="8" xfId="7" applyFont="1" applyBorder="1"/>
    <xf numFmtId="0" fontId="18" fillId="0" borderId="10" xfId="7" applyFont="1" applyBorder="1" applyAlignment="1">
      <alignment horizontal="center"/>
    </xf>
    <xf numFmtId="0" fontId="18" fillId="0" borderId="11" xfId="7" applyFont="1" applyBorder="1"/>
    <xf numFmtId="0" fontId="18" fillId="0" borderId="12" xfId="7" applyFont="1" applyBorder="1"/>
    <xf numFmtId="0" fontId="18" fillId="0" borderId="14" xfId="7" applyFont="1" applyBorder="1"/>
    <xf numFmtId="0" fontId="18" fillId="0" borderId="15" xfId="7" applyFont="1" applyBorder="1"/>
    <xf numFmtId="0" fontId="18" fillId="0" borderId="4" xfId="7" applyFont="1" applyBorder="1"/>
    <xf numFmtId="0" fontId="27" fillId="0" borderId="0" xfId="1" applyFont="1" applyFill="1" applyAlignment="1" applyProtection="1">
      <alignment horizontal="left"/>
      <protection locked="0"/>
    </xf>
    <xf numFmtId="0" fontId="28" fillId="0" borderId="0" xfId="0" applyFont="1"/>
    <xf numFmtId="0" fontId="28" fillId="0" borderId="11" xfId="0" applyFont="1" applyBorder="1"/>
    <xf numFmtId="0" fontId="28" fillId="0" borderId="12" xfId="0" applyFont="1" applyBorder="1"/>
    <xf numFmtId="0" fontId="29" fillId="0" borderId="0" xfId="0" applyFont="1"/>
    <xf numFmtId="0" fontId="30" fillId="0" borderId="0" xfId="0" applyFont="1"/>
    <xf numFmtId="0" fontId="18" fillId="0" borderId="30" xfId="6" applyFont="1" applyBorder="1" applyAlignment="1">
      <alignment horizontal="center"/>
    </xf>
    <xf numFmtId="0" fontId="18" fillId="0" borderId="31" xfId="0" applyFont="1" applyBorder="1" applyAlignment="1">
      <alignment horizontal="left"/>
    </xf>
    <xf numFmtId="0" fontId="18" fillId="0" borderId="31" xfId="6" applyFont="1" applyBorder="1"/>
    <xf numFmtId="0" fontId="18" fillId="0" borderId="31" xfId="0" applyFont="1" applyBorder="1"/>
    <xf numFmtId="0" fontId="18" fillId="0" borderId="32" xfId="0" applyFont="1" applyBorder="1"/>
    <xf numFmtId="0" fontId="18" fillId="0" borderId="33" xfId="6" applyFont="1" applyBorder="1" applyAlignment="1">
      <alignment horizontal="center"/>
    </xf>
    <xf numFmtId="0" fontId="18" fillId="0" borderId="34" xfId="0" applyFont="1" applyBorder="1" applyAlignment="1">
      <alignment horizontal="left"/>
    </xf>
    <xf numFmtId="0" fontId="18" fillId="0" borderId="34" xfId="6" applyFont="1" applyBorder="1"/>
    <xf numFmtId="0" fontId="18" fillId="0" borderId="35" xfId="6" applyFont="1" applyBorder="1"/>
    <xf numFmtId="0" fontId="24" fillId="0" borderId="33" xfId="0" applyFont="1" applyBorder="1" applyAlignment="1">
      <alignment horizontal="center"/>
    </xf>
    <xf numFmtId="0" fontId="24" fillId="0" borderId="34" xfId="0" applyFont="1" applyBorder="1"/>
    <xf numFmtId="0" fontId="18" fillId="0" borderId="36" xfId="6" applyFont="1" applyBorder="1" applyAlignment="1">
      <alignment horizontal="center"/>
    </xf>
    <xf numFmtId="0" fontId="18" fillId="0" borderId="37" xfId="0" applyFont="1" applyBorder="1" applyAlignment="1">
      <alignment horizontal="left"/>
    </xf>
    <xf numFmtId="0" fontId="18" fillId="0" borderId="37" xfId="6" applyFont="1" applyBorder="1"/>
    <xf numFmtId="0" fontId="24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left"/>
    </xf>
    <xf numFmtId="0" fontId="24" fillId="0" borderId="39" xfId="0" applyFont="1" applyBorder="1"/>
    <xf numFmtId="0" fontId="18" fillId="0" borderId="39" xfId="6" applyFont="1" applyBorder="1"/>
    <xf numFmtId="0" fontId="18" fillId="0" borderId="38" xfId="6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left"/>
    </xf>
    <xf numFmtId="0" fontId="24" fillId="0" borderId="41" xfId="0" applyFont="1" applyBorder="1"/>
    <xf numFmtId="0" fontId="18" fillId="0" borderId="41" xfId="6" applyFont="1" applyBorder="1"/>
    <xf numFmtId="0" fontId="18" fillId="0" borderId="40" xfId="6" applyFont="1" applyBorder="1" applyAlignment="1">
      <alignment horizontal="center"/>
    </xf>
    <xf numFmtId="165" fontId="18" fillId="0" borderId="31" xfId="6" applyNumberFormat="1" applyFont="1" applyBorder="1" applyAlignment="1">
      <alignment horizontal="right"/>
    </xf>
    <xf numFmtId="165" fontId="18" fillId="0" borderId="34" xfId="6" applyNumberFormat="1" applyFont="1" applyBorder="1" applyAlignment="1">
      <alignment horizontal="right"/>
    </xf>
    <xf numFmtId="165" fontId="24" fillId="0" borderId="34" xfId="0" applyNumberFormat="1" applyFont="1" applyBorder="1" applyAlignment="1">
      <alignment horizontal="right"/>
    </xf>
    <xf numFmtId="165" fontId="18" fillId="0" borderId="37" xfId="6" applyNumberFormat="1" applyFont="1" applyBorder="1" applyAlignment="1">
      <alignment horizontal="right"/>
    </xf>
    <xf numFmtId="165" fontId="24" fillId="0" borderId="39" xfId="0" applyNumberFormat="1" applyFont="1" applyBorder="1" applyAlignment="1">
      <alignment horizontal="right"/>
    </xf>
    <xf numFmtId="165" fontId="18" fillId="0" borderId="39" xfId="6" applyNumberFormat="1" applyFont="1" applyBorder="1" applyAlignment="1">
      <alignment horizontal="right"/>
    </xf>
    <xf numFmtId="0" fontId="24" fillId="0" borderId="39" xfId="0" applyFont="1" applyBorder="1" applyAlignment="1">
      <alignment horizontal="left"/>
    </xf>
    <xf numFmtId="165" fontId="24" fillId="0" borderId="41" xfId="0" applyNumberFormat="1" applyFont="1" applyBorder="1" applyAlignment="1">
      <alignment horizontal="right"/>
    </xf>
    <xf numFmtId="165" fontId="18" fillId="0" borderId="41" xfId="6" applyNumberFormat="1" applyFont="1" applyBorder="1" applyAlignment="1">
      <alignment horizontal="right"/>
    </xf>
    <xf numFmtId="0" fontId="18" fillId="0" borderId="30" xfId="7" applyFont="1" applyBorder="1" applyAlignment="1">
      <alignment horizontal="center"/>
    </xf>
    <xf numFmtId="0" fontId="18" fillId="0" borderId="31" xfId="7" applyFont="1" applyBorder="1"/>
    <xf numFmtId="0" fontId="18" fillId="0" borderId="33" xfId="7" applyFont="1" applyBorder="1" applyAlignment="1">
      <alignment horizontal="center"/>
    </xf>
    <xf numFmtId="0" fontId="22" fillId="0" borderId="34" xfId="0" applyFont="1" applyBorder="1" applyAlignment="1">
      <alignment horizontal="left"/>
    </xf>
    <xf numFmtId="0" fontId="18" fillId="0" borderId="34" xfId="7" applyFont="1" applyBorder="1"/>
    <xf numFmtId="0" fontId="18" fillId="0" borderId="35" xfId="7" applyFont="1" applyBorder="1"/>
    <xf numFmtId="0" fontId="28" fillId="0" borderId="38" xfId="0" applyFont="1" applyBorder="1" applyAlignment="1">
      <alignment horizontal="center"/>
    </xf>
    <xf numFmtId="0" fontId="28" fillId="0" borderId="39" xfId="0" applyFont="1" applyBorder="1"/>
    <xf numFmtId="0" fontId="23" fillId="0" borderId="39" xfId="6" applyFont="1" applyBorder="1"/>
    <xf numFmtId="0" fontId="22" fillId="0" borderId="39" xfId="0" applyFont="1" applyBorder="1" applyAlignment="1">
      <alignment horizontal="left"/>
    </xf>
    <xf numFmtId="0" fontId="8" fillId="0" borderId="30" xfId="2" applyFont="1" applyBorder="1" applyAlignment="1" applyProtection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2" applyFont="1" applyBorder="1" applyAlignment="1" applyProtection="1"/>
    <xf numFmtId="0" fontId="8" fillId="0" borderId="31" xfId="3" applyFont="1" applyBorder="1"/>
    <xf numFmtId="0" fontId="8" fillId="0" borderId="32" xfId="3" applyFont="1" applyBorder="1"/>
    <xf numFmtId="0" fontId="8" fillId="0" borderId="33" xfId="2" applyFont="1" applyBorder="1" applyAlignment="1" applyProtection="1">
      <alignment horizontal="center"/>
    </xf>
    <xf numFmtId="0" fontId="12" fillId="0" borderId="34" xfId="3" applyFont="1" applyBorder="1" applyAlignment="1">
      <alignment horizontal="left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2" applyFont="1" applyBorder="1" applyAlignment="1" applyProtection="1"/>
    <xf numFmtId="0" fontId="8" fillId="0" borderId="33" xfId="3" applyFont="1" applyBorder="1" applyAlignment="1">
      <alignment horizontal="center"/>
    </xf>
    <xf numFmtId="0" fontId="8" fillId="0" borderId="36" xfId="2" applyFont="1" applyBorder="1" applyAlignment="1" applyProtection="1">
      <alignment horizontal="center"/>
    </xf>
    <xf numFmtId="0" fontId="8" fillId="0" borderId="37" xfId="3" applyFont="1" applyBorder="1" applyAlignment="1">
      <alignment horizontal="left"/>
    </xf>
    <xf numFmtId="0" fontId="8" fillId="0" borderId="37" xfId="2" applyFont="1" applyBorder="1" applyAlignment="1" applyProtection="1"/>
    <xf numFmtId="0" fontId="13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3" fillId="0" borderId="39" xfId="3" applyFont="1" applyBorder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13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3" fillId="0" borderId="41" xfId="3" applyFont="1" applyBorder="1"/>
    <xf numFmtId="0" fontId="8" fillId="0" borderId="41" xfId="2" applyFont="1" applyBorder="1" applyAlignment="1" applyProtection="1"/>
    <xf numFmtId="0" fontId="12" fillId="0" borderId="39" xfId="3" applyFont="1" applyBorder="1" applyAlignment="1">
      <alignment horizontal="left"/>
    </xf>
    <xf numFmtId="0" fontId="8" fillId="0" borderId="39" xfId="3" applyFont="1" applyBorder="1"/>
    <xf numFmtId="0" fontId="8" fillId="0" borderId="40" xfId="2" applyFont="1" applyBorder="1" applyAlignment="1" applyProtection="1">
      <alignment horizontal="center"/>
    </xf>
    <xf numFmtId="165" fontId="24" fillId="0" borderId="31" xfId="0" applyNumberFormat="1" applyFont="1" applyBorder="1" applyAlignment="1">
      <alignment horizontal="right"/>
    </xf>
    <xf numFmtId="165" fontId="24" fillId="0" borderId="37" xfId="0" applyNumberFormat="1" applyFont="1" applyBorder="1" applyAlignment="1">
      <alignment horizontal="right"/>
    </xf>
    <xf numFmtId="166" fontId="18" fillId="0" borderId="11" xfId="6" applyNumberFormat="1" applyFont="1" applyBorder="1"/>
    <xf numFmtId="166" fontId="24" fillId="0" borderId="8" xfId="0" applyNumberFormat="1" applyFont="1" applyBorder="1"/>
    <xf numFmtId="166" fontId="24" fillId="0" borderId="11" xfId="0" applyNumberFormat="1" applyFont="1" applyBorder="1"/>
    <xf numFmtId="166" fontId="24" fillId="0" borderId="14" xfId="0" applyNumberFormat="1" applyFont="1" applyBorder="1"/>
    <xf numFmtId="0" fontId="18" fillId="0" borderId="32" xfId="6" applyFont="1" applyBorder="1"/>
    <xf numFmtId="0" fontId="18" fillId="0" borderId="14" xfId="0" applyFont="1" applyBorder="1"/>
    <xf numFmtId="0" fontId="18" fillId="0" borderId="15" xfId="0" applyFont="1" applyBorder="1"/>
    <xf numFmtId="0" fontId="24" fillId="0" borderId="30" xfId="0" applyFont="1" applyBorder="1" applyAlignment="1">
      <alignment horizontal="center"/>
    </xf>
    <xf numFmtId="0" fontId="24" fillId="0" borderId="31" xfId="0" applyFont="1" applyBorder="1"/>
    <xf numFmtId="0" fontId="24" fillId="0" borderId="32" xfId="0" applyFont="1" applyBorder="1"/>
    <xf numFmtId="0" fontId="24" fillId="0" borderId="36" xfId="0" applyFont="1" applyBorder="1" applyAlignment="1">
      <alignment horizontal="center"/>
    </xf>
    <xf numFmtId="0" fontId="24" fillId="0" borderId="37" xfId="0" applyFont="1" applyBorder="1"/>
    <xf numFmtId="0" fontId="18" fillId="4" borderId="31" xfId="6" applyFont="1" applyFill="1" applyBorder="1"/>
    <xf numFmtId="0" fontId="23" fillId="0" borderId="31" xfId="0" applyFont="1" applyBorder="1" applyAlignment="1">
      <alignment horizontal="left"/>
    </xf>
    <xf numFmtId="0" fontId="23" fillId="0" borderId="31" xfId="6" applyFont="1" applyBorder="1"/>
    <xf numFmtId="0" fontId="18" fillId="0" borderId="32" xfId="7" applyFont="1" applyBorder="1"/>
    <xf numFmtId="0" fontId="28" fillId="0" borderId="37" xfId="0" applyFont="1" applyBorder="1"/>
    <xf numFmtId="0" fontId="28" fillId="0" borderId="31" xfId="0" applyFont="1" applyBorder="1"/>
    <xf numFmtId="0" fontId="28" fillId="0" borderId="32" xfId="0" applyFont="1" applyBorder="1"/>
    <xf numFmtId="0" fontId="22" fillId="0" borderId="41" xfId="0" applyFont="1" applyBorder="1" applyAlignment="1">
      <alignment horizontal="left"/>
    </xf>
    <xf numFmtId="0" fontId="8" fillId="0" borderId="32" xfId="2" applyFont="1" applyBorder="1" applyAlignment="1" applyProtection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13" fillId="0" borderId="36" xfId="3" applyFont="1" applyBorder="1" applyAlignment="1">
      <alignment horizontal="center"/>
    </xf>
    <xf numFmtId="0" fontId="13" fillId="0" borderId="37" xfId="3" applyFont="1" applyBorder="1"/>
    <xf numFmtId="0" fontId="13" fillId="0" borderId="31" xfId="3" applyFont="1" applyBorder="1"/>
    <xf numFmtId="0" fontId="13" fillId="0" borderId="32" xfId="3" applyFont="1" applyBorder="1"/>
    <xf numFmtId="0" fontId="8" fillId="0" borderId="13" xfId="3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166" fontId="18" fillId="0" borderId="8" xfId="6" applyNumberFormat="1" applyFont="1" applyBorder="1"/>
    <xf numFmtId="166" fontId="18" fillId="0" borderId="14" xfId="0" applyNumberFormat="1" applyFont="1" applyBorder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" fillId="0" borderId="0" xfId="1"/>
    <xf numFmtId="0" fontId="1" fillId="0" borderId="42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Hyperlink 2" xfId="5" xr:uid="{873E261B-2030-4F22-8225-DE9BC0451727}"/>
    <cellStyle name="Normal" xfId="0" builtinId="0"/>
    <cellStyle name="Normal 2" xfId="2" xr:uid="{B794035E-EC2B-423D-90D7-A8D036547387}"/>
    <cellStyle name="Normal 2 2" xfId="4" xr:uid="{506FDBE3-79D3-4D7C-BA78-BA7A7C901280}"/>
    <cellStyle name="Normal 2 2 2" xfId="6" xr:uid="{84FEEA43-33DA-4804-AA96-8361578FE661}"/>
    <cellStyle name="Normal 3" xfId="3" xr:uid="{1EE2EC30-61CC-401E-BD88-8E2BCB58ED25}"/>
    <cellStyle name="Normal 3 2" xfId="7" xr:uid="{FD2BB030-67A5-4187-A0F8-76A9C990FC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1036-061F-4EFC-9CEF-83EEAA818870}">
  <sheetPr codeName="Sheet43"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301" t="s">
        <v>653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</row>
    <row r="2" spans="2:25" ht="18.75" x14ac:dyDescent="0.3">
      <c r="B2" s="302" t="s">
        <v>704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</row>
    <row r="3" spans="2:25" ht="15.75" x14ac:dyDescent="0.25">
      <c r="B3" s="303" t="s">
        <v>654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</row>
    <row r="5" spans="2:25" x14ac:dyDescent="0.25">
      <c r="B5" s="304" t="s">
        <v>655</v>
      </c>
      <c r="C5" s="304" t="s">
        <v>656</v>
      </c>
      <c r="D5" s="304" t="s">
        <v>657</v>
      </c>
      <c r="E5" s="304" t="s">
        <v>658</v>
      </c>
      <c r="F5" s="304" t="s">
        <v>659</v>
      </c>
      <c r="G5" s="304" t="s">
        <v>660</v>
      </c>
      <c r="H5" s="304" t="s">
        <v>661</v>
      </c>
      <c r="I5" s="304" t="s">
        <v>662</v>
      </c>
      <c r="J5" s="304" t="s">
        <v>663</v>
      </c>
      <c r="K5" s="304" t="s">
        <v>664</v>
      </c>
      <c r="L5" s="304" t="s">
        <v>665</v>
      </c>
      <c r="M5" s="305"/>
      <c r="N5" s="306"/>
      <c r="O5" s="304" t="s">
        <v>666</v>
      </c>
      <c r="P5" s="304" t="s">
        <v>656</v>
      </c>
      <c r="Q5" s="306"/>
      <c r="R5" s="306"/>
      <c r="S5" s="306"/>
      <c r="T5" s="306"/>
      <c r="U5" s="306"/>
      <c r="V5" s="306"/>
      <c r="W5" s="306"/>
      <c r="X5" s="306"/>
      <c r="Y5" s="306"/>
    </row>
    <row r="6" spans="2:25" x14ac:dyDescent="0.25">
      <c r="B6" s="306"/>
      <c r="C6" s="304" t="s">
        <v>667</v>
      </c>
      <c r="D6" s="304" t="s">
        <v>668</v>
      </c>
      <c r="E6" s="306"/>
      <c r="F6" s="306"/>
      <c r="G6" s="306"/>
      <c r="H6" s="306"/>
      <c r="I6" s="306"/>
      <c r="J6" s="306"/>
      <c r="K6" s="306"/>
      <c r="L6" s="306"/>
      <c r="M6" s="305"/>
      <c r="N6" s="306"/>
      <c r="O6" s="304" t="s">
        <v>669</v>
      </c>
      <c r="P6" s="304" t="s">
        <v>656</v>
      </c>
      <c r="Q6" s="304" t="s">
        <v>657</v>
      </c>
      <c r="R6" s="306"/>
      <c r="S6" s="306"/>
      <c r="T6" s="306"/>
      <c r="U6" s="306"/>
      <c r="V6" s="306"/>
      <c r="W6" s="306"/>
      <c r="X6" s="306"/>
      <c r="Y6" s="306"/>
    </row>
    <row r="7" spans="2:25" x14ac:dyDescent="0.25">
      <c r="B7" s="304" t="s">
        <v>670</v>
      </c>
      <c r="C7" s="304" t="s">
        <v>656</v>
      </c>
      <c r="D7" s="306"/>
      <c r="E7" s="306"/>
      <c r="F7" s="306"/>
      <c r="G7" s="306"/>
      <c r="H7" s="306"/>
      <c r="I7" s="306"/>
      <c r="J7" s="306"/>
      <c r="K7" s="306"/>
      <c r="L7" s="306"/>
      <c r="M7" s="305"/>
      <c r="N7" s="306"/>
      <c r="O7" s="304" t="s">
        <v>671</v>
      </c>
      <c r="P7" s="304" t="s">
        <v>656</v>
      </c>
      <c r="Q7" s="306"/>
      <c r="R7" s="306"/>
      <c r="S7" s="306"/>
      <c r="T7" s="306"/>
      <c r="U7" s="306"/>
      <c r="V7" s="306"/>
      <c r="W7" s="306"/>
      <c r="X7" s="306"/>
      <c r="Y7" s="306"/>
    </row>
    <row r="8" spans="2:25" x14ac:dyDescent="0.25">
      <c r="B8" s="304" t="s">
        <v>672</v>
      </c>
      <c r="C8" s="304" t="s">
        <v>656</v>
      </c>
      <c r="D8" s="304" t="s">
        <v>657</v>
      </c>
      <c r="E8" s="304" t="s">
        <v>658</v>
      </c>
      <c r="F8" s="304" t="s">
        <v>659</v>
      </c>
      <c r="G8" s="306"/>
      <c r="H8" s="306"/>
      <c r="I8" s="306"/>
      <c r="J8" s="306"/>
      <c r="K8" s="306"/>
      <c r="L8" s="306"/>
      <c r="M8" s="305"/>
      <c r="N8" s="306"/>
      <c r="O8" s="304" t="s">
        <v>673</v>
      </c>
      <c r="P8" s="304" t="s">
        <v>656</v>
      </c>
      <c r="Q8" s="304" t="s">
        <v>657</v>
      </c>
      <c r="R8" s="306"/>
      <c r="S8" s="306"/>
      <c r="T8" s="306"/>
      <c r="U8" s="306"/>
      <c r="V8" s="306"/>
      <c r="W8" s="306"/>
      <c r="X8" s="306"/>
      <c r="Y8" s="306"/>
    </row>
    <row r="9" spans="2:25" x14ac:dyDescent="0.25">
      <c r="B9" s="304" t="s">
        <v>674</v>
      </c>
      <c r="C9" s="304" t="s">
        <v>656</v>
      </c>
      <c r="D9" s="304" t="s">
        <v>657</v>
      </c>
      <c r="E9" s="304" t="s">
        <v>658</v>
      </c>
      <c r="F9" s="306"/>
      <c r="G9" s="306"/>
      <c r="H9" s="306"/>
      <c r="I9" s="306"/>
      <c r="J9" s="306"/>
      <c r="K9" s="306"/>
      <c r="L9" s="306"/>
      <c r="M9" s="305"/>
      <c r="N9" s="306"/>
      <c r="O9" s="304" t="s">
        <v>675</v>
      </c>
      <c r="P9" s="304" t="s">
        <v>656</v>
      </c>
      <c r="Q9" s="306"/>
      <c r="R9" s="306"/>
      <c r="S9" s="306"/>
      <c r="T9" s="306"/>
      <c r="U9" s="306"/>
      <c r="V9" s="306"/>
      <c r="W9" s="306"/>
      <c r="X9" s="306"/>
      <c r="Y9" s="306"/>
    </row>
    <row r="10" spans="2:25" x14ac:dyDescent="0.25">
      <c r="B10" s="304" t="s">
        <v>676</v>
      </c>
      <c r="C10" s="304" t="s">
        <v>656</v>
      </c>
      <c r="D10" s="304" t="s">
        <v>657</v>
      </c>
      <c r="E10" s="304" t="s">
        <v>658</v>
      </c>
      <c r="F10" s="306"/>
      <c r="G10" s="306"/>
      <c r="H10" s="306"/>
      <c r="I10" s="306"/>
      <c r="J10" s="306"/>
      <c r="K10" s="306"/>
      <c r="L10" s="306"/>
      <c r="M10" s="305"/>
      <c r="N10" s="306"/>
      <c r="O10" s="304" t="s">
        <v>677</v>
      </c>
      <c r="P10" s="304" t="s">
        <v>656</v>
      </c>
      <c r="Q10" s="304" t="s">
        <v>657</v>
      </c>
      <c r="R10" s="304" t="s">
        <v>658</v>
      </c>
      <c r="S10" s="304" t="s">
        <v>659</v>
      </c>
      <c r="T10" s="304" t="s">
        <v>660</v>
      </c>
      <c r="U10" s="304" t="s">
        <v>661</v>
      </c>
      <c r="V10" s="304" t="s">
        <v>662</v>
      </c>
      <c r="W10" s="304" t="s">
        <v>663</v>
      </c>
      <c r="X10" s="304" t="s">
        <v>664</v>
      </c>
      <c r="Y10" s="306"/>
    </row>
    <row r="11" spans="2:25" x14ac:dyDescent="0.25">
      <c r="B11" s="304" t="s">
        <v>678</v>
      </c>
      <c r="C11" s="304" t="s">
        <v>656</v>
      </c>
      <c r="D11" s="304" t="s">
        <v>657</v>
      </c>
      <c r="E11" s="304" t="s">
        <v>658</v>
      </c>
      <c r="F11" s="304" t="s">
        <v>659</v>
      </c>
      <c r="G11" s="306"/>
      <c r="H11" s="306"/>
      <c r="I11" s="306"/>
      <c r="J11" s="306"/>
      <c r="K11" s="306"/>
      <c r="L11" s="306"/>
      <c r="M11" s="305"/>
      <c r="N11" s="306"/>
      <c r="O11" s="304" t="s">
        <v>679</v>
      </c>
      <c r="P11" s="304" t="s">
        <v>656</v>
      </c>
      <c r="Q11" s="306"/>
      <c r="R11" s="306"/>
      <c r="S11" s="306"/>
      <c r="T11" s="306"/>
      <c r="U11" s="306"/>
      <c r="V11" s="306"/>
      <c r="W11" s="306"/>
      <c r="X11" s="306"/>
      <c r="Y11" s="306"/>
    </row>
    <row r="12" spans="2:25" x14ac:dyDescent="0.25">
      <c r="B12" s="304" t="s">
        <v>680</v>
      </c>
      <c r="C12" s="304" t="s">
        <v>656</v>
      </c>
      <c r="D12" s="306"/>
      <c r="E12" s="306"/>
      <c r="F12" s="306"/>
      <c r="G12" s="306"/>
      <c r="H12" s="306"/>
      <c r="I12" s="306"/>
      <c r="J12" s="306"/>
      <c r="K12" s="306"/>
      <c r="L12" s="306"/>
      <c r="M12" s="305"/>
      <c r="N12" s="306"/>
      <c r="O12" s="304" t="s">
        <v>681</v>
      </c>
      <c r="P12" s="304" t="s">
        <v>656</v>
      </c>
      <c r="Q12" s="304" t="s">
        <v>657</v>
      </c>
      <c r="R12" s="304" t="s">
        <v>658</v>
      </c>
      <c r="S12" s="306"/>
      <c r="T12" s="306"/>
      <c r="U12" s="306"/>
      <c r="V12" s="306"/>
      <c r="W12" s="306"/>
      <c r="X12" s="306"/>
      <c r="Y12" s="306"/>
    </row>
    <row r="13" spans="2:25" x14ac:dyDescent="0.25">
      <c r="B13" s="304" t="s">
        <v>682</v>
      </c>
      <c r="C13" s="304" t="s">
        <v>656</v>
      </c>
      <c r="D13" s="306"/>
      <c r="E13" s="306"/>
      <c r="F13" s="306"/>
      <c r="G13" s="306"/>
      <c r="H13" s="306"/>
      <c r="I13" s="306"/>
      <c r="J13" s="306"/>
      <c r="K13" s="306"/>
      <c r="L13" s="306"/>
      <c r="M13" s="305"/>
      <c r="N13" s="306"/>
      <c r="O13" s="304" t="s">
        <v>683</v>
      </c>
      <c r="P13" s="304" t="s">
        <v>656</v>
      </c>
      <c r="Q13" s="304" t="s">
        <v>657</v>
      </c>
      <c r="R13" s="304" t="s">
        <v>658</v>
      </c>
      <c r="S13" s="304" t="s">
        <v>659</v>
      </c>
      <c r="T13" s="304" t="s">
        <v>660</v>
      </c>
      <c r="U13" s="304" t="s">
        <v>661</v>
      </c>
      <c r="V13" s="304" t="s">
        <v>662</v>
      </c>
      <c r="W13" s="304" t="s">
        <v>663</v>
      </c>
      <c r="X13" s="304" t="s">
        <v>664</v>
      </c>
      <c r="Y13" s="304" t="s">
        <v>665</v>
      </c>
    </row>
    <row r="14" spans="2:25" x14ac:dyDescent="0.25">
      <c r="B14" s="304" t="s">
        <v>684</v>
      </c>
      <c r="C14" s="304" t="s">
        <v>656</v>
      </c>
      <c r="D14" s="304" t="s">
        <v>657</v>
      </c>
      <c r="E14" s="304" t="s">
        <v>658</v>
      </c>
      <c r="F14" s="306"/>
      <c r="G14" s="306"/>
      <c r="H14" s="306"/>
      <c r="I14" s="306"/>
      <c r="J14" s="306"/>
      <c r="K14" s="306"/>
      <c r="L14" s="306"/>
      <c r="M14" s="305"/>
      <c r="N14" s="306"/>
      <c r="O14" s="304" t="s">
        <v>685</v>
      </c>
      <c r="P14" s="304" t="s">
        <v>656</v>
      </c>
      <c r="Q14" s="304" t="s">
        <v>657</v>
      </c>
      <c r="R14" s="304" t="s">
        <v>658</v>
      </c>
      <c r="S14" s="306"/>
      <c r="T14" s="306"/>
      <c r="U14" s="306"/>
      <c r="V14" s="306"/>
      <c r="W14" s="306"/>
      <c r="X14" s="306"/>
      <c r="Y14" s="306"/>
    </row>
    <row r="15" spans="2:25" x14ac:dyDescent="0.25">
      <c r="B15" s="304" t="s">
        <v>686</v>
      </c>
      <c r="C15" s="304" t="s">
        <v>656</v>
      </c>
      <c r="D15" s="306"/>
      <c r="E15" s="306"/>
      <c r="F15" s="306"/>
      <c r="G15" s="306"/>
      <c r="H15" s="306"/>
      <c r="I15" s="306"/>
      <c r="J15" s="306"/>
      <c r="K15" s="306"/>
      <c r="L15" s="306"/>
      <c r="M15" s="305"/>
      <c r="N15" s="306"/>
      <c r="O15" s="304" t="s">
        <v>687</v>
      </c>
      <c r="P15" s="304" t="s">
        <v>656</v>
      </c>
      <c r="Q15" s="304" t="s">
        <v>657</v>
      </c>
      <c r="R15" s="306"/>
      <c r="S15" s="306"/>
      <c r="T15" s="306"/>
      <c r="U15" s="306"/>
      <c r="V15" s="306"/>
      <c r="W15" s="306"/>
      <c r="X15" s="306"/>
      <c r="Y15" s="306"/>
    </row>
    <row r="16" spans="2:25" x14ac:dyDescent="0.25">
      <c r="B16" s="304" t="s">
        <v>688</v>
      </c>
      <c r="C16" s="304" t="s">
        <v>656</v>
      </c>
      <c r="D16" s="304" t="s">
        <v>657</v>
      </c>
      <c r="E16" s="304" t="s">
        <v>658</v>
      </c>
      <c r="F16" s="306"/>
      <c r="G16" s="306"/>
      <c r="H16" s="306"/>
      <c r="I16" s="306"/>
      <c r="J16" s="306"/>
      <c r="K16" s="306"/>
      <c r="L16" s="306"/>
      <c r="M16" s="305"/>
      <c r="N16" s="306"/>
      <c r="O16" s="304" t="s">
        <v>689</v>
      </c>
      <c r="P16" s="304" t="s">
        <v>656</v>
      </c>
      <c r="Q16" s="304" t="s">
        <v>657</v>
      </c>
      <c r="R16" s="304" t="s">
        <v>658</v>
      </c>
      <c r="S16" s="306"/>
      <c r="T16" s="306"/>
      <c r="U16" s="306"/>
      <c r="V16" s="306"/>
      <c r="W16" s="306"/>
      <c r="X16" s="306"/>
      <c r="Y16" s="306"/>
    </row>
    <row r="17" spans="2:25" x14ac:dyDescent="0.25">
      <c r="B17" s="304" t="s">
        <v>690</v>
      </c>
      <c r="C17" s="304" t="s">
        <v>656</v>
      </c>
      <c r="D17" s="306"/>
      <c r="E17" s="306"/>
      <c r="F17" s="306"/>
      <c r="G17" s="306"/>
      <c r="H17" s="306"/>
      <c r="I17" s="306"/>
      <c r="J17" s="306"/>
      <c r="K17" s="306"/>
      <c r="L17" s="306"/>
      <c r="M17" s="305"/>
      <c r="N17" s="306"/>
      <c r="O17" s="304" t="s">
        <v>691</v>
      </c>
      <c r="P17" s="304" t="s">
        <v>656</v>
      </c>
      <c r="Q17" s="306"/>
      <c r="R17" s="306"/>
      <c r="S17" s="306"/>
      <c r="T17" s="306"/>
      <c r="U17" s="306"/>
      <c r="V17" s="306"/>
      <c r="W17" s="306"/>
      <c r="X17" s="306"/>
      <c r="Y17" s="306"/>
    </row>
    <row r="18" spans="2:25" x14ac:dyDescent="0.25">
      <c r="B18" s="304" t="s">
        <v>692</v>
      </c>
      <c r="C18" s="304" t="s">
        <v>656</v>
      </c>
      <c r="D18" s="304" t="s">
        <v>657</v>
      </c>
      <c r="E18" s="304" t="s">
        <v>658</v>
      </c>
      <c r="F18" s="304" t="s">
        <v>659</v>
      </c>
      <c r="G18" s="304" t="s">
        <v>660</v>
      </c>
      <c r="H18" s="306"/>
      <c r="I18" s="306"/>
      <c r="J18" s="306"/>
      <c r="K18" s="306"/>
      <c r="L18" s="306"/>
      <c r="M18" s="305"/>
      <c r="N18" s="306"/>
      <c r="O18" s="304" t="s">
        <v>693</v>
      </c>
      <c r="P18" s="304" t="s">
        <v>656</v>
      </c>
      <c r="Q18" s="304" t="s">
        <v>657</v>
      </c>
      <c r="R18" s="304" t="s">
        <v>658</v>
      </c>
      <c r="S18" s="304" t="s">
        <v>659</v>
      </c>
      <c r="T18" s="304" t="s">
        <v>660</v>
      </c>
      <c r="U18" s="304" t="s">
        <v>661</v>
      </c>
      <c r="V18" s="304" t="s">
        <v>662</v>
      </c>
      <c r="W18" s="304" t="s">
        <v>663</v>
      </c>
      <c r="X18" s="304" t="s">
        <v>664</v>
      </c>
      <c r="Y18" s="304" t="s">
        <v>665</v>
      </c>
    </row>
    <row r="19" spans="2:25" x14ac:dyDescent="0.25">
      <c r="B19" s="304" t="s">
        <v>694</v>
      </c>
      <c r="C19" s="304" t="s">
        <v>656</v>
      </c>
      <c r="D19" s="306"/>
      <c r="E19" s="306"/>
      <c r="F19" s="306"/>
      <c r="G19" s="306"/>
      <c r="H19" s="306"/>
      <c r="I19" s="306"/>
      <c r="J19" s="306"/>
      <c r="K19" s="306"/>
      <c r="L19" s="306"/>
      <c r="M19" s="305"/>
      <c r="N19" s="306"/>
      <c r="O19" s="304" t="s">
        <v>695</v>
      </c>
      <c r="P19" s="304" t="s">
        <v>656</v>
      </c>
      <c r="Q19" s="306"/>
      <c r="R19" s="306"/>
      <c r="S19" s="306"/>
      <c r="T19" s="306"/>
      <c r="U19" s="306"/>
      <c r="V19" s="306"/>
      <c r="W19" s="306"/>
      <c r="X19" s="306"/>
      <c r="Y19" s="306"/>
    </row>
    <row r="20" spans="2:25" x14ac:dyDescent="0.25">
      <c r="B20" s="304" t="s">
        <v>696</v>
      </c>
      <c r="C20" s="304" t="s">
        <v>656</v>
      </c>
      <c r="D20" s="304" t="s">
        <v>657</v>
      </c>
      <c r="E20" s="304" t="s">
        <v>658</v>
      </c>
      <c r="F20" s="306"/>
      <c r="G20" s="306"/>
      <c r="H20" s="306"/>
      <c r="I20" s="306"/>
      <c r="J20" s="306"/>
      <c r="K20" s="306"/>
      <c r="L20" s="306"/>
      <c r="M20" s="305"/>
      <c r="N20" s="306"/>
      <c r="O20" s="304" t="s">
        <v>697</v>
      </c>
      <c r="P20" s="304" t="s">
        <v>656</v>
      </c>
      <c r="Q20" s="304" t="s">
        <v>657</v>
      </c>
      <c r="R20" s="306"/>
      <c r="S20" s="306"/>
      <c r="T20" s="306"/>
      <c r="U20" s="306"/>
      <c r="V20" s="306"/>
      <c r="W20" s="306"/>
      <c r="X20" s="306"/>
      <c r="Y20" s="306"/>
    </row>
    <row r="21" spans="2:25" x14ac:dyDescent="0.25">
      <c r="B21" s="304" t="s">
        <v>698</v>
      </c>
      <c r="C21" s="304" t="s">
        <v>656</v>
      </c>
      <c r="D21" s="306"/>
      <c r="E21" s="306"/>
      <c r="F21" s="306"/>
      <c r="G21" s="306"/>
      <c r="H21" s="306"/>
      <c r="I21" s="306"/>
      <c r="J21" s="306"/>
      <c r="K21" s="306"/>
      <c r="L21" s="306"/>
      <c r="M21" s="305"/>
      <c r="N21" s="306"/>
      <c r="O21" s="304" t="s">
        <v>699</v>
      </c>
      <c r="P21" s="304" t="s">
        <v>656</v>
      </c>
      <c r="Q21" s="304" t="s">
        <v>657</v>
      </c>
      <c r="R21" s="306"/>
      <c r="S21" s="306"/>
      <c r="T21" s="306"/>
      <c r="U21" s="306"/>
      <c r="V21" s="306"/>
      <c r="W21" s="306"/>
      <c r="X21" s="306"/>
      <c r="Y21" s="306"/>
    </row>
    <row r="22" spans="2:25" x14ac:dyDescent="0.25">
      <c r="B22" s="304" t="s">
        <v>700</v>
      </c>
      <c r="C22" s="304" t="s">
        <v>656</v>
      </c>
      <c r="D22" s="304" t="s">
        <v>657</v>
      </c>
      <c r="E22" s="304" t="s">
        <v>658</v>
      </c>
      <c r="F22" s="304" t="s">
        <v>659</v>
      </c>
      <c r="G22" s="304" t="s">
        <v>660</v>
      </c>
      <c r="H22" s="304" t="s">
        <v>661</v>
      </c>
      <c r="I22" s="306"/>
      <c r="J22" s="306"/>
      <c r="K22" s="306"/>
      <c r="L22" s="306"/>
      <c r="M22" s="305"/>
      <c r="N22" s="306"/>
      <c r="O22" s="304" t="s">
        <v>701</v>
      </c>
      <c r="P22" s="304" t="s">
        <v>656</v>
      </c>
      <c r="Q22" s="306"/>
      <c r="R22" s="306"/>
      <c r="S22" s="306"/>
      <c r="T22" s="306"/>
      <c r="U22" s="306"/>
      <c r="V22" s="306"/>
      <c r="W22" s="306"/>
      <c r="X22" s="306"/>
      <c r="Y22" s="306"/>
    </row>
    <row r="23" spans="2:25" x14ac:dyDescent="0.25">
      <c r="B23" s="304" t="s">
        <v>702</v>
      </c>
      <c r="C23" s="304" t="s">
        <v>656</v>
      </c>
      <c r="D23" s="306"/>
      <c r="E23" s="306"/>
      <c r="F23" s="306"/>
      <c r="G23" s="306"/>
      <c r="H23" s="306"/>
      <c r="I23" s="306"/>
      <c r="J23" s="306"/>
      <c r="K23" s="306"/>
      <c r="L23" s="306"/>
      <c r="M23" s="305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</row>
    <row r="24" spans="2:25" x14ac:dyDescent="0.25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</row>
    <row r="25" spans="2:25" x14ac:dyDescent="0.25"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</row>
    <row r="26" spans="2:25" x14ac:dyDescent="0.25">
      <c r="B26" s="307" t="s">
        <v>703</v>
      </c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6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3F61E179-564D-4906-9BB1-22497A343A34}"/>
    <hyperlink ref="C5" location="'10m Air Pistol 1'!$B$3" tooltip="10m Air Pistol Division 1" display="D1" xr:uid="{E2F02B8A-2C68-4460-91CB-FBA1E4451E00}"/>
    <hyperlink ref="D5" location="'10m Air Pistol 1'!$J$3" tooltip="10m Air Pistol Division 2" display="D2" xr:uid="{575CCFFA-A5AF-4E0C-8940-7052DA452694}"/>
    <hyperlink ref="E5" location="'10m Air Pistol 1'!$B$15" tooltip="10m Air Pistol Division 3" display="D3" xr:uid="{AD58547D-A081-4FBA-A64F-B061E8C2251F}"/>
    <hyperlink ref="F5" location="'10m Air Pistol 1'!$J$15" tooltip="10m Air Pistol Division 4" display="D4" xr:uid="{EA3CF8DB-F496-4EB8-B459-D5229BD134C6}"/>
    <hyperlink ref="G5" location="'10m Air Pistol 1'!$B$27" tooltip="10m Air Pistol Division 5" display="D5" xr:uid="{3AD812DF-3564-420F-AC4C-61C2B952FF7E}"/>
    <hyperlink ref="H5" location="'10m Air Pistol 1'!$J$27" tooltip="10m Air Pistol Division 6" display="D6" xr:uid="{3D9B356C-7CB8-4850-814D-B8662B8DC716}"/>
    <hyperlink ref="I5" location="'10m Air Pistol 1'!$B$39" tooltip="10m Air Pistol Division 7" display="D7" xr:uid="{8BE14A5D-EFD9-4683-B8FE-DF8B96952582}"/>
    <hyperlink ref="J5" location="'10m Air Pistol 1'!$J$39" tooltip="10m Air Pistol Division 8" display="D8" xr:uid="{56A20A71-9087-4FA9-9E14-5FFEA2D61AB5}"/>
    <hyperlink ref="K5" location="'10m Air Pistol 1'!$B$51" tooltip="10m Air Pistol Division 9" display="D9" xr:uid="{26B35D81-5ABF-4646-8C62-CFE5239B9ED3}"/>
    <hyperlink ref="L5" location="'10m Air Pistol 1'!$J$51" tooltip="10m Air Pistol Division 10" display="D10" xr:uid="{E20ECD12-9785-417A-BD9A-617A0542DBC3}"/>
    <hyperlink ref="C6" location="'10m Air Pistol 2'!$B$3" tooltip="10m Air Pistol Division 11" display="D11" xr:uid="{87450BC8-38E5-4B0C-8DD2-2271673942BA}"/>
    <hyperlink ref="D6" location="'10m Air Pistol 2'!$J$3" tooltip="10m Air Pistol Division 12" display="D12" xr:uid="{198D722A-C36C-48D0-B1B5-1EF5532F55F5}"/>
    <hyperlink ref="B7" location="'10m Air Pistol Jun'!A2" tooltip="10m Air Pistol Jun" display="10m Air Pistol Jun" xr:uid="{104E4E43-23CD-4602-B62F-B93C54FE6B7B}"/>
    <hyperlink ref="C7" location="'10m Air Pistol Jun'!$B$3" tooltip="10m Air Pistol Jun Division 1" display="D1" xr:uid="{24C2C96A-6E37-4818-87E3-F73BA6A28010}"/>
    <hyperlink ref="B8" location="'10m Air Pistol Sen'!A2" tooltip="10m Air Pistol Sen" display="10m Air Pistol Sen" xr:uid="{7ADF6492-77A7-40D4-B79C-314AFC5980A8}"/>
    <hyperlink ref="C8" location="'10m Air Pistol Sen'!$B$3" tooltip="10m Air Pistol Sen Division 1" display="D1" xr:uid="{CA6224C4-F92B-40D8-AC95-5303FCD94B7E}"/>
    <hyperlink ref="D8" location="'10m Air Pistol Sen'!$B$15" tooltip="10m Air Pistol Sen Division 2" display="D2" xr:uid="{35D311FF-407A-411F-BF5E-32F7B7377622}"/>
    <hyperlink ref="E8" location="'10m Air Pistol Sen'!$B$27" tooltip="10m Air Pistol Sen Division 3" display="D3" xr:uid="{B0F9A2C8-9465-4E84-A03D-9577D3CB4C97}"/>
    <hyperlink ref="F8" location="'10m Air Pistol Sen'!$B$39" tooltip="10m Air Pistol Sen Division 4" display="D4" xr:uid="{3F2A36EB-18B6-4062-9F7B-28F31A1E60D9}"/>
    <hyperlink ref="B9" location="'10m Air Pistol Team 1'!A2" tooltip="10m Air Pistol Team" display="10m Air Pistol Team" xr:uid="{DE6F481F-9589-4F90-95F9-ED2531B3F634}"/>
    <hyperlink ref="C9" location="'10m Air Pistol Team 1'!$A$3" tooltip="10m Air Pistol Team Division 1" display="D1" xr:uid="{63DC874C-31E1-4049-9D05-9712E4093604}"/>
    <hyperlink ref="D9" location="'10m Air Pistol Team 1'!$A$29" tooltip="10m Air Pistol Team Division 2" display="D2" xr:uid="{7C5C5F4B-F940-448D-942E-6BC812E6D9CE}"/>
    <hyperlink ref="E9" location="'10m Air Pistol Team 2'!$A$3" tooltip="10m Air Pistol Team Division 3" display="D3" xr:uid="{B45C6A8F-1FEA-448A-B8F5-84C973B1A1EA}"/>
    <hyperlink ref="B10" location="'10m Air Pistol (Supp rest)'!A2" tooltip="10m Air Pistol (Supp rest)" display="10m Air Pistol (Supp rest)" xr:uid="{169D475E-AAD4-473B-A4A1-A8A47E7FEF45}"/>
    <hyperlink ref="C10" location="'10m Air Pistol (Supp rest)'!$B$3" tooltip="10m Air Pistol (Supp rest) Division 1" display="D1" xr:uid="{7FE19965-F72F-41DE-B950-4B042DED589A}"/>
    <hyperlink ref="D10" location="'10m Air Pistol (Supp rest)'!$B$13" tooltip="10m Air Pistol (Supp rest) Division 2" display="D2" xr:uid="{6FE1E931-30A1-4D7B-AFC9-BEB3BF8D005D}"/>
    <hyperlink ref="E10" location="'10m Air Pistol (Supp rest)'!$B$23" tooltip="10m Air Pistol (Supp rest) Division 3" display="D3" xr:uid="{34766DD4-7C9D-47DF-A9AF-2D43A0EEB33A}"/>
    <hyperlink ref="B11" location="'10m Air Rifle'!A2" tooltip="10m Air Rifle" display="10m Air Rifle" xr:uid="{A5769AE7-2014-4951-B485-520D3628C722}"/>
    <hyperlink ref="C11" location="'10m Air Rifle'!$B$3" tooltip="10m Air Rifle Division 1" display="D1" xr:uid="{F0DD58DD-F3DF-4335-A92A-7F1EC85389A2}"/>
    <hyperlink ref="D11" location="'10m Air Rifle'!$B$14" tooltip="10m Air Rifle Division 2" display="D2" xr:uid="{D0438799-A85E-4022-9E0B-EC944F53EB3C}"/>
    <hyperlink ref="E11" location="'10m Air Rifle'!$B$25" tooltip="10m Air Rifle Division 3" display="D3" xr:uid="{022197DF-2029-4E3A-ACFB-7166D10C4AE9}"/>
    <hyperlink ref="F11" location="'10m Air Rifle'!$B$35" tooltip="10m Air Rifle Division 4" display="D4" xr:uid="{37391C99-28CC-44DB-9B9F-779B9CF00641}"/>
    <hyperlink ref="B12" location="'10m Air Rifle Sen'!A2" tooltip="10m Air Rifle Sen" display="10m Air Rifle Sen" xr:uid="{FF442C4A-5C47-49BE-B172-53F72113BC96}"/>
    <hyperlink ref="C12" location="'10m Air Rifle Sen'!$B$3" tooltip="10m Air Rifle Sen Division 1" display="D1" xr:uid="{ABBB1CBF-4958-4049-9C76-44E9E5F84B88}"/>
    <hyperlink ref="B13" location="'10m Air Rifle (Supp rest)'!A2" tooltip="10m Air Rifle (Supp rest)" display="10m Air Rifle (Supp rest)" xr:uid="{0A998855-0298-495F-A4CD-62ACDE570FBC}"/>
    <hyperlink ref="C13" location="'10m Air Rifle (Supp rest)'!$B$3" tooltip="10m Air Rifle (Supp rest) Division 1" display="D1" xr:uid="{3220BDD0-743A-4A63-9EBB-96D1DB1F0BF3}"/>
    <hyperlink ref="B14" location="'20Yd Pistol'!A2" tooltip="20Yd Pistol" display="20Yd Pistol" xr:uid="{0E3C6D54-8C69-4163-843C-DB8B09A003FC}"/>
    <hyperlink ref="C14" location="'20Yd Pistol'!$B$3" tooltip="20Yd Pistol Division 1" display="D1" xr:uid="{C898FABC-D307-4676-B056-ABA20B46DE84}"/>
    <hyperlink ref="D14" location="'20Yd Pistol'!$B$13" tooltip="20Yd Pistol Division 2" display="D2" xr:uid="{FF0EDDF9-0E52-4911-B5F7-97868459D2D3}"/>
    <hyperlink ref="E14" location="'20Yd Pistol'!$B$23" tooltip="20Yd Pistol Division 3" display="D3" xr:uid="{A3DD0379-BF46-4C82-8910-93E869FB7DD7}"/>
    <hyperlink ref="B15" location="'6Yd Air Pistol'!A2" tooltip="6Yd Air Pistol" display="6Yd Air Pistol" xr:uid="{11F89720-6D05-450C-AB5F-1A7087F9B5DB}"/>
    <hyperlink ref="C15" location="'6Yd Air Pistol'!$B$3" tooltip="6Yd Air Pistol Division 1" display="D1" xr:uid="{3E5141DF-549F-49AE-A602-82A92F8E8681}"/>
    <hyperlink ref="B16" location="'Gallery Rifle Any'!A2" tooltip="Gallery Rifle Any" display="Gallery Rifle Any" xr:uid="{C6C43FE3-47F2-4DB5-B894-772E12ADE09F}"/>
    <hyperlink ref="C16" location="'Gallery Rifle Any'!$B$3" tooltip="Gallery Rifle Any Division 1" display="D1" xr:uid="{10EDC227-1809-456C-BB29-191CBC5812B9}"/>
    <hyperlink ref="D16" location="'Gallery Rifle Any'!$B$14" tooltip="Gallery Rifle Any Division 2" display="D2" xr:uid="{1D48B52A-61C4-419F-8F32-AA81C8522149}"/>
    <hyperlink ref="E16" location="'Gallery Rifle Any'!$B$24" tooltip="Gallery Rifle Any Division 3" display="D3" xr:uid="{CCCB4AB9-2E8C-4B62-8924-12AE6961EEFD}"/>
    <hyperlink ref="B17" location="'Gallery Rifle Any Sen'!A2" tooltip="Gallery Rifle Any Sen" display="Gallery Rifle Any Sen" xr:uid="{3751D74A-FAB6-4F35-92D9-1EAE19C8C607}"/>
    <hyperlink ref="C17" location="'Gallery Rifle Any Sen'!$B$3" tooltip="Gallery Rifle Any Sen Division 1" display="D1" xr:uid="{B60C0F1F-598D-4679-970C-26D76D136672}"/>
    <hyperlink ref="B18" location="'Gallery Rifle Iron'!A2" tooltip="Gallery Rifle Iron" display="Gallery Rifle Iron" xr:uid="{DE6477E9-0B94-4275-A723-5DE819174DB8}"/>
    <hyperlink ref="C18" location="'Gallery Rifle Iron'!$B$3" tooltip="Gallery Rifle Iron Division 1" display="D1" xr:uid="{48C75462-8B77-47BB-A26B-D9426E45FC3B}"/>
    <hyperlink ref="D18" location="'Gallery Rifle Iron'!$B$15" tooltip="Gallery Rifle Iron Division 2" display="D2" xr:uid="{1F9FAFBF-9248-438A-B826-24834DE9CD8E}"/>
    <hyperlink ref="E18" location="'Gallery Rifle Iron'!$B$27" tooltip="Gallery Rifle Iron Division 3" display="D3" xr:uid="{CEE5327C-6C67-4341-9C6A-39F9E0133611}"/>
    <hyperlink ref="F18" location="'Gallery Rifle Iron'!$B$39" tooltip="Gallery Rifle Iron Division 4" display="D4" xr:uid="{BB7D7C9A-1239-4058-97AA-FE4885FB047F}"/>
    <hyperlink ref="G18" location="'Gallery Rifle Iron'!$B$50" tooltip="Gallery Rifle Iron Division 5" display="D5" xr:uid="{80C3FAEA-6302-439A-A3E4-D9E61FD22126}"/>
    <hyperlink ref="B19" location="'Gallery Rifle Iron Sen'!A2" tooltip="Gallery Rifle Iron Sen" display="Gallery Rifle Iron Sen" xr:uid="{C85C8C28-27B3-4E33-A945-1ADEE7DB5F35}"/>
    <hyperlink ref="C19" location="'Gallery Rifle Iron Sen'!$B$3" tooltip="Gallery Rifle Iron Sen Division 1" display="D1" xr:uid="{FA59E435-96CE-4204-8755-6EDD18CDA040}"/>
    <hyperlink ref="B20" location="'Long Barrelled Pistol'!A2" tooltip="Long Barrelled Pistol" display="Long Barrelled Pistol" xr:uid="{101D1B2E-375D-42E5-BD76-2CF24F30165B}"/>
    <hyperlink ref="C20" location="'Long Barrelled Pistol'!$B$3" tooltip="Long Barrelled Pistol Division 1" display="D1" xr:uid="{5151F2ED-6D70-490B-B2C6-A4BB3229EE1C}"/>
    <hyperlink ref="D20" location="'Long Barrelled Pistol'!$B$13" tooltip="Long Barrelled Pistol Division 2" display="D2" xr:uid="{62029A10-914F-49BE-B8F0-E9FE3DCBD22F}"/>
    <hyperlink ref="E20" location="'Long Barrelled Pistol'!$B$23" tooltip="Long Barrelled Pistol Division 3" display="D3" xr:uid="{5541ED4D-6E26-46DB-BD12-DD0C2BC376EE}"/>
    <hyperlink ref="B21" location="'Long Barrelled Pistol Sen'!A2" tooltip="Long Barrelled Pistol Sen" display="Long Barrelled Pistol Sen" xr:uid="{2CD93C9C-0A2A-4398-9A4F-5B3A64E1E929}"/>
    <hyperlink ref="C21" location="'Long Barrelled Pistol Sen'!$B$3" tooltip="Long Barrelled Pistol Sen Division 1" display="D1" xr:uid="{843E338B-93E3-41D8-A49B-8A68E3EEF417}"/>
    <hyperlink ref="B22" location="'Long Range Bench 1'!A2" tooltip="Long Range Bench" display="Long Range Bench" xr:uid="{B7993E4B-50FE-4CBF-9D67-10D49FC8FB5B}"/>
    <hyperlink ref="C22" location="'Long Range Bench 1'!$B$3" tooltip="Long Range Bench Division 1" display="D1" xr:uid="{86F59290-DD3F-4DF9-9367-C69EEC79ED83}"/>
    <hyperlink ref="D22" location="'Long Range Bench 1'!$B$15" tooltip="Long Range Bench Division 2" display="D2" xr:uid="{6AD5748A-930F-4832-BAAF-B41E345E37CE}"/>
    <hyperlink ref="E22" location="'Long Range Bench 1'!$B$27" tooltip="Long Range Bench Division 3" display="D3" xr:uid="{345402A5-1EDB-4A07-8143-101A8CCBD51D}"/>
    <hyperlink ref="F22" location="'Long Range Bench 1'!$B$39" tooltip="Long Range Bench Division 4" display="D4" xr:uid="{D39CB1B9-5FD1-4877-8028-3277F4E661E5}"/>
    <hyperlink ref="G22" location="'Long Range Bench 1'!$B$50" tooltip="Long Range Bench Division 5" display="D5" xr:uid="{BA87B723-BA4A-4610-BB96-CCCBC0CD811C}"/>
    <hyperlink ref="H22" location="'Long Range Bench 2'!$B$3" tooltip="Long Range Bench Division 6" display="D6" xr:uid="{18A80AA4-8FA1-480E-A7BB-9252AF0D2FD3}"/>
    <hyperlink ref="B23" location="'Long Range Bench Sen'!A2" tooltip="Long Range Bench Sen" display="Long Range Bench Sen" xr:uid="{3809824B-C0FF-4D47-BD0B-02D7A9A5496F}"/>
    <hyperlink ref="C23" location="'Long Range Bench Sen'!$B$3" tooltip="Long Range Bench Sen Division 1" display="D1" xr:uid="{326BC1E8-A28A-4F62-8760-F327D06C498E}"/>
    <hyperlink ref="O5" location="'Muzzle-loading Pistol'!A2" tooltip="Muzzle-loading Pistol" display="Muzzle-loading Pistol" xr:uid="{CDF10655-70F3-4ECE-8F5E-D5674B8F6558}"/>
    <hyperlink ref="P5" location="'Muzzle-loading Pistol'!$B$3" tooltip="Muzzle-loading Pistol Division 1" display="D1" xr:uid="{EF2E7ED7-A789-481A-8DA5-A4E632490C7A}"/>
    <hyperlink ref="O6" location="'Muzzle-loading Revolver'!A2" tooltip="Muzzle-loading Revolver" display="Muzzle-loading Revolver" xr:uid="{017CBD11-1A45-495B-8E30-C8DF56EC6DE9}"/>
    <hyperlink ref="P6" location="'Muzzle-loading Revolver'!$B$3" tooltip="Muzzle-loading Revolver Division 1" display="D1" xr:uid="{736B53A3-648A-47D1-A38F-7BE914F0029D}"/>
    <hyperlink ref="Q6" location="'Muzzle-loading Revolver'!$B$12" tooltip="Muzzle-loading Revolver Division 2" display="D2" xr:uid="{E7A18A88-15D0-4A07-B976-06C29B368EFE}"/>
    <hyperlink ref="O7" location="'Rapid Fire Air Pistol'!A2" tooltip="Rapid Fire Air Pistol" display="Rapid Fire Air Pistol" xr:uid="{11E34813-CABF-483D-AF68-6C8DFA8BEF73}"/>
    <hyperlink ref="P7" location="'Rapid Fire Air Pistol'!$B$3" tooltip="Rapid Fire Air Pistol Division 1" display="D1" xr:uid="{5A5DA75F-D754-45E2-BF5C-2D3E069A3A0B}"/>
    <hyperlink ref="O8" location="'Rapid Fire Rifle'!A2" tooltip="Rapid Fire Rifle" display="Rapid Fire Rifle" xr:uid="{1563E71B-1348-461D-BB8E-A037A0D1A53A}"/>
    <hyperlink ref="P8" location="'Rapid Fire Rifle'!$B$3" tooltip="Rapid Fire Rifle Division 1" display="D1" xr:uid="{9DA43388-C9D2-4BC1-8FA7-8996BB4ACB97}"/>
    <hyperlink ref="Q8" location="'Rapid Fire Rifle'!$B$13" tooltip="Rapid Fire Rifle Division 2" display="D2" xr:uid="{48907BBD-B6D3-4ED6-AB5F-3D4D621CCB21}"/>
    <hyperlink ref="O9" location="'Rapid Fire Rifle Sen'!A2" tooltip="Rapid Fire Rifle Sen" display="Rapid Fire Rifle Sen" xr:uid="{C6E06A40-B74E-40ED-9AFA-F1BF2A233004}"/>
    <hyperlink ref="P9" location="'Rapid Fire Rifle Sen'!$B$3" tooltip="Rapid Fire Rifle Sen Division 1" display="D1" xr:uid="{C44E43E3-5752-4CDE-9867-FAE78449AD94}"/>
    <hyperlink ref="O10" location="'Short Range Rifle'!A2" tooltip="Short Range Rifle" display="Short Range Rifle" xr:uid="{24358190-14AC-4569-BC32-95337F3AC566}"/>
    <hyperlink ref="P10" location="'Short Range Rifle'!$B$3" tooltip="Short Range Rifle Division 1" display="D1" xr:uid="{A3B4F85D-2C6D-43BA-B4EC-570F4E5E03EC}"/>
    <hyperlink ref="Q10" location="'Short Range Rifle'!$J$3" tooltip="Short Range Rifle Division 2" display="D2" xr:uid="{ED8DBAF9-A304-4D92-9BD2-814A0A4D0F87}"/>
    <hyperlink ref="R10" location="'Short Range Rifle'!$B$15" tooltip="Short Range Rifle Division 3" display="D3" xr:uid="{81A46D7D-BF05-49E8-9D6C-22581E52DAB8}"/>
    <hyperlink ref="S10" location="'Short Range Rifle'!$J$15" tooltip="Short Range Rifle Division 4" display="D4" xr:uid="{24AD8242-316F-4CB6-96CA-37E068087BC2}"/>
    <hyperlink ref="T10" location="'Short Range Rifle'!$B$27" tooltip="Short Range Rifle Division 5" display="D5" xr:uid="{5A6F82AE-51E5-4A05-A5A1-4410D3CDB40A}"/>
    <hyperlink ref="U10" location="'Short Range Rifle'!$J$27" tooltip="Short Range Rifle Division 6" display="D6" xr:uid="{E2267547-630E-4454-BB20-B780C1F5E655}"/>
    <hyperlink ref="V10" location="'Short Range Rifle'!$B$39" tooltip="Short Range Rifle Division 7" display="D7" xr:uid="{98405A51-3639-4C4D-8C29-68312F32B0AD}"/>
    <hyperlink ref="W10" location="'Short Range Rifle'!$J$39" tooltip="Short Range Rifle Division 8" display="D8" xr:uid="{1249AED2-8426-42DA-95CF-63B2CCB2CC9F}"/>
    <hyperlink ref="X10" location="'Short Range Rifle'!$B$51" tooltip="Short Range Rifle Division 9" display="D9" xr:uid="{A3D8BC0A-4AF6-45CF-AC38-A59AFCD272DC}"/>
    <hyperlink ref="O11" location="'Short Range Rifle Sen'!A2" tooltip="Short Range Rifle Sen" display="Short Range Rifle Sen" xr:uid="{3BD2735D-5CAA-45A1-A2F8-E2534D4A530A}"/>
    <hyperlink ref="P11" location="'Short Range Rifle Sen'!$B$3" tooltip="Short Range Rifle Sen Division 1" display="D1" xr:uid="{CB69E3B5-4DD2-4EFD-8870-248D082DC566}"/>
    <hyperlink ref="O12" location="'Short Range Rifle Team 1'!A2" tooltip="Short Range Rifle Team" display="Short Range Rifle Team" xr:uid="{15F52100-A687-4A78-8AD5-23980E827378}"/>
    <hyperlink ref="P12" location="'Short Range Rifle Team 1'!$A$3" tooltip="Short Range Rifle Team Division 1" display="D1" xr:uid="{67137453-CFE2-4F3A-9B4B-5C05F8015B8D}"/>
    <hyperlink ref="Q12" location="'Short Range Rifle Team 1'!$A$29" tooltip="Short Range Rifle Team Division 2" display="D2" xr:uid="{C183727F-77CA-4961-9B2E-51BBE2404876}"/>
    <hyperlink ref="R12" location="'Short Range Rifle Team 2'!$A$3" tooltip="Short Range Rifle Team Division 3" display="D3" xr:uid="{4A78E3EB-DBC3-4DEE-BA80-177D4FFDE988}"/>
    <hyperlink ref="O13" location="'Sport Rifle'!A2" tooltip="Sport Rifle" display="Sport Rifle" xr:uid="{D721224E-3B99-4A73-91C1-B5C52373BC1A}"/>
    <hyperlink ref="P13" location="'Sport Rifle'!$B$3" tooltip="Sport Rifle Division 1" display="D1" xr:uid="{78EFEF41-BCD7-4801-88C8-E304C018838D}"/>
    <hyperlink ref="Q13" location="'Sport Rifle'!$J$3" tooltip="Sport Rifle Division 2" display="D2" xr:uid="{06AA14F0-F7CD-4571-9591-DEAB5DB73072}"/>
    <hyperlink ref="R13" location="'Sport Rifle'!$B$15" tooltip="Sport Rifle Division 3" display="D3" xr:uid="{85B4C18F-262B-44B2-9859-4EF75F413190}"/>
    <hyperlink ref="S13" location="'Sport Rifle'!$J$15" tooltip="Sport Rifle Division 4" display="D4" xr:uid="{667B3F76-9BB7-4854-B98B-834FDF4AFECF}"/>
    <hyperlink ref="T13" location="'Sport Rifle'!$B$27" tooltip="Sport Rifle Division 5" display="D5" xr:uid="{CBD8F1A3-EAAB-4424-85DF-61A4C4DE55A8}"/>
    <hyperlink ref="U13" location="'Sport Rifle'!$J$27" tooltip="Sport Rifle Division 6" display="D6" xr:uid="{50E39B90-5E0E-496E-B220-94187CB6004D}"/>
    <hyperlink ref="V13" location="'Sport Rifle'!$B$39" tooltip="Sport Rifle Division 7" display="D7" xr:uid="{A38D50CA-F5FD-476A-AA1F-959FB8BD6F43}"/>
    <hyperlink ref="W13" location="'Sport Rifle'!$J$39" tooltip="Sport Rifle Division 8" display="D8" xr:uid="{147D08F1-B520-49FF-8F72-B502012B6552}"/>
    <hyperlink ref="X13" location="'Sport Rifle'!$B$50" tooltip="Sport Rifle Division 9" display="D9" xr:uid="{27D1ECC7-14B2-437D-94FD-6A0BBC696B24}"/>
    <hyperlink ref="Y13" location="'Sport Rifle'!$J$50" tooltip="Sport Rifle Division 10" display="D10" xr:uid="{8B3E35AA-86D9-4874-84B5-594E21063452}"/>
    <hyperlink ref="O14" location="'Sport Rifle Sen'!A2" tooltip="Sport Rifle Sen" display="Sport Rifle Sen" xr:uid="{0A26D2F1-324A-4EBA-A33D-225DC2D0DAE1}"/>
    <hyperlink ref="P14" location="'Sport Rifle Sen'!$B$3" tooltip="Sport Rifle Sen Division 1" display="D1" xr:uid="{D151E8DD-2FF4-4FD4-9561-A040516712A1}"/>
    <hyperlink ref="Q14" location="'Sport Rifle Sen'!$B$14" tooltip="Sport Rifle Sen Division 2" display="D2" xr:uid="{6DD37497-D13D-4BFE-B93B-5264069F9DFA}"/>
    <hyperlink ref="R14" location="'Sport Rifle Sen'!$B$25" tooltip="Sport Rifle Sen Division 3" display="D3" xr:uid="{12357EA0-1F1F-42D3-9390-24C6A6FDA98F}"/>
    <hyperlink ref="O15" location="'Sport Rifle Team'!A2" tooltip="Sport Rifle Team" display="Sport Rifle Team" xr:uid="{431D95E3-8656-42C3-81E2-22AC55E34D8D}"/>
    <hyperlink ref="P15" location="'Sport Rifle Team'!$A$3" tooltip="Sport Rifle Team Division 1" display="D1" xr:uid="{97744D02-96A6-42BD-84D3-2D20A6EA7F0E}"/>
    <hyperlink ref="Q15" location="'Sport Rifle Team'!$A$29" tooltip="Sport Rifle Team Division 2" display="D2" xr:uid="{5F44451C-F9DA-4BAA-BF41-5F2842555A30}"/>
    <hyperlink ref="O16" location="'SR Benchrest (Air)'!A2" tooltip="SR Benchrest (Air)" display="SR Benchrest (Air)" xr:uid="{E0E6FBE5-9779-442B-86E2-3AF281532216}"/>
    <hyperlink ref="P16" location="'SR Benchrest (Air)'!$B$3" tooltip="SR Benchrest (Air) Division 1" display="D1" xr:uid="{5356756F-D6A1-4649-83A3-2DB93F545597}"/>
    <hyperlink ref="Q16" location="'SR Benchrest (Air)'!$B$15" tooltip="SR Benchrest (Air) Division 2" display="D2" xr:uid="{99838389-7B39-4361-BB86-34922767BBDC}"/>
    <hyperlink ref="R16" location="'SR Benchrest (Air)'!$B$27" tooltip="SR Benchrest (Air) Division 3" display="D3" xr:uid="{2758D81D-6CEA-4C05-8DA1-749C4FDEDA47}"/>
    <hyperlink ref="O17" location="'SR Benchrest (Air) Sen'!A2" tooltip="SR Benchrest (Air) Sen" display="SR Benchrest (Air) Sen" xr:uid="{F01CA8FB-C322-40A5-9D3B-07C5D6B8D58A}"/>
    <hyperlink ref="P17" location="'SR Benchrest (Air) Sen'!$B$3" tooltip="SR Benchrest (Air) Sen Division 1" display="D1" xr:uid="{6575F1AE-2E3E-486B-B181-755E1D8EDE43}"/>
    <hyperlink ref="O18" location="'SR Benchrest (Rimfire) 1'!A2" tooltip="SR Benchrest (Rimfire)" display="SR Benchrest (Rimfire)" xr:uid="{B369CD0A-13E9-424D-97E7-D39B5FAB7EA9}"/>
    <hyperlink ref="P18" location="'SR Benchrest (Rimfire) 1'!$B$3" tooltip="SR Benchrest (Rimfire) Division 1" display="D1" xr:uid="{E4642193-79F3-4E6D-BA36-DDFB682B599D}"/>
    <hyperlink ref="Q18" location="'SR Benchrest (Rimfire) 1'!$B$15" tooltip="SR Benchrest (Rimfire) Division 2" display="D2" xr:uid="{497CF311-3F0F-416B-B4F3-DB82EE50FD25}"/>
    <hyperlink ref="R18" location="'SR Benchrest (Rimfire) 1'!$B$27" tooltip="SR Benchrest (Rimfire) Division 3" display="D3" xr:uid="{421588F0-6C5D-45E9-93AB-C2DFAADED183}"/>
    <hyperlink ref="S18" location="'SR Benchrest (Rimfire) 1'!$B$39" tooltip="SR Benchrest (Rimfire) Division 4" display="D4" xr:uid="{E2873553-AA1B-4A6E-A3AF-451621C78E62}"/>
    <hyperlink ref="T18" location="'SR Benchrest (Rimfire) 1'!$B$51" tooltip="SR Benchrest (Rimfire) Division 5" display="D5" xr:uid="{A9808628-D65C-4A31-B277-C70E03B01EDA}"/>
    <hyperlink ref="U18" location="'SR Benchrest (Rimfire) 2'!$B$3" tooltip="SR Benchrest (Rimfire) Division 6" display="D6" xr:uid="{F96CB935-6141-4B73-91FB-C2FE41FCC2A6}"/>
    <hyperlink ref="V18" location="'SR Benchrest (Rimfire) 2'!$B$15" tooltip="SR Benchrest (Rimfire) Division 7" display="D7" xr:uid="{DEA5F869-11C2-452D-AF59-E95B0EB9DF8A}"/>
    <hyperlink ref="W18" location="'SR Benchrest (Rimfire) 2'!$B$26" tooltip="SR Benchrest (Rimfire) Division 8" display="D8" xr:uid="{1AFAC7F6-F735-40FE-A659-6F1C7B9BF705}"/>
    <hyperlink ref="X18" location="'SR Benchrest (Rimfire) 2'!$B$37" tooltip="SR Benchrest (Rimfire) Division 9" display="D9" xr:uid="{8FAB38B9-3222-49A0-9F17-E49DDA1414DD}"/>
    <hyperlink ref="Y18" location="'SR Benchrest (Rimfire) 2'!$B$48" tooltip="SR Benchrest (Rimfire) Division 10" display="D10" xr:uid="{67159E36-9447-4252-8B17-3506C3F9773B}"/>
    <hyperlink ref="O19" location="'SR Benchrest (Rimfire) Jun'!A2" tooltip="SR Benchrest (Rimfire) Jun" display="SR Benchrest (Rimfire) Jun" xr:uid="{11675D41-5127-4C49-BFB0-E119FCC8D7E2}"/>
    <hyperlink ref="P19" location="'SR Benchrest (Rimfire) Jun'!$B$3" tooltip="SR Benchrest (Rimfire) Jun Division 1" display="D1" xr:uid="{EEE1573D-151C-4FA8-BD31-677CCEB15DCF}"/>
    <hyperlink ref="O20" location="'SR Benchrest (Rimfire) Sen'!A2" tooltip="SR Benchrest (Rimfire) Sen" display="SR Benchrest (Rimfire) Sen" xr:uid="{2396C23F-F44C-448F-8BBF-280CD09B307E}"/>
    <hyperlink ref="P20" location="'SR Benchrest (Rimfire) Sen'!$B$3" tooltip="SR Benchrest (Rimfire) Sen Division 1" display="D1" xr:uid="{AB738859-BBFB-40FE-904E-D7FBC3260153}"/>
    <hyperlink ref="Q20" location="'SR Benchrest (Rimfire) Sen'!$B$16" tooltip="SR Benchrest (Rimfire) Sen Division 2" display="D2" xr:uid="{E51764BC-CFF8-4E68-AB77-8A9328A35948}"/>
    <hyperlink ref="O21" location="'SR Benchrest (Rimfire) Team'!A2" tooltip="SR Benchrest (Rimfire) Team" display="SR Benchrest (Rimfire) Team" xr:uid="{925DD2C9-D6A8-4A0D-8FF0-190AB83FEAB9}"/>
    <hyperlink ref="P21" location="'SR Benchrest (Rimfire) Team'!$A$3" tooltip="SR Benchrest (Rimfire) Team Division 1" display="D1" xr:uid="{03F022B3-60C6-4013-8B30-546703074336}"/>
    <hyperlink ref="Q21" location="'SR Benchrest (Rimfire) Team'!$A$29" tooltip="SR Benchrest (Rimfire) Team Division 2" display="D2" xr:uid="{660335EB-00B8-4E5E-9414-AB188C8B1B6D}"/>
    <hyperlink ref="O22" location="'SR Standard Pistol'!A2" tooltip="SR Standard Pistol" display="SR Standard Pistol" xr:uid="{9B1B0528-55E8-4832-931F-027826B9C15A}"/>
    <hyperlink ref="P22" location="'SR Standard Pistol'!$B$3" tooltip="SR Standard Pistol Division 1" display="D1" xr:uid="{1E24E9D4-5C1E-46DD-9BAD-D794E712A63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C5AE-56CA-4EEE-B996-05D9DE6E2E2B}">
  <sheetPr codeName="Sheet34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7" width="3.42578125" style="85" customWidth="1"/>
    <col min="18" max="16384" width="8.42578125" style="85"/>
  </cols>
  <sheetData>
    <row r="1" spans="1:34" s="83" customFormat="1" ht="18" x14ac:dyDescent="0.35">
      <c r="A1" s="82"/>
      <c r="B1" s="83" t="s">
        <v>591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7</v>
      </c>
      <c r="B5" s="211" t="s">
        <v>597</v>
      </c>
      <c r="C5" s="211" t="s">
        <v>211</v>
      </c>
      <c r="D5" s="281">
        <v>186</v>
      </c>
      <c r="E5" s="212">
        <v>8</v>
      </c>
      <c r="F5" s="278">
        <v>743</v>
      </c>
      <c r="G5" s="279">
        <v>32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3</v>
      </c>
      <c r="B6" s="214" t="s">
        <v>332</v>
      </c>
      <c r="C6" s="214" t="s">
        <v>326</v>
      </c>
      <c r="D6" s="215">
        <v>158</v>
      </c>
      <c r="E6" s="216">
        <v>7</v>
      </c>
      <c r="F6" s="116">
        <v>619</v>
      </c>
      <c r="G6" s="117">
        <v>22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2</v>
      </c>
      <c r="B7" s="214" t="s">
        <v>593</v>
      </c>
      <c r="C7" s="214" t="s">
        <v>180</v>
      </c>
      <c r="D7" s="215" t="s">
        <v>190</v>
      </c>
      <c r="E7" s="216">
        <v>0</v>
      </c>
      <c r="F7" s="116">
        <v>539</v>
      </c>
      <c r="G7" s="117">
        <v>21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6</v>
      </c>
      <c r="B8" s="214" t="s">
        <v>68</v>
      </c>
      <c r="C8" s="214" t="s">
        <v>65</v>
      </c>
      <c r="D8" s="215">
        <v>153</v>
      </c>
      <c r="E8" s="216">
        <v>6</v>
      </c>
      <c r="F8" s="116">
        <v>601</v>
      </c>
      <c r="G8" s="117">
        <v>20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7">
        <v>5</v>
      </c>
      <c r="B9" s="214" t="s">
        <v>358</v>
      </c>
      <c r="C9" s="214" t="s">
        <v>326</v>
      </c>
      <c r="D9" s="215">
        <v>147</v>
      </c>
      <c r="E9" s="216">
        <v>5</v>
      </c>
      <c r="F9" s="116">
        <v>602</v>
      </c>
      <c r="G9" s="117">
        <v>19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3">
        <v>4</v>
      </c>
      <c r="B10" s="214" t="s">
        <v>151</v>
      </c>
      <c r="C10" s="214" t="s">
        <v>152</v>
      </c>
      <c r="D10" s="215">
        <v>138</v>
      </c>
      <c r="E10" s="216">
        <v>4</v>
      </c>
      <c r="F10" s="116">
        <v>525</v>
      </c>
      <c r="G10" s="117">
        <v>14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3">
        <v>8</v>
      </c>
      <c r="B11" s="214" t="s">
        <v>392</v>
      </c>
      <c r="C11" s="214" t="s">
        <v>85</v>
      </c>
      <c r="D11" s="215">
        <v>133</v>
      </c>
      <c r="E11" s="216">
        <v>3</v>
      </c>
      <c r="F11" s="116">
        <v>521</v>
      </c>
      <c r="G11" s="117">
        <v>10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22">
        <v>1</v>
      </c>
      <c r="B12" s="219" t="s">
        <v>607</v>
      </c>
      <c r="C12" s="219" t="s">
        <v>326</v>
      </c>
      <c r="D12" s="221" t="s">
        <v>190</v>
      </c>
      <c r="E12" s="221">
        <v>0</v>
      </c>
      <c r="F12" s="275">
        <v>0</v>
      </c>
      <c r="G12" s="276">
        <v>0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85" t="s">
        <v>131</v>
      </c>
      <c r="F14" s="107" t="s">
        <v>705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85" t="s">
        <v>129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E46B8C1B-B00B-4310-B891-C8BB36BBA4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5AB9-E5E7-4C76-9DC5-B0802CFE4B85}">
  <sheetPr codeName="Sheet33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7" width="3.42578125" style="85" customWidth="1"/>
    <col min="18" max="16384" width="8.42578125" style="85"/>
  </cols>
  <sheetData>
    <row r="1" spans="1:34" s="83" customFormat="1" ht="18" x14ac:dyDescent="0.35">
      <c r="A1" s="82"/>
      <c r="B1" s="83" t="s">
        <v>613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H3" s="85"/>
      <c r="I3" s="85"/>
      <c r="J3" s="85"/>
      <c r="K3" s="85"/>
      <c r="L3" s="85"/>
      <c r="M3" s="85"/>
      <c r="N3" s="85"/>
      <c r="O3" s="85"/>
      <c r="P3" s="85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I4" s="85"/>
    </row>
    <row r="5" spans="1:34" ht="15.75" customHeight="1" x14ac:dyDescent="0.3">
      <c r="A5" s="199">
        <v>4</v>
      </c>
      <c r="B5" s="200" t="s">
        <v>167</v>
      </c>
      <c r="C5" s="200" t="s">
        <v>161</v>
      </c>
      <c r="D5" s="201">
        <v>176</v>
      </c>
      <c r="E5" s="201">
        <v>4</v>
      </c>
      <c r="F5" s="201">
        <v>730</v>
      </c>
      <c r="G5" s="274">
        <v>22</v>
      </c>
      <c r="I5" s="85"/>
    </row>
    <row r="6" spans="1:34" ht="15.75" customHeight="1" x14ac:dyDescent="0.3">
      <c r="A6" s="101">
        <v>3</v>
      </c>
      <c r="B6" s="102" t="s">
        <v>338</v>
      </c>
      <c r="C6" s="102" t="s">
        <v>161</v>
      </c>
      <c r="D6" s="103">
        <v>180</v>
      </c>
      <c r="E6" s="98">
        <v>6</v>
      </c>
      <c r="F6" s="103">
        <v>702</v>
      </c>
      <c r="G6" s="104">
        <v>19</v>
      </c>
      <c r="I6" s="85"/>
    </row>
    <row r="7" spans="1:34" ht="15.75" customHeight="1" x14ac:dyDescent="0.3">
      <c r="A7" s="101">
        <v>2</v>
      </c>
      <c r="B7" s="102" t="s">
        <v>160</v>
      </c>
      <c r="C7" s="102" t="s">
        <v>161</v>
      </c>
      <c r="D7" s="103">
        <v>178</v>
      </c>
      <c r="E7" s="98">
        <v>5</v>
      </c>
      <c r="F7" s="103">
        <v>718</v>
      </c>
      <c r="G7" s="104">
        <v>18</v>
      </c>
      <c r="J7" s="111"/>
    </row>
    <row r="8" spans="1:34" ht="15.75" customHeight="1" x14ac:dyDescent="0.3">
      <c r="A8" s="101">
        <v>5</v>
      </c>
      <c r="B8" s="102" t="s">
        <v>151</v>
      </c>
      <c r="C8" s="102" t="s">
        <v>152</v>
      </c>
      <c r="D8" s="103">
        <v>163</v>
      </c>
      <c r="E8" s="98">
        <v>3</v>
      </c>
      <c r="F8" s="103">
        <v>601</v>
      </c>
      <c r="G8" s="104">
        <v>12</v>
      </c>
    </row>
    <row r="9" spans="1:34" ht="15.75" customHeight="1" x14ac:dyDescent="0.3">
      <c r="A9" s="101">
        <v>6</v>
      </c>
      <c r="B9" s="102" t="s">
        <v>106</v>
      </c>
      <c r="C9" s="102" t="s">
        <v>65</v>
      </c>
      <c r="D9" s="103">
        <v>149</v>
      </c>
      <c r="E9" s="98">
        <v>2</v>
      </c>
      <c r="F9" s="103">
        <v>610</v>
      </c>
      <c r="G9" s="104">
        <v>9</v>
      </c>
      <c r="I9" s="85"/>
    </row>
    <row r="10" spans="1:34" ht="15.75" customHeight="1" x14ac:dyDescent="0.3">
      <c r="A10" s="204">
        <v>1</v>
      </c>
      <c r="B10" s="235" t="s">
        <v>170</v>
      </c>
      <c r="C10" s="205" t="s">
        <v>161</v>
      </c>
      <c r="D10" s="206" t="s">
        <v>190</v>
      </c>
      <c r="E10" s="207">
        <v>0</v>
      </c>
      <c r="F10" s="275">
        <v>0</v>
      </c>
      <c r="G10" s="276">
        <v>0</v>
      </c>
      <c r="I10" s="85"/>
    </row>
    <row r="11" spans="1:34" ht="15.75" customHeight="1" x14ac:dyDescent="0.3">
      <c r="A11" s="85"/>
      <c r="I11" s="85"/>
    </row>
    <row r="12" spans="1:34" ht="15.75" customHeight="1" x14ac:dyDescent="0.3">
      <c r="A12" s="85"/>
      <c r="B12" s="85" t="s">
        <v>612</v>
      </c>
      <c r="F12" s="107" t="s">
        <v>705</v>
      </c>
      <c r="I12" s="85"/>
    </row>
    <row r="13" spans="1:34" ht="15.75" customHeight="1" x14ac:dyDescent="0.3">
      <c r="B13" s="85" t="s">
        <v>129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4F559500-175A-48CC-83F6-F30093A107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7AB2-6E56-40C4-A722-ED6D55621569}">
  <sheetPr codeName="Sheet31"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18.7109375" style="85" customWidth="1"/>
    <col min="14" max="19" width="5" style="85" customWidth="1"/>
    <col min="20" max="27" width="4.140625" style="85" customWidth="1"/>
    <col min="28" max="16384" width="10.28515625" style="85"/>
  </cols>
  <sheetData>
    <row r="1" spans="1:34" s="83" customFormat="1" ht="18" x14ac:dyDescent="0.35">
      <c r="A1" s="82"/>
      <c r="B1" s="83" t="s">
        <v>582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J3" s="89"/>
      <c r="K3" s="85"/>
      <c r="L3" s="85"/>
      <c r="M3" s="85"/>
      <c r="N3" s="85"/>
      <c r="O3" s="85"/>
      <c r="P3" s="85"/>
      <c r="Q3" s="85"/>
      <c r="R3" s="85"/>
      <c r="S3" s="85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5</v>
      </c>
      <c r="B5" s="200" t="s">
        <v>314</v>
      </c>
      <c r="C5" s="200" t="s">
        <v>30</v>
      </c>
      <c r="D5" s="201">
        <v>95</v>
      </c>
      <c r="E5" s="201">
        <v>94</v>
      </c>
      <c r="F5" s="201">
        <f>SUM(D5:E5)</f>
        <v>189</v>
      </c>
      <c r="G5" s="201">
        <v>7</v>
      </c>
      <c r="H5" s="201">
        <v>759</v>
      </c>
      <c r="I5" s="274">
        <v>28</v>
      </c>
      <c r="K5" s="85"/>
      <c r="V5" s="86"/>
      <c r="W5" s="86"/>
    </row>
    <row r="6" spans="1:34" ht="15.75" customHeight="1" x14ac:dyDescent="0.3">
      <c r="A6" s="101">
        <v>2</v>
      </c>
      <c r="B6" s="102" t="s">
        <v>584</v>
      </c>
      <c r="C6" s="102" t="s">
        <v>30</v>
      </c>
      <c r="D6" s="103">
        <v>89</v>
      </c>
      <c r="E6" s="103">
        <v>92</v>
      </c>
      <c r="F6" s="103">
        <f>SUM(D6:E6)</f>
        <v>181</v>
      </c>
      <c r="G6" s="98">
        <v>6</v>
      </c>
      <c r="H6" s="103">
        <v>725</v>
      </c>
      <c r="I6" s="104">
        <v>24</v>
      </c>
      <c r="K6" s="85"/>
    </row>
    <row r="7" spans="1:34" ht="15.75" customHeight="1" x14ac:dyDescent="0.3">
      <c r="A7" s="101">
        <v>6</v>
      </c>
      <c r="B7" s="102" t="s">
        <v>335</v>
      </c>
      <c r="C7" s="102" t="s">
        <v>27</v>
      </c>
      <c r="D7" s="103">
        <v>78</v>
      </c>
      <c r="E7" s="103">
        <v>79</v>
      </c>
      <c r="F7" s="103">
        <f>SUM(D7:E7)</f>
        <v>157</v>
      </c>
      <c r="G7" s="98">
        <v>5</v>
      </c>
      <c r="H7" s="103">
        <v>658</v>
      </c>
      <c r="I7" s="104">
        <v>20</v>
      </c>
      <c r="J7" s="111"/>
      <c r="K7" s="85"/>
      <c r="V7" s="86"/>
      <c r="W7" s="86"/>
    </row>
    <row r="8" spans="1:34" ht="15.75" customHeight="1" x14ac:dyDescent="0.3">
      <c r="A8" s="101">
        <v>3</v>
      </c>
      <c r="B8" s="102" t="s">
        <v>585</v>
      </c>
      <c r="C8" s="102" t="s">
        <v>30</v>
      </c>
      <c r="D8" s="103">
        <v>62</v>
      </c>
      <c r="E8" s="103">
        <v>76</v>
      </c>
      <c r="F8" s="103">
        <f>SUM(D8:E8)</f>
        <v>138</v>
      </c>
      <c r="G8" s="98">
        <v>4</v>
      </c>
      <c r="H8" s="103">
        <v>564</v>
      </c>
      <c r="I8" s="104">
        <v>15</v>
      </c>
      <c r="K8" s="85"/>
    </row>
    <row r="9" spans="1:34" s="86" customFormat="1" ht="15.75" customHeight="1" x14ac:dyDescent="0.3">
      <c r="A9" s="101">
        <v>7</v>
      </c>
      <c r="B9" s="102" t="s">
        <v>107</v>
      </c>
      <c r="C9" s="102" t="s">
        <v>85</v>
      </c>
      <c r="D9" s="103" t="s">
        <v>190</v>
      </c>
      <c r="E9" s="103"/>
      <c r="F9" s="103">
        <f>SUM(D9:E9)</f>
        <v>0</v>
      </c>
      <c r="G9" s="98">
        <v>0</v>
      </c>
      <c r="H9" s="103">
        <v>162</v>
      </c>
      <c r="I9" s="104">
        <v>4</v>
      </c>
      <c r="J9" s="85"/>
      <c r="V9" s="85"/>
      <c r="W9" s="85"/>
    </row>
    <row r="10" spans="1:34" s="86" customFormat="1" ht="15.75" customHeight="1" x14ac:dyDescent="0.3">
      <c r="A10" s="101">
        <v>1</v>
      </c>
      <c r="B10" s="102" t="s">
        <v>583</v>
      </c>
      <c r="C10" s="102" t="s">
        <v>225</v>
      </c>
      <c r="D10" s="103">
        <v>0</v>
      </c>
      <c r="E10" s="103">
        <v>0</v>
      </c>
      <c r="F10" s="103">
        <f>SUM(D10:E10)</f>
        <v>0</v>
      </c>
      <c r="G10" s="98">
        <v>0</v>
      </c>
      <c r="H10" s="109">
        <v>0</v>
      </c>
      <c r="I10" s="110">
        <v>0</v>
      </c>
      <c r="J10" s="85"/>
      <c r="V10" s="85"/>
      <c r="W10" s="85"/>
    </row>
    <row r="11" spans="1:34" s="86" customFormat="1" ht="15.75" customHeight="1" x14ac:dyDescent="0.3">
      <c r="A11" s="204">
        <v>4</v>
      </c>
      <c r="B11" s="205" t="s">
        <v>155</v>
      </c>
      <c r="C11" s="205" t="s">
        <v>85</v>
      </c>
      <c r="D11" s="206" t="s">
        <v>190</v>
      </c>
      <c r="E11" s="206"/>
      <c r="F11" s="206">
        <f>SUM(D11:E11)</f>
        <v>0</v>
      </c>
      <c r="G11" s="207">
        <v>0</v>
      </c>
      <c r="H11" s="105">
        <v>0</v>
      </c>
      <c r="I11" s="106">
        <v>0</v>
      </c>
      <c r="J11" s="85"/>
    </row>
    <row r="12" spans="1:34" s="86" customFormat="1" ht="15.75" customHeight="1" x14ac:dyDescent="0.3">
      <c r="B12" s="85"/>
      <c r="C12" s="85"/>
      <c r="D12" s="85"/>
      <c r="E12" s="85"/>
      <c r="F12" s="85"/>
      <c r="G12" s="85"/>
      <c r="H12" s="85"/>
      <c r="I12" s="85"/>
      <c r="J12" s="85"/>
    </row>
    <row r="13" spans="1:34" s="86" customFormat="1" ht="15.75" customHeight="1" x14ac:dyDescent="0.3">
      <c r="A13" s="89"/>
      <c r="B13" s="90" t="s">
        <v>4</v>
      </c>
      <c r="C13" s="90"/>
      <c r="D13" s="90"/>
      <c r="E13" s="90"/>
      <c r="F13" s="90"/>
      <c r="G13" s="90"/>
      <c r="H13" s="90"/>
      <c r="I13" s="90"/>
      <c r="J13" s="85"/>
    </row>
    <row r="14" spans="1:34" s="86" customFormat="1" ht="15.75" customHeight="1" x14ac:dyDescent="0.3">
      <c r="A14" s="91">
        <v>2</v>
      </c>
      <c r="B14" s="92" t="s">
        <v>5</v>
      </c>
      <c r="C14" s="93" t="s">
        <v>6</v>
      </c>
      <c r="D14" s="122"/>
      <c r="E14" s="157"/>
      <c r="F14" s="96" t="s">
        <v>7</v>
      </c>
      <c r="G14" s="96" t="s">
        <v>8</v>
      </c>
      <c r="H14" s="96" t="s">
        <v>9</v>
      </c>
      <c r="I14" s="97" t="s">
        <v>10</v>
      </c>
      <c r="J14" s="85"/>
    </row>
    <row r="15" spans="1:34" s="86" customFormat="1" ht="15.75" customHeight="1" x14ac:dyDescent="0.3">
      <c r="A15" s="199">
        <v>6</v>
      </c>
      <c r="B15" s="200" t="s">
        <v>586</v>
      </c>
      <c r="C15" s="200" t="s">
        <v>180</v>
      </c>
      <c r="D15" s="201">
        <v>81</v>
      </c>
      <c r="E15" s="201">
        <v>0</v>
      </c>
      <c r="F15" s="201">
        <f>SUM(D15:E15)</f>
        <v>81</v>
      </c>
      <c r="G15" s="201">
        <v>5</v>
      </c>
      <c r="H15" s="201">
        <v>601</v>
      </c>
      <c r="I15" s="274">
        <v>26</v>
      </c>
      <c r="J15" s="85"/>
      <c r="V15" s="85"/>
      <c r="W15" s="85"/>
    </row>
    <row r="16" spans="1:34" s="86" customFormat="1" ht="15.75" customHeight="1" x14ac:dyDescent="0.3">
      <c r="A16" s="101">
        <v>7</v>
      </c>
      <c r="B16" s="102" t="s">
        <v>156</v>
      </c>
      <c r="C16" s="102" t="s">
        <v>27</v>
      </c>
      <c r="D16" s="103">
        <v>64</v>
      </c>
      <c r="E16" s="103">
        <v>85</v>
      </c>
      <c r="F16" s="103">
        <f>SUM(D16:E16)</f>
        <v>149</v>
      </c>
      <c r="G16" s="98">
        <v>6</v>
      </c>
      <c r="H16" s="103">
        <v>628</v>
      </c>
      <c r="I16" s="104">
        <v>22</v>
      </c>
      <c r="J16" s="85"/>
    </row>
    <row r="17" spans="1:23" s="86" customFormat="1" ht="15.75" customHeight="1" x14ac:dyDescent="0.3">
      <c r="A17" s="101">
        <v>5</v>
      </c>
      <c r="B17" s="102" t="s">
        <v>61</v>
      </c>
      <c r="C17" s="102" t="s">
        <v>18</v>
      </c>
      <c r="D17" s="103">
        <v>86</v>
      </c>
      <c r="E17" s="103">
        <v>81</v>
      </c>
      <c r="F17" s="103">
        <f>SUM(D17:E17)</f>
        <v>167</v>
      </c>
      <c r="G17" s="98">
        <v>7</v>
      </c>
      <c r="H17" s="103">
        <v>495</v>
      </c>
      <c r="I17" s="104">
        <v>18</v>
      </c>
      <c r="J17" s="85"/>
    </row>
    <row r="18" spans="1:23" x14ac:dyDescent="0.3">
      <c r="A18" s="101">
        <v>3</v>
      </c>
      <c r="B18" s="102" t="s">
        <v>181</v>
      </c>
      <c r="C18" s="102" t="s">
        <v>180</v>
      </c>
      <c r="D18" s="103" t="s">
        <v>190</v>
      </c>
      <c r="E18" s="103"/>
      <c r="F18" s="103">
        <f>SUM(D18:E18)</f>
        <v>0</v>
      </c>
      <c r="G18" s="98">
        <v>0</v>
      </c>
      <c r="H18" s="103">
        <v>487</v>
      </c>
      <c r="I18" s="104">
        <v>15</v>
      </c>
    </row>
    <row r="19" spans="1:23" ht="15.75" customHeight="1" x14ac:dyDescent="0.3">
      <c r="A19" s="101">
        <v>1</v>
      </c>
      <c r="B19" s="102" t="s">
        <v>341</v>
      </c>
      <c r="C19" s="102" t="s">
        <v>85</v>
      </c>
      <c r="D19" s="103" t="s">
        <v>190</v>
      </c>
      <c r="E19" s="103"/>
      <c r="F19" s="103">
        <f>SUM(D19:E19)</f>
        <v>0</v>
      </c>
      <c r="G19" s="98">
        <v>0</v>
      </c>
      <c r="H19" s="109">
        <v>0</v>
      </c>
      <c r="I19" s="110">
        <v>0</v>
      </c>
    </row>
    <row r="20" spans="1:23" ht="15.75" customHeight="1" x14ac:dyDescent="0.3">
      <c r="A20" s="101">
        <v>2</v>
      </c>
      <c r="B20" s="102" t="s">
        <v>195</v>
      </c>
      <c r="C20" s="102" t="s">
        <v>196</v>
      </c>
      <c r="D20" s="103" t="s">
        <v>190</v>
      </c>
      <c r="E20" s="103"/>
      <c r="F20" s="103">
        <f>SUM(D20:E20)</f>
        <v>0</v>
      </c>
      <c r="G20" s="98">
        <v>0</v>
      </c>
      <c r="H20" s="103">
        <v>0</v>
      </c>
      <c r="I20" s="104">
        <v>0</v>
      </c>
    </row>
    <row r="21" spans="1:23" ht="15.75" customHeight="1" x14ac:dyDescent="0.3">
      <c r="A21" s="204">
        <v>4</v>
      </c>
      <c r="B21" s="205" t="s">
        <v>182</v>
      </c>
      <c r="C21" s="205" t="s">
        <v>180</v>
      </c>
      <c r="D21" s="206" t="s">
        <v>190</v>
      </c>
      <c r="E21" s="206"/>
      <c r="F21" s="206">
        <f>SUM(D21:E21)</f>
        <v>0</v>
      </c>
      <c r="G21" s="207">
        <v>0</v>
      </c>
      <c r="H21" s="105">
        <v>0</v>
      </c>
      <c r="I21" s="106">
        <v>0</v>
      </c>
      <c r="V21" s="86"/>
      <c r="W21" s="86"/>
    </row>
    <row r="22" spans="1:23" ht="15.75" customHeight="1" x14ac:dyDescent="0.3"/>
    <row r="23" spans="1:23" ht="15.75" customHeight="1" x14ac:dyDescent="0.3">
      <c r="A23" s="89"/>
      <c r="B23" s="90" t="s">
        <v>39</v>
      </c>
      <c r="C23" s="90"/>
      <c r="D23" s="90"/>
      <c r="E23" s="90"/>
      <c r="F23" s="90"/>
      <c r="G23" s="90"/>
      <c r="H23" s="90"/>
      <c r="I23" s="90"/>
    </row>
    <row r="24" spans="1:23" ht="15.75" customHeight="1" x14ac:dyDescent="0.3">
      <c r="A24" s="91">
        <v>2</v>
      </c>
      <c r="B24" s="92" t="s">
        <v>5</v>
      </c>
      <c r="C24" s="93" t="s">
        <v>6</v>
      </c>
      <c r="D24" s="122"/>
      <c r="E24" s="157"/>
      <c r="F24" s="96" t="s">
        <v>7</v>
      </c>
      <c r="G24" s="96" t="s">
        <v>8</v>
      </c>
      <c r="H24" s="96" t="s">
        <v>9</v>
      </c>
      <c r="I24" s="97" t="s">
        <v>10</v>
      </c>
    </row>
    <row r="25" spans="1:23" ht="15.75" customHeight="1" x14ac:dyDescent="0.3">
      <c r="A25" s="199">
        <v>1</v>
      </c>
      <c r="B25" s="200" t="s">
        <v>96</v>
      </c>
      <c r="C25" s="200" t="s">
        <v>18</v>
      </c>
      <c r="D25" s="201">
        <v>75</v>
      </c>
      <c r="E25" s="201">
        <v>77</v>
      </c>
      <c r="F25" s="201">
        <f>SUM(D25:E25)</f>
        <v>152</v>
      </c>
      <c r="G25" s="201">
        <v>6</v>
      </c>
      <c r="H25" s="202">
        <v>644</v>
      </c>
      <c r="I25" s="203">
        <v>24</v>
      </c>
    </row>
    <row r="26" spans="1:23" ht="15.75" customHeight="1" x14ac:dyDescent="0.3">
      <c r="A26" s="101">
        <v>5</v>
      </c>
      <c r="B26" s="102" t="s">
        <v>588</v>
      </c>
      <c r="C26" s="102" t="s">
        <v>65</v>
      </c>
      <c r="D26" s="103">
        <v>62</v>
      </c>
      <c r="E26" s="103">
        <v>72</v>
      </c>
      <c r="F26" s="103">
        <f>SUM(D26:E26)</f>
        <v>134</v>
      </c>
      <c r="G26" s="98">
        <v>4</v>
      </c>
      <c r="H26" s="103">
        <v>596</v>
      </c>
      <c r="I26" s="104">
        <v>19</v>
      </c>
    </row>
    <row r="27" spans="1:23" ht="15.75" customHeight="1" x14ac:dyDescent="0.3">
      <c r="A27" s="101">
        <v>4</v>
      </c>
      <c r="B27" s="102" t="s">
        <v>587</v>
      </c>
      <c r="C27" s="102" t="s">
        <v>14</v>
      </c>
      <c r="D27" s="103">
        <v>59</v>
      </c>
      <c r="E27" s="103">
        <v>58</v>
      </c>
      <c r="F27" s="103">
        <f>SUM(D27:E27)</f>
        <v>117</v>
      </c>
      <c r="G27" s="98">
        <v>3</v>
      </c>
      <c r="H27" s="103">
        <v>513</v>
      </c>
      <c r="I27" s="104">
        <v>15</v>
      </c>
    </row>
    <row r="28" spans="1:23" ht="15.75" customHeight="1" x14ac:dyDescent="0.3">
      <c r="A28" s="101">
        <v>2</v>
      </c>
      <c r="B28" s="102" t="s">
        <v>51</v>
      </c>
      <c r="C28" s="102" t="s">
        <v>27</v>
      </c>
      <c r="D28" s="103">
        <v>67</v>
      </c>
      <c r="E28" s="103">
        <v>70</v>
      </c>
      <c r="F28" s="103">
        <f>SUM(D28:E28)</f>
        <v>137</v>
      </c>
      <c r="G28" s="98">
        <v>5</v>
      </c>
      <c r="H28" s="103">
        <v>517</v>
      </c>
      <c r="I28" s="104">
        <v>14</v>
      </c>
    </row>
    <row r="29" spans="1:23" ht="15.75" customHeight="1" x14ac:dyDescent="0.3">
      <c r="A29" s="101">
        <v>3</v>
      </c>
      <c r="B29" s="102" t="s">
        <v>369</v>
      </c>
      <c r="C29" s="102" t="s">
        <v>344</v>
      </c>
      <c r="D29" s="103" t="s">
        <v>190</v>
      </c>
      <c r="E29" s="103"/>
      <c r="F29" s="103">
        <f>SUM(D29:E29)</f>
        <v>0</v>
      </c>
      <c r="G29" s="98">
        <v>0</v>
      </c>
      <c r="H29" s="103">
        <v>0</v>
      </c>
      <c r="I29" s="104">
        <v>0</v>
      </c>
    </row>
    <row r="30" spans="1:23" ht="15.75" customHeight="1" x14ac:dyDescent="0.3">
      <c r="A30" s="204">
        <v>6</v>
      </c>
      <c r="B30" s="205" t="s">
        <v>589</v>
      </c>
      <c r="C30" s="205" t="s">
        <v>225</v>
      </c>
      <c r="D30" s="206">
        <v>0</v>
      </c>
      <c r="E30" s="206">
        <v>0</v>
      </c>
      <c r="F30" s="206">
        <f>SUM(D30:E30)</f>
        <v>0</v>
      </c>
      <c r="G30" s="207">
        <v>0</v>
      </c>
      <c r="H30" s="105">
        <v>0</v>
      </c>
      <c r="I30" s="106">
        <v>0</v>
      </c>
    </row>
    <row r="31" spans="1:23" ht="15.75" customHeight="1" x14ac:dyDescent="0.3"/>
    <row r="32" spans="1:23" ht="15.75" customHeight="1" x14ac:dyDescent="0.3">
      <c r="B32" s="85" t="s">
        <v>590</v>
      </c>
      <c r="F32" s="107" t="s">
        <v>705</v>
      </c>
    </row>
    <row r="33" spans="2:2" ht="15.75" customHeight="1" x14ac:dyDescent="0.3">
      <c r="B33" s="85" t="s">
        <v>129</v>
      </c>
    </row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`" xr:uid="{4C3AF1E6-1301-49A0-A1A0-98ADC3FDC0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2FFF-F49F-4B12-A935-CAAFBF79D62D}">
  <sheetPr codeName="Sheet17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5" customWidth="1"/>
    <col min="10" max="11" width="20.7109375" style="85" customWidth="1"/>
    <col min="12" max="15" width="5" style="85" customWidth="1"/>
    <col min="16" max="23" width="4.140625" style="85" customWidth="1"/>
    <col min="24" max="16384" width="10.28515625" style="85"/>
  </cols>
  <sheetData>
    <row r="1" spans="1:34" s="83" customFormat="1" ht="18" x14ac:dyDescent="0.35">
      <c r="A1" s="82"/>
      <c r="B1" s="83" t="s">
        <v>408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</row>
    <row r="5" spans="1:34" ht="15.75" customHeight="1" x14ac:dyDescent="0.3">
      <c r="A5" s="199">
        <v>3</v>
      </c>
      <c r="B5" s="200" t="s">
        <v>328</v>
      </c>
      <c r="C5" s="200" t="s">
        <v>54</v>
      </c>
      <c r="D5" s="201">
        <v>173</v>
      </c>
      <c r="E5" s="201">
        <v>9</v>
      </c>
      <c r="F5" s="201">
        <v>693</v>
      </c>
      <c r="G5" s="274">
        <v>33</v>
      </c>
    </row>
    <row r="6" spans="1:34" ht="15.75" customHeight="1" x14ac:dyDescent="0.3">
      <c r="A6" s="101">
        <v>8</v>
      </c>
      <c r="B6" s="102" t="s">
        <v>68</v>
      </c>
      <c r="C6" s="102" t="s">
        <v>65</v>
      </c>
      <c r="D6" s="103">
        <v>163</v>
      </c>
      <c r="E6" s="98">
        <v>7</v>
      </c>
      <c r="F6" s="103">
        <v>670</v>
      </c>
      <c r="G6" s="104">
        <v>29</v>
      </c>
    </row>
    <row r="7" spans="1:34" ht="15.75" customHeight="1" x14ac:dyDescent="0.3">
      <c r="A7" s="101">
        <v>7</v>
      </c>
      <c r="B7" s="102" t="s">
        <v>182</v>
      </c>
      <c r="C7" s="102" t="s">
        <v>180</v>
      </c>
      <c r="D7" s="103" t="s">
        <v>190</v>
      </c>
      <c r="E7" s="98">
        <v>0</v>
      </c>
      <c r="F7" s="103">
        <v>515</v>
      </c>
      <c r="G7" s="104">
        <v>23</v>
      </c>
      <c r="J7" s="111"/>
    </row>
    <row r="8" spans="1:34" ht="15.75" customHeight="1" x14ac:dyDescent="0.3">
      <c r="A8" s="101">
        <v>6</v>
      </c>
      <c r="B8" s="102" t="s">
        <v>410</v>
      </c>
      <c r="C8" s="102" t="s">
        <v>54</v>
      </c>
      <c r="D8" s="103">
        <v>162</v>
      </c>
      <c r="E8" s="98">
        <v>6</v>
      </c>
      <c r="F8" s="103">
        <v>665</v>
      </c>
      <c r="G8" s="104">
        <v>22</v>
      </c>
    </row>
    <row r="9" spans="1:34" ht="15.75" customHeight="1" x14ac:dyDescent="0.3">
      <c r="A9" s="101">
        <v>5</v>
      </c>
      <c r="B9" s="102" t="s">
        <v>359</v>
      </c>
      <c r="C9" s="102" t="s">
        <v>65</v>
      </c>
      <c r="D9" s="103">
        <v>167</v>
      </c>
      <c r="E9" s="98">
        <v>8</v>
      </c>
      <c r="F9" s="103">
        <v>660</v>
      </c>
      <c r="G9" s="104">
        <v>22</v>
      </c>
    </row>
    <row r="10" spans="1:34" ht="15.75" customHeight="1" x14ac:dyDescent="0.3">
      <c r="A10" s="101">
        <v>4</v>
      </c>
      <c r="B10" s="102" t="s">
        <v>409</v>
      </c>
      <c r="C10" s="102" t="s">
        <v>222</v>
      </c>
      <c r="D10" s="103">
        <v>156</v>
      </c>
      <c r="E10" s="98">
        <v>5</v>
      </c>
      <c r="F10" s="103">
        <v>647</v>
      </c>
      <c r="G10" s="104">
        <v>22</v>
      </c>
    </row>
    <row r="11" spans="1:34" ht="15.75" customHeight="1" x14ac:dyDescent="0.3">
      <c r="A11" s="101">
        <v>9</v>
      </c>
      <c r="B11" s="102" t="s">
        <v>411</v>
      </c>
      <c r="C11" s="102" t="s">
        <v>54</v>
      </c>
      <c r="D11" s="103">
        <v>136</v>
      </c>
      <c r="E11" s="98">
        <v>4</v>
      </c>
      <c r="F11" s="103">
        <v>609</v>
      </c>
      <c r="G11" s="104">
        <v>12</v>
      </c>
    </row>
    <row r="12" spans="1:34" ht="15.75" customHeight="1" x14ac:dyDescent="0.3">
      <c r="A12" s="101">
        <v>1</v>
      </c>
      <c r="B12" s="102" t="s">
        <v>148</v>
      </c>
      <c r="C12" s="102" t="s">
        <v>149</v>
      </c>
      <c r="D12" s="103" t="s">
        <v>45</v>
      </c>
      <c r="E12" s="98">
        <v>0</v>
      </c>
      <c r="F12" s="109">
        <v>477</v>
      </c>
      <c r="G12" s="110">
        <v>9</v>
      </c>
    </row>
    <row r="13" spans="1:34" ht="15.75" customHeight="1" x14ac:dyDescent="0.3">
      <c r="A13" s="204">
        <v>2</v>
      </c>
      <c r="B13" s="205" t="s">
        <v>370</v>
      </c>
      <c r="C13" s="205" t="s">
        <v>180</v>
      </c>
      <c r="D13" s="206" t="s">
        <v>190</v>
      </c>
      <c r="E13" s="207">
        <v>0</v>
      </c>
      <c r="F13" s="105">
        <v>288</v>
      </c>
      <c r="G13" s="106">
        <v>5</v>
      </c>
    </row>
    <row r="14" spans="1:34" ht="15.75" customHeight="1" x14ac:dyDescent="0.3"/>
    <row r="15" spans="1:34" ht="15.75" customHeight="1" x14ac:dyDescent="0.3">
      <c r="B15" s="85" t="s">
        <v>378</v>
      </c>
      <c r="F15" s="107" t="s">
        <v>705</v>
      </c>
    </row>
    <row r="16" spans="1:34" ht="15.75" customHeight="1" x14ac:dyDescent="0.3">
      <c r="B16" s="85" t="s">
        <v>129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6" customFormat="1" ht="15.75" customHeight="1" x14ac:dyDescent="0.3"/>
    <row r="26" s="86" customFormat="1" ht="15.75" customHeight="1" x14ac:dyDescent="0.3"/>
    <row r="27" s="86" customFormat="1" ht="15.75" customHeight="1" x14ac:dyDescent="0.3"/>
    <row r="28" s="86" customFormat="1" ht="15.75" customHeight="1" x14ac:dyDescent="0.3"/>
    <row r="29" s="86" customFormat="1" ht="15.75" customHeight="1" x14ac:dyDescent="0.3"/>
    <row r="30" s="86" customFormat="1" ht="15.75" customHeight="1" x14ac:dyDescent="0.3"/>
    <row r="31" s="86" customFormat="1" ht="15.75" customHeight="1" x14ac:dyDescent="0.3"/>
    <row r="32" s="86" customFormat="1" ht="15.75" customHeight="1" x14ac:dyDescent="0.3"/>
    <row r="33" s="86" customFormat="1" ht="15.75" customHeight="1" x14ac:dyDescent="0.3"/>
    <row r="34" s="86" customFormat="1" ht="15.75" customHeight="1" x14ac:dyDescent="0.3"/>
    <row r="35" s="86" customFormat="1" ht="15.75" customHeight="1" x14ac:dyDescent="0.3"/>
    <row r="36" s="86" customFormat="1" ht="15.75" customHeight="1" x14ac:dyDescent="0.3"/>
    <row r="37" s="86" customFormat="1" ht="15.75" customHeight="1" x14ac:dyDescent="0.3"/>
    <row r="38" s="86" customFormat="1" ht="15.75" customHeight="1" x14ac:dyDescent="0.3"/>
    <row r="39" s="86" customFormat="1" ht="15.75" customHeight="1" x14ac:dyDescent="0.3"/>
    <row r="40" s="86" customFormat="1" ht="15.75" customHeight="1" x14ac:dyDescent="0.3"/>
    <row r="41" s="86" customFormat="1" ht="15.75" customHeight="1" x14ac:dyDescent="0.3"/>
    <row r="42" s="86" customFormat="1" ht="15.75" customHeight="1" x14ac:dyDescent="0.3"/>
    <row r="43" s="86" customFormat="1" ht="15.75" customHeight="1" x14ac:dyDescent="0.3"/>
    <row r="44" s="86" customFormat="1" ht="15.75" customHeight="1" x14ac:dyDescent="0.3"/>
    <row r="45" s="86" customFormat="1" ht="15.75" customHeight="1" x14ac:dyDescent="0.3"/>
    <row r="46" s="86" customFormat="1" ht="15.75" customHeight="1" x14ac:dyDescent="0.3"/>
    <row r="47" s="86" customFormat="1" ht="15.75" customHeight="1" x14ac:dyDescent="0.3"/>
    <row r="48" s="86" customFormat="1" ht="15.75" customHeight="1" x14ac:dyDescent="0.3"/>
    <row r="49" s="86" customFormat="1" ht="15.75" customHeight="1" x14ac:dyDescent="0.3"/>
    <row r="50" s="86" customFormat="1" ht="15.75" customHeight="1" x14ac:dyDescent="0.3"/>
    <row r="51" s="86" customFormat="1" ht="15.75" customHeight="1" x14ac:dyDescent="0.3"/>
    <row r="52" s="86" customFormat="1" ht="15.75" customHeight="1" x14ac:dyDescent="0.3"/>
    <row r="53" s="86" customFormat="1" ht="15.75" customHeight="1" x14ac:dyDescent="0.3"/>
    <row r="54" s="86" customFormat="1" ht="15.75" customHeight="1" x14ac:dyDescent="0.3"/>
    <row r="55" s="86" customFormat="1" ht="15.75" customHeight="1" x14ac:dyDescent="0.3"/>
    <row r="56" s="86" customFormat="1" ht="15.75" customHeight="1" x14ac:dyDescent="0.3"/>
    <row r="57" s="86" customFormat="1" ht="15.75" customHeight="1" x14ac:dyDescent="0.3"/>
    <row r="58" s="86" customFormat="1" ht="15.75" customHeight="1" x14ac:dyDescent="0.3"/>
    <row r="59" s="86" customFormat="1" ht="15.75" customHeight="1" x14ac:dyDescent="0.3"/>
    <row r="60" s="86" customFormat="1" ht="15.75" customHeight="1" x14ac:dyDescent="0.3"/>
    <row r="61" s="86" customFormat="1" ht="15.75" customHeight="1" x14ac:dyDescent="0.3"/>
    <row r="62" s="86" customFormat="1" ht="15.75" customHeight="1" x14ac:dyDescent="0.3"/>
    <row r="63" s="86" customFormat="1" ht="15.75" customHeight="1" x14ac:dyDescent="0.3"/>
    <row r="64" s="86" customFormat="1" ht="15.75" customHeight="1" x14ac:dyDescent="0.3"/>
    <row r="65" s="86" customFormat="1" ht="15.75" customHeight="1" x14ac:dyDescent="0.3"/>
    <row r="66" s="86" customFormat="1" ht="15.75" customHeight="1" x14ac:dyDescent="0.3"/>
    <row r="67" s="86" customFormat="1" ht="15.75" customHeight="1" x14ac:dyDescent="0.3"/>
  </sheetData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86139069-917D-49EB-93AE-4051AB9104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C345-2ED6-49AD-B5CF-F30D08B28669}">
  <sheetPr codeName="Sheet37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619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K3" s="85"/>
      <c r="L3" s="85"/>
      <c r="M3" s="85"/>
      <c r="N3" s="85"/>
      <c r="O3" s="85"/>
      <c r="P3" s="85"/>
      <c r="Q3" s="85"/>
      <c r="R3" s="85"/>
      <c r="S3" s="85"/>
      <c r="T3" s="85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7</v>
      </c>
      <c r="B5" s="200" t="s">
        <v>622</v>
      </c>
      <c r="C5" s="200" t="s">
        <v>49</v>
      </c>
      <c r="D5" s="282">
        <v>100</v>
      </c>
      <c r="E5" s="201">
        <v>99</v>
      </c>
      <c r="F5" s="201">
        <f>SUM(D5:E5)</f>
        <v>199</v>
      </c>
      <c r="G5" s="201">
        <v>8</v>
      </c>
      <c r="H5" s="201">
        <v>792</v>
      </c>
      <c r="I5" s="274">
        <v>30</v>
      </c>
      <c r="K5" s="85"/>
    </row>
    <row r="6" spans="1:34" ht="15.75" customHeight="1" x14ac:dyDescent="0.3">
      <c r="A6" s="101">
        <v>4</v>
      </c>
      <c r="B6" s="102" t="s">
        <v>19</v>
      </c>
      <c r="C6" s="102" t="s">
        <v>509</v>
      </c>
      <c r="D6" s="103">
        <v>95</v>
      </c>
      <c r="E6" s="103">
        <v>95</v>
      </c>
      <c r="F6" s="103">
        <f>SUM(D6:E6)</f>
        <v>190</v>
      </c>
      <c r="G6" s="98">
        <v>4</v>
      </c>
      <c r="H6" s="103">
        <v>784</v>
      </c>
      <c r="I6" s="104">
        <v>27</v>
      </c>
      <c r="K6" s="85"/>
    </row>
    <row r="7" spans="1:34" ht="15.75" customHeight="1" x14ac:dyDescent="0.3">
      <c r="A7" s="101">
        <v>8</v>
      </c>
      <c r="B7" s="102" t="s">
        <v>623</v>
      </c>
      <c r="C7" s="102" t="s">
        <v>49</v>
      </c>
      <c r="D7" s="103">
        <v>99</v>
      </c>
      <c r="E7" s="103">
        <v>98</v>
      </c>
      <c r="F7" s="103">
        <f>SUM(D7:E7)</f>
        <v>197</v>
      </c>
      <c r="G7" s="98">
        <v>7</v>
      </c>
      <c r="H7" s="103">
        <v>784</v>
      </c>
      <c r="I7" s="104">
        <v>23</v>
      </c>
      <c r="J7" s="111"/>
      <c r="K7" s="85"/>
    </row>
    <row r="8" spans="1:34" ht="15.75" customHeight="1" x14ac:dyDescent="0.3">
      <c r="A8" s="101">
        <v>1</v>
      </c>
      <c r="B8" s="102" t="s">
        <v>81</v>
      </c>
      <c r="C8" s="102" t="s">
        <v>34</v>
      </c>
      <c r="D8" s="103">
        <v>98</v>
      </c>
      <c r="E8" s="103">
        <v>97</v>
      </c>
      <c r="F8" s="103">
        <f>SUM(D8:E8)</f>
        <v>195</v>
      </c>
      <c r="G8" s="98">
        <v>6</v>
      </c>
      <c r="H8" s="109">
        <v>783</v>
      </c>
      <c r="I8" s="110">
        <v>23</v>
      </c>
      <c r="K8" s="85"/>
    </row>
    <row r="9" spans="1:34" ht="15.75" customHeight="1" x14ac:dyDescent="0.3">
      <c r="A9" s="101">
        <v>2</v>
      </c>
      <c r="B9" s="102" t="s">
        <v>61</v>
      </c>
      <c r="C9" s="102" t="s">
        <v>18</v>
      </c>
      <c r="D9" s="103">
        <v>97</v>
      </c>
      <c r="E9" s="103">
        <v>98</v>
      </c>
      <c r="F9" s="103">
        <f>SUM(D9:E9)</f>
        <v>195</v>
      </c>
      <c r="G9" s="98">
        <v>6</v>
      </c>
      <c r="H9" s="109">
        <v>771</v>
      </c>
      <c r="I9" s="110">
        <v>16</v>
      </c>
    </row>
    <row r="10" spans="1:34" ht="15.75" customHeight="1" x14ac:dyDescent="0.3">
      <c r="A10" s="101">
        <v>6</v>
      </c>
      <c r="B10" s="102" t="s">
        <v>621</v>
      </c>
      <c r="C10" s="102" t="s">
        <v>49</v>
      </c>
      <c r="D10" s="103">
        <v>97</v>
      </c>
      <c r="E10" s="103">
        <v>92</v>
      </c>
      <c r="F10" s="103">
        <f>SUM(D10:E10)</f>
        <v>189</v>
      </c>
      <c r="G10" s="98">
        <v>3</v>
      </c>
      <c r="H10" s="103">
        <v>770</v>
      </c>
      <c r="I10" s="104">
        <v>16</v>
      </c>
    </row>
    <row r="11" spans="1:34" ht="15.75" customHeight="1" x14ac:dyDescent="0.3">
      <c r="A11" s="101">
        <v>3</v>
      </c>
      <c r="B11" s="102" t="s">
        <v>575</v>
      </c>
      <c r="C11" s="102" t="s">
        <v>509</v>
      </c>
      <c r="D11" s="103">
        <v>94</v>
      </c>
      <c r="E11" s="103">
        <v>93</v>
      </c>
      <c r="F11" s="103">
        <f>SUM(D11:E11)</f>
        <v>187</v>
      </c>
      <c r="G11" s="98">
        <v>2</v>
      </c>
      <c r="H11" s="103">
        <v>753</v>
      </c>
      <c r="I11" s="104">
        <v>10</v>
      </c>
    </row>
    <row r="12" spans="1:34" ht="15.75" customHeight="1" x14ac:dyDescent="0.3">
      <c r="A12" s="204">
        <v>5</v>
      </c>
      <c r="B12" s="205" t="s">
        <v>620</v>
      </c>
      <c r="C12" s="205" t="s">
        <v>509</v>
      </c>
      <c r="D12" s="206" t="s">
        <v>45</v>
      </c>
      <c r="E12" s="206"/>
      <c r="F12" s="206">
        <f>SUM(D12:E12)</f>
        <v>0</v>
      </c>
      <c r="G12" s="207">
        <v>0</v>
      </c>
      <c r="H12" s="105">
        <v>0</v>
      </c>
      <c r="I12" s="106">
        <v>0</v>
      </c>
    </row>
    <row r="13" spans="1:34" ht="15.75" customHeight="1" x14ac:dyDescent="0.3"/>
    <row r="14" spans="1:34" ht="15.75" customHeight="1" x14ac:dyDescent="0.3">
      <c r="A14" s="89"/>
      <c r="B14" s="90" t="s">
        <v>4</v>
      </c>
      <c r="C14" s="90"/>
      <c r="D14" s="90"/>
      <c r="E14" s="90"/>
      <c r="F14" s="90"/>
      <c r="G14" s="90"/>
      <c r="H14" s="90"/>
      <c r="I14" s="90"/>
    </row>
    <row r="15" spans="1:34" ht="15.75" customHeight="1" x14ac:dyDescent="0.3">
      <c r="A15" s="91">
        <v>2</v>
      </c>
      <c r="B15" s="92" t="s">
        <v>5</v>
      </c>
      <c r="C15" s="93" t="s">
        <v>6</v>
      </c>
      <c r="D15" s="122"/>
      <c r="E15" s="157"/>
      <c r="F15" s="96" t="s">
        <v>7</v>
      </c>
      <c r="G15" s="96" t="s">
        <v>8</v>
      </c>
      <c r="H15" s="96" t="s">
        <v>9</v>
      </c>
      <c r="I15" s="97" t="s">
        <v>10</v>
      </c>
    </row>
    <row r="16" spans="1:34" ht="15.75" customHeight="1" x14ac:dyDescent="0.3">
      <c r="A16" s="199">
        <v>7</v>
      </c>
      <c r="B16" s="200" t="s">
        <v>627</v>
      </c>
      <c r="C16" s="200" t="s">
        <v>34</v>
      </c>
      <c r="D16" s="201">
        <v>97</v>
      </c>
      <c r="E16" s="282">
        <v>100</v>
      </c>
      <c r="F16" s="201">
        <f>SUM(D16:E16)</f>
        <v>197</v>
      </c>
      <c r="G16" s="201">
        <v>7</v>
      </c>
      <c r="H16" s="201">
        <v>785</v>
      </c>
      <c r="I16" s="274">
        <v>27</v>
      </c>
    </row>
    <row r="17" spans="1:9" ht="15.75" customHeight="1" x14ac:dyDescent="0.3">
      <c r="A17" s="101">
        <v>5</v>
      </c>
      <c r="B17" s="102" t="s">
        <v>626</v>
      </c>
      <c r="C17" s="102" t="s">
        <v>52</v>
      </c>
      <c r="D17" s="103">
        <v>96</v>
      </c>
      <c r="E17" s="103">
        <v>96</v>
      </c>
      <c r="F17" s="103">
        <f>SUM(D17:E17)</f>
        <v>192</v>
      </c>
      <c r="G17" s="98">
        <v>5</v>
      </c>
      <c r="H17" s="103">
        <v>772</v>
      </c>
      <c r="I17" s="104">
        <v>21</v>
      </c>
    </row>
    <row r="18" spans="1:9" ht="15.75" customHeight="1" x14ac:dyDescent="0.3">
      <c r="A18" s="101">
        <v>6</v>
      </c>
      <c r="B18" s="102" t="s">
        <v>421</v>
      </c>
      <c r="C18" s="102" t="s">
        <v>422</v>
      </c>
      <c r="D18" s="103">
        <v>98</v>
      </c>
      <c r="E18" s="103">
        <v>97</v>
      </c>
      <c r="F18" s="103">
        <f>SUM(D18:E18)</f>
        <v>195</v>
      </c>
      <c r="G18" s="98">
        <v>6</v>
      </c>
      <c r="H18" s="103">
        <v>768</v>
      </c>
      <c r="I18" s="104">
        <v>20</v>
      </c>
    </row>
    <row r="19" spans="1:9" ht="15.75" customHeight="1" x14ac:dyDescent="0.3">
      <c r="A19" s="101">
        <v>1</v>
      </c>
      <c r="B19" s="102" t="s">
        <v>624</v>
      </c>
      <c r="C19" s="102" t="s">
        <v>52</v>
      </c>
      <c r="D19" s="103">
        <v>95</v>
      </c>
      <c r="E19" s="103">
        <v>96</v>
      </c>
      <c r="F19" s="103">
        <f>SUM(D19:E19)</f>
        <v>191</v>
      </c>
      <c r="G19" s="98">
        <v>4</v>
      </c>
      <c r="H19" s="109">
        <v>763</v>
      </c>
      <c r="I19" s="110">
        <v>18</v>
      </c>
    </row>
    <row r="20" spans="1:9" ht="15.75" customHeight="1" x14ac:dyDescent="0.3">
      <c r="A20" s="101">
        <v>2</v>
      </c>
      <c r="B20" s="102" t="s">
        <v>625</v>
      </c>
      <c r="C20" s="102" t="s">
        <v>422</v>
      </c>
      <c r="D20" s="103">
        <v>96</v>
      </c>
      <c r="E20" s="103">
        <v>93</v>
      </c>
      <c r="F20" s="103">
        <f>SUM(D20:E20)</f>
        <v>189</v>
      </c>
      <c r="G20" s="98">
        <v>3</v>
      </c>
      <c r="H20" s="103">
        <v>761</v>
      </c>
      <c r="I20" s="104">
        <v>16</v>
      </c>
    </row>
    <row r="21" spans="1:9" ht="15.75" customHeight="1" x14ac:dyDescent="0.3">
      <c r="A21" s="101">
        <v>4</v>
      </c>
      <c r="B21" s="102" t="s">
        <v>540</v>
      </c>
      <c r="C21" s="102" t="s">
        <v>52</v>
      </c>
      <c r="D21" s="103">
        <v>94</v>
      </c>
      <c r="E21" s="103">
        <v>88</v>
      </c>
      <c r="F21" s="103">
        <f>SUM(D21:E21)</f>
        <v>182</v>
      </c>
      <c r="G21" s="98">
        <v>2</v>
      </c>
      <c r="H21" s="103">
        <v>728</v>
      </c>
      <c r="I21" s="104">
        <v>8</v>
      </c>
    </row>
    <row r="22" spans="1:9" ht="15.75" customHeight="1" x14ac:dyDescent="0.3">
      <c r="A22" s="204">
        <v>3</v>
      </c>
      <c r="B22" s="205" t="s">
        <v>434</v>
      </c>
      <c r="C22" s="205" t="s">
        <v>60</v>
      </c>
      <c r="D22" s="206">
        <v>92</v>
      </c>
      <c r="E22" s="206">
        <v>86</v>
      </c>
      <c r="F22" s="206">
        <f>SUM(D22:E22)</f>
        <v>178</v>
      </c>
      <c r="G22" s="207">
        <v>1</v>
      </c>
      <c r="H22" s="105">
        <v>702</v>
      </c>
      <c r="I22" s="106">
        <v>4</v>
      </c>
    </row>
    <row r="23" spans="1:9" ht="15.75" customHeight="1" x14ac:dyDescent="0.3"/>
    <row r="24" spans="1:9" ht="15.75" customHeight="1" x14ac:dyDescent="0.3">
      <c r="A24" s="89"/>
      <c r="B24" s="90" t="s">
        <v>39</v>
      </c>
      <c r="C24" s="90"/>
      <c r="D24" s="90"/>
      <c r="E24" s="90"/>
      <c r="F24" s="90"/>
      <c r="G24" s="90"/>
      <c r="H24" s="90"/>
      <c r="I24" s="90"/>
    </row>
    <row r="25" spans="1:9" ht="15.75" customHeight="1" x14ac:dyDescent="0.3">
      <c r="A25" s="91">
        <v>2</v>
      </c>
      <c r="B25" s="92" t="s">
        <v>5</v>
      </c>
      <c r="C25" s="93" t="s">
        <v>6</v>
      </c>
      <c r="D25" s="122"/>
      <c r="E25" s="157"/>
      <c r="F25" s="96" t="s">
        <v>7</v>
      </c>
      <c r="G25" s="96" t="s">
        <v>8</v>
      </c>
      <c r="H25" s="96" t="s">
        <v>9</v>
      </c>
      <c r="I25" s="97" t="s">
        <v>10</v>
      </c>
    </row>
    <row r="26" spans="1:9" ht="15.75" customHeight="1" x14ac:dyDescent="0.3">
      <c r="A26" s="199">
        <v>7</v>
      </c>
      <c r="B26" s="200" t="s">
        <v>63</v>
      </c>
      <c r="C26" s="200" t="s">
        <v>60</v>
      </c>
      <c r="D26" s="201">
        <v>97</v>
      </c>
      <c r="E26" s="201">
        <v>95</v>
      </c>
      <c r="F26" s="201">
        <f>SUM(D26:E26)</f>
        <v>192</v>
      </c>
      <c r="G26" s="201">
        <v>7</v>
      </c>
      <c r="H26" s="201">
        <v>756</v>
      </c>
      <c r="I26" s="274">
        <v>25</v>
      </c>
    </row>
    <row r="27" spans="1:9" ht="15.75" customHeight="1" x14ac:dyDescent="0.3">
      <c r="A27" s="101">
        <v>5</v>
      </c>
      <c r="B27" s="102" t="s">
        <v>629</v>
      </c>
      <c r="C27" s="102" t="s">
        <v>72</v>
      </c>
      <c r="D27" s="103">
        <v>96</v>
      </c>
      <c r="E27" s="103">
        <v>95</v>
      </c>
      <c r="F27" s="103">
        <f>SUM(D27:E27)</f>
        <v>191</v>
      </c>
      <c r="G27" s="98">
        <v>6</v>
      </c>
      <c r="H27" s="103">
        <v>750</v>
      </c>
      <c r="I27" s="104">
        <v>23</v>
      </c>
    </row>
    <row r="28" spans="1:9" ht="15.75" customHeight="1" x14ac:dyDescent="0.3">
      <c r="A28" s="101">
        <v>1</v>
      </c>
      <c r="B28" s="102" t="s">
        <v>96</v>
      </c>
      <c r="C28" s="102" t="s">
        <v>18</v>
      </c>
      <c r="D28" s="103">
        <v>92</v>
      </c>
      <c r="E28" s="103">
        <v>94</v>
      </c>
      <c r="F28" s="103">
        <f>SUM(D28:E28)</f>
        <v>186</v>
      </c>
      <c r="G28" s="98">
        <v>5</v>
      </c>
      <c r="H28" s="109">
        <v>739</v>
      </c>
      <c r="I28" s="110">
        <v>22</v>
      </c>
    </row>
    <row r="29" spans="1:9" ht="15.75" customHeight="1" x14ac:dyDescent="0.3">
      <c r="A29" s="101">
        <v>3</v>
      </c>
      <c r="B29" s="102" t="s">
        <v>628</v>
      </c>
      <c r="C29" s="102" t="s">
        <v>34</v>
      </c>
      <c r="D29" s="103">
        <v>90</v>
      </c>
      <c r="E29" s="103">
        <v>90</v>
      </c>
      <c r="F29" s="103">
        <f>SUM(D29:E29)</f>
        <v>180</v>
      </c>
      <c r="G29" s="98">
        <v>4</v>
      </c>
      <c r="H29" s="103">
        <v>726</v>
      </c>
      <c r="I29" s="104">
        <v>18</v>
      </c>
    </row>
    <row r="30" spans="1:9" ht="15.75" customHeight="1" x14ac:dyDescent="0.3">
      <c r="A30" s="101">
        <v>4</v>
      </c>
      <c r="B30" s="102" t="s">
        <v>500</v>
      </c>
      <c r="C30" s="102" t="s">
        <v>72</v>
      </c>
      <c r="D30" s="103">
        <v>92</v>
      </c>
      <c r="E30" s="103">
        <v>86</v>
      </c>
      <c r="F30" s="103">
        <f>SUM(D30:E30)</f>
        <v>178</v>
      </c>
      <c r="G30" s="98">
        <v>3</v>
      </c>
      <c r="H30" s="103">
        <v>696</v>
      </c>
      <c r="I30" s="104">
        <v>12</v>
      </c>
    </row>
    <row r="31" spans="1:9" ht="15.75" customHeight="1" x14ac:dyDescent="0.3">
      <c r="A31" s="101">
        <v>2</v>
      </c>
      <c r="B31" s="102" t="s">
        <v>119</v>
      </c>
      <c r="C31" s="102" t="s">
        <v>34</v>
      </c>
      <c r="D31" s="103">
        <v>84</v>
      </c>
      <c r="E31" s="103">
        <v>92</v>
      </c>
      <c r="F31" s="103">
        <f>SUM(D31:E31)</f>
        <v>176</v>
      </c>
      <c r="G31" s="98">
        <v>2</v>
      </c>
      <c r="H31" s="103">
        <v>666</v>
      </c>
      <c r="I31" s="104">
        <v>8</v>
      </c>
    </row>
    <row r="32" spans="1:9" ht="15.75" customHeight="1" x14ac:dyDescent="0.3">
      <c r="A32" s="204">
        <v>6</v>
      </c>
      <c r="B32" s="205" t="s">
        <v>574</v>
      </c>
      <c r="C32" s="205" t="s">
        <v>509</v>
      </c>
      <c r="D32" s="206" t="s">
        <v>45</v>
      </c>
      <c r="E32" s="206"/>
      <c r="F32" s="206">
        <f>SUM(D32:E32)</f>
        <v>0</v>
      </c>
      <c r="G32" s="207">
        <v>0</v>
      </c>
      <c r="H32" s="105">
        <v>0</v>
      </c>
      <c r="I32" s="106">
        <v>0</v>
      </c>
    </row>
    <row r="33" spans="2:6" ht="15.75" customHeight="1" x14ac:dyDescent="0.3"/>
    <row r="34" spans="2:6" ht="15.75" customHeight="1" x14ac:dyDescent="0.3">
      <c r="B34" s="90" t="s">
        <v>630</v>
      </c>
    </row>
    <row r="35" spans="2:6" ht="15.75" customHeight="1" x14ac:dyDescent="0.3"/>
    <row r="36" spans="2:6" ht="15.75" customHeight="1" x14ac:dyDescent="0.3">
      <c r="B36" s="85" t="s">
        <v>631</v>
      </c>
      <c r="F36" s="107" t="s">
        <v>705</v>
      </c>
    </row>
    <row r="37" spans="2:6" ht="15.75" customHeight="1" x14ac:dyDescent="0.3">
      <c r="B37" s="85" t="s">
        <v>129</v>
      </c>
    </row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26:I32">
    <sortCondition descending="1" ref="I26"/>
    <sortCondition descending="1" ref="H26"/>
  </sortState>
  <hyperlinks>
    <hyperlink ref="B2" location="'Index'!A3" tooltip="Go to the Index sheet" display="`" xr:uid="{58E350F9-D01C-434D-A3D8-1936A362A7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B3B5-AB3B-424B-9782-5155198CD2C1}">
  <sheetPr codeName="Sheet38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619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5</v>
      </c>
      <c r="B5" s="211" t="s">
        <v>19</v>
      </c>
      <c r="C5" s="211" t="s">
        <v>509</v>
      </c>
      <c r="D5" s="281">
        <v>95</v>
      </c>
      <c r="E5" s="281">
        <v>95</v>
      </c>
      <c r="F5" s="212">
        <v>190</v>
      </c>
      <c r="G5" s="212">
        <v>5</v>
      </c>
      <c r="H5" s="278">
        <v>784</v>
      </c>
      <c r="I5" s="279">
        <v>23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3">
        <v>6</v>
      </c>
      <c r="B6" s="214" t="s">
        <v>63</v>
      </c>
      <c r="C6" s="214" t="s">
        <v>60</v>
      </c>
      <c r="D6" s="215">
        <v>97</v>
      </c>
      <c r="E6" s="215">
        <v>95</v>
      </c>
      <c r="F6" s="216">
        <v>192</v>
      </c>
      <c r="G6" s="216">
        <v>6</v>
      </c>
      <c r="H6" s="116">
        <v>756</v>
      </c>
      <c r="I6" s="117">
        <v>18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4</v>
      </c>
      <c r="B7" s="214" t="s">
        <v>575</v>
      </c>
      <c r="C7" s="214" t="s">
        <v>509</v>
      </c>
      <c r="D7" s="215">
        <v>94</v>
      </c>
      <c r="E7" s="215">
        <v>93</v>
      </c>
      <c r="F7" s="216">
        <v>187</v>
      </c>
      <c r="G7" s="216">
        <v>4</v>
      </c>
      <c r="H7" s="116">
        <v>753</v>
      </c>
      <c r="I7" s="117">
        <v>17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2</v>
      </c>
      <c r="B8" s="214" t="s">
        <v>540</v>
      </c>
      <c r="C8" s="214" t="s">
        <v>52</v>
      </c>
      <c r="D8" s="215">
        <v>94</v>
      </c>
      <c r="E8" s="215">
        <v>88</v>
      </c>
      <c r="F8" s="216">
        <v>182</v>
      </c>
      <c r="G8" s="216">
        <v>3</v>
      </c>
      <c r="H8" s="116">
        <v>728</v>
      </c>
      <c r="I8" s="117">
        <v>11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7">
        <v>3</v>
      </c>
      <c r="B9" s="214" t="s">
        <v>628</v>
      </c>
      <c r="C9" s="214" t="s">
        <v>34</v>
      </c>
      <c r="D9" s="215">
        <v>90</v>
      </c>
      <c r="E9" s="215">
        <v>90</v>
      </c>
      <c r="F9" s="216">
        <v>180</v>
      </c>
      <c r="G9" s="216">
        <v>2</v>
      </c>
      <c r="H9" s="116">
        <v>726</v>
      </c>
      <c r="I9" s="117">
        <v>11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22">
        <v>1</v>
      </c>
      <c r="B10" s="219" t="s">
        <v>434</v>
      </c>
      <c r="C10" s="219" t="s">
        <v>60</v>
      </c>
      <c r="D10" s="221">
        <v>92</v>
      </c>
      <c r="E10" s="221">
        <v>86</v>
      </c>
      <c r="F10" s="221">
        <v>178</v>
      </c>
      <c r="G10" s="221">
        <v>1</v>
      </c>
      <c r="H10" s="275">
        <v>702</v>
      </c>
      <c r="I10" s="276">
        <v>4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198" t="s">
        <v>630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85" t="s">
        <v>131</v>
      </c>
      <c r="F14" s="107" t="s">
        <v>705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85" t="s">
        <v>129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`" xr:uid="{BCA2DED6-AAA3-4256-9E85-9311BFE9C3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232F-BBE0-4240-96A0-88A6C295E625}">
  <sheetPr codeName="Sheet39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632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K3" s="85"/>
      <c r="L3" s="85"/>
      <c r="M3" s="85"/>
      <c r="N3" s="85"/>
      <c r="O3" s="85"/>
      <c r="P3" s="85"/>
      <c r="Q3" s="85"/>
      <c r="R3" s="85"/>
      <c r="S3" s="85"/>
      <c r="T3" s="85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6</v>
      </c>
      <c r="B5" s="200" t="s">
        <v>622</v>
      </c>
      <c r="C5" s="200" t="s">
        <v>49</v>
      </c>
      <c r="D5" s="201">
        <v>99</v>
      </c>
      <c r="E5" s="282">
        <v>100</v>
      </c>
      <c r="F5" s="201">
        <f>SUM(D5:E5)</f>
        <v>199</v>
      </c>
      <c r="G5" s="201">
        <v>9</v>
      </c>
      <c r="H5" s="201">
        <v>789</v>
      </c>
      <c r="I5" s="274">
        <v>36</v>
      </c>
      <c r="K5" s="85"/>
    </row>
    <row r="6" spans="1:34" ht="15.75" customHeight="1" x14ac:dyDescent="0.3">
      <c r="A6" s="101">
        <v>8</v>
      </c>
      <c r="B6" s="102" t="s">
        <v>623</v>
      </c>
      <c r="C6" s="102" t="s">
        <v>49</v>
      </c>
      <c r="D6" s="103">
        <v>91</v>
      </c>
      <c r="E6" s="103">
        <v>96</v>
      </c>
      <c r="F6" s="103">
        <f>SUM(D6:E6)</f>
        <v>187</v>
      </c>
      <c r="G6" s="98">
        <v>4</v>
      </c>
      <c r="H6" s="103">
        <v>765</v>
      </c>
      <c r="I6" s="104">
        <v>27</v>
      </c>
      <c r="K6" s="85"/>
    </row>
    <row r="7" spans="1:34" ht="15.75" customHeight="1" x14ac:dyDescent="0.3">
      <c r="A7" s="101">
        <v>5</v>
      </c>
      <c r="B7" s="102" t="s">
        <v>575</v>
      </c>
      <c r="C7" s="102" t="s">
        <v>509</v>
      </c>
      <c r="D7" s="103">
        <v>97</v>
      </c>
      <c r="E7" s="103">
        <v>93</v>
      </c>
      <c r="F7" s="103">
        <f>SUM(D7:E7)</f>
        <v>190</v>
      </c>
      <c r="G7" s="98">
        <v>6</v>
      </c>
      <c r="H7" s="103">
        <v>764</v>
      </c>
      <c r="I7" s="104">
        <v>27</v>
      </c>
      <c r="J7" s="111"/>
      <c r="K7" s="85"/>
    </row>
    <row r="8" spans="1:34" ht="15.75" customHeight="1" x14ac:dyDescent="0.3">
      <c r="A8" s="101">
        <v>1</v>
      </c>
      <c r="B8" s="102" t="s">
        <v>625</v>
      </c>
      <c r="C8" s="102" t="s">
        <v>422</v>
      </c>
      <c r="D8" s="103">
        <v>94</v>
      </c>
      <c r="E8" s="103">
        <v>97</v>
      </c>
      <c r="F8" s="103">
        <f>SUM(D8:E8)</f>
        <v>191</v>
      </c>
      <c r="G8" s="98">
        <v>7</v>
      </c>
      <c r="H8" s="109">
        <v>759</v>
      </c>
      <c r="I8" s="110">
        <v>22</v>
      </c>
      <c r="K8" s="85"/>
    </row>
    <row r="9" spans="1:34" ht="15.75" customHeight="1" x14ac:dyDescent="0.3">
      <c r="A9" s="101">
        <v>7</v>
      </c>
      <c r="B9" s="102" t="s">
        <v>463</v>
      </c>
      <c r="C9" s="102" t="s">
        <v>49</v>
      </c>
      <c r="D9" s="103">
        <v>93</v>
      </c>
      <c r="E9" s="103">
        <v>96</v>
      </c>
      <c r="F9" s="103">
        <f>SUM(D9:E9)</f>
        <v>189</v>
      </c>
      <c r="G9" s="98">
        <v>5</v>
      </c>
      <c r="H9" s="103">
        <v>758</v>
      </c>
      <c r="I9" s="104">
        <v>21</v>
      </c>
    </row>
    <row r="10" spans="1:34" ht="15.75" customHeight="1" x14ac:dyDescent="0.3">
      <c r="A10" s="101">
        <v>4</v>
      </c>
      <c r="B10" s="102" t="s">
        <v>633</v>
      </c>
      <c r="C10" s="102" t="s">
        <v>34</v>
      </c>
      <c r="D10" s="103">
        <v>98</v>
      </c>
      <c r="E10" s="103">
        <v>96</v>
      </c>
      <c r="F10" s="103">
        <f>SUM(D10:E10)</f>
        <v>194</v>
      </c>
      <c r="G10" s="98">
        <v>8</v>
      </c>
      <c r="H10" s="103">
        <v>748</v>
      </c>
      <c r="I10" s="104">
        <v>17</v>
      </c>
    </row>
    <row r="11" spans="1:34" ht="15.75" customHeight="1" x14ac:dyDescent="0.3">
      <c r="A11" s="101">
        <v>9</v>
      </c>
      <c r="B11" s="102" t="s">
        <v>634</v>
      </c>
      <c r="C11" s="102" t="s">
        <v>49</v>
      </c>
      <c r="D11" s="103" t="s">
        <v>190</v>
      </c>
      <c r="E11" s="103"/>
      <c r="F11" s="103">
        <f>SUM(D11:E11)</f>
        <v>0</v>
      </c>
      <c r="G11" s="98">
        <v>0</v>
      </c>
      <c r="H11" s="103">
        <v>383</v>
      </c>
      <c r="I11" s="104">
        <v>15</v>
      </c>
    </row>
    <row r="12" spans="1:34" ht="15.75" customHeight="1" x14ac:dyDescent="0.3">
      <c r="A12" s="101">
        <v>2</v>
      </c>
      <c r="B12" s="102" t="s">
        <v>449</v>
      </c>
      <c r="C12" s="102" t="s">
        <v>422</v>
      </c>
      <c r="D12" s="103">
        <v>91</v>
      </c>
      <c r="E12" s="103">
        <v>92</v>
      </c>
      <c r="F12" s="103">
        <f>SUM(D12:E12)</f>
        <v>183</v>
      </c>
      <c r="G12" s="98">
        <v>3</v>
      </c>
      <c r="H12" s="109">
        <v>375</v>
      </c>
      <c r="I12" s="110">
        <v>10</v>
      </c>
    </row>
    <row r="13" spans="1:34" ht="15.75" customHeight="1" x14ac:dyDescent="0.3">
      <c r="A13" s="204">
        <v>3</v>
      </c>
      <c r="B13" s="205" t="s">
        <v>564</v>
      </c>
      <c r="C13" s="205" t="s">
        <v>30</v>
      </c>
      <c r="D13" s="206">
        <v>93</v>
      </c>
      <c r="E13" s="206">
        <v>83</v>
      </c>
      <c r="F13" s="206">
        <f>SUM(D13:E13)</f>
        <v>176</v>
      </c>
      <c r="G13" s="207">
        <v>2</v>
      </c>
      <c r="H13" s="105">
        <v>685</v>
      </c>
      <c r="I13" s="106">
        <v>8</v>
      </c>
    </row>
    <row r="14" spans="1:34" ht="15.75" customHeight="1" x14ac:dyDescent="0.3"/>
    <row r="15" spans="1:34" ht="15.75" customHeight="1" x14ac:dyDescent="0.3">
      <c r="A15" s="89"/>
      <c r="B15" s="90" t="s">
        <v>4</v>
      </c>
      <c r="C15" s="90"/>
      <c r="D15" s="90"/>
      <c r="E15" s="90"/>
      <c r="F15" s="90"/>
      <c r="G15" s="90"/>
      <c r="H15" s="90"/>
      <c r="I15" s="90"/>
    </row>
    <row r="16" spans="1:34" ht="15.75" customHeight="1" x14ac:dyDescent="0.3">
      <c r="A16" s="91">
        <v>2</v>
      </c>
      <c r="B16" s="92" t="s">
        <v>5</v>
      </c>
      <c r="C16" s="93" t="s">
        <v>6</v>
      </c>
      <c r="D16" s="122"/>
      <c r="E16" s="157"/>
      <c r="F16" s="96" t="s">
        <v>7</v>
      </c>
      <c r="G16" s="96" t="s">
        <v>8</v>
      </c>
      <c r="H16" s="96" t="s">
        <v>9</v>
      </c>
      <c r="I16" s="97" t="s">
        <v>10</v>
      </c>
    </row>
    <row r="17" spans="1:9" ht="15.75" customHeight="1" x14ac:dyDescent="0.3">
      <c r="A17" s="199">
        <v>8</v>
      </c>
      <c r="B17" s="200" t="s">
        <v>29</v>
      </c>
      <c r="C17" s="200" t="s">
        <v>30</v>
      </c>
      <c r="D17" s="201">
        <v>97</v>
      </c>
      <c r="E17" s="201">
        <v>96</v>
      </c>
      <c r="F17" s="201">
        <f>SUM(D17:E17)</f>
        <v>193</v>
      </c>
      <c r="G17" s="201">
        <v>9</v>
      </c>
      <c r="H17" s="201">
        <v>758</v>
      </c>
      <c r="I17" s="274">
        <v>35</v>
      </c>
    </row>
    <row r="18" spans="1:9" ht="15.75" customHeight="1" x14ac:dyDescent="0.3">
      <c r="A18" s="101">
        <v>6</v>
      </c>
      <c r="B18" s="102" t="s">
        <v>638</v>
      </c>
      <c r="C18" s="102" t="s">
        <v>34</v>
      </c>
      <c r="D18" s="103">
        <v>90</v>
      </c>
      <c r="E18" s="103">
        <v>94</v>
      </c>
      <c r="F18" s="103">
        <f>SUM(D18:E18)</f>
        <v>184</v>
      </c>
      <c r="G18" s="98">
        <v>8</v>
      </c>
      <c r="H18" s="103">
        <v>746</v>
      </c>
      <c r="I18" s="104">
        <v>31</v>
      </c>
    </row>
    <row r="19" spans="1:9" ht="15.75" customHeight="1" x14ac:dyDescent="0.3">
      <c r="A19" s="101">
        <v>3</v>
      </c>
      <c r="B19" s="102" t="s">
        <v>637</v>
      </c>
      <c r="C19" s="102" t="s">
        <v>509</v>
      </c>
      <c r="D19" s="103" t="s">
        <v>190</v>
      </c>
      <c r="E19" s="103"/>
      <c r="F19" s="103">
        <f>SUM(D19:E19)</f>
        <v>0</v>
      </c>
      <c r="G19" s="98">
        <v>0</v>
      </c>
      <c r="H19" s="103">
        <v>560</v>
      </c>
      <c r="I19" s="104">
        <v>25</v>
      </c>
    </row>
    <row r="20" spans="1:9" ht="15.75" customHeight="1" x14ac:dyDescent="0.3">
      <c r="A20" s="101">
        <v>4</v>
      </c>
      <c r="B20" s="102" t="s">
        <v>628</v>
      </c>
      <c r="C20" s="102" t="s">
        <v>34</v>
      </c>
      <c r="D20" s="103">
        <v>87</v>
      </c>
      <c r="E20" s="103">
        <v>89</v>
      </c>
      <c r="F20" s="103">
        <f>SUM(D20:E20)</f>
        <v>176</v>
      </c>
      <c r="G20" s="98">
        <v>6</v>
      </c>
      <c r="H20" s="103">
        <v>721</v>
      </c>
      <c r="I20" s="104">
        <v>24</v>
      </c>
    </row>
    <row r="21" spans="1:9" ht="15.75" customHeight="1" x14ac:dyDescent="0.3">
      <c r="A21" s="101">
        <v>5</v>
      </c>
      <c r="B21" s="102" t="s">
        <v>59</v>
      </c>
      <c r="C21" s="102" t="s">
        <v>60</v>
      </c>
      <c r="D21" s="103">
        <v>88</v>
      </c>
      <c r="E21" s="103">
        <v>91</v>
      </c>
      <c r="F21" s="103">
        <f>SUM(D21:E21)</f>
        <v>179</v>
      </c>
      <c r="G21" s="98">
        <v>7</v>
      </c>
      <c r="H21" s="103">
        <v>703</v>
      </c>
      <c r="I21" s="104">
        <v>23</v>
      </c>
    </row>
    <row r="22" spans="1:9" ht="15.75" customHeight="1" x14ac:dyDescent="0.3">
      <c r="A22" s="101">
        <v>1</v>
      </c>
      <c r="B22" s="102" t="s">
        <v>635</v>
      </c>
      <c r="C22" s="102" t="s">
        <v>422</v>
      </c>
      <c r="D22" s="103" t="s">
        <v>190</v>
      </c>
      <c r="E22" s="103"/>
      <c r="F22" s="103">
        <f>SUM(D22:E22)</f>
        <v>0</v>
      </c>
      <c r="G22" s="98">
        <v>0</v>
      </c>
      <c r="H22" s="109">
        <v>0</v>
      </c>
      <c r="I22" s="110">
        <v>0</v>
      </c>
    </row>
    <row r="23" spans="1:9" ht="15.75" customHeight="1" x14ac:dyDescent="0.3">
      <c r="A23" s="101">
        <v>2</v>
      </c>
      <c r="B23" s="102" t="s">
        <v>636</v>
      </c>
      <c r="C23" s="102" t="s">
        <v>14</v>
      </c>
      <c r="D23" s="103" t="s">
        <v>190</v>
      </c>
      <c r="E23" s="103"/>
      <c r="F23" s="103">
        <f>SUM(D23:E23)</f>
        <v>0</v>
      </c>
      <c r="G23" s="98">
        <v>0</v>
      </c>
      <c r="H23" s="103">
        <v>0</v>
      </c>
      <c r="I23" s="104">
        <v>0</v>
      </c>
    </row>
    <row r="24" spans="1:9" ht="15.75" customHeight="1" x14ac:dyDescent="0.3">
      <c r="A24" s="101">
        <v>7</v>
      </c>
      <c r="B24" s="102" t="s">
        <v>574</v>
      </c>
      <c r="C24" s="102" t="s">
        <v>509</v>
      </c>
      <c r="D24" s="103" t="s">
        <v>45</v>
      </c>
      <c r="E24" s="103"/>
      <c r="F24" s="103">
        <f>SUM(D24:E24)</f>
        <v>0</v>
      </c>
      <c r="G24" s="98">
        <v>0</v>
      </c>
      <c r="H24" s="103">
        <v>0</v>
      </c>
      <c r="I24" s="104">
        <v>0</v>
      </c>
    </row>
    <row r="25" spans="1:9" ht="15.75" customHeight="1" x14ac:dyDescent="0.3">
      <c r="A25" s="204">
        <v>9</v>
      </c>
      <c r="B25" s="205" t="s">
        <v>639</v>
      </c>
      <c r="C25" s="205" t="s">
        <v>18</v>
      </c>
      <c r="D25" s="206" t="s">
        <v>190</v>
      </c>
      <c r="E25" s="206"/>
      <c r="F25" s="206">
        <f>SUM(D25:E25)</f>
        <v>0</v>
      </c>
      <c r="G25" s="207">
        <v>0</v>
      </c>
      <c r="H25" s="105">
        <v>0</v>
      </c>
      <c r="I25" s="106">
        <v>0</v>
      </c>
    </row>
    <row r="26" spans="1:9" ht="15.75" customHeight="1" x14ac:dyDescent="0.3"/>
    <row r="27" spans="1:9" ht="15.75" customHeight="1" x14ac:dyDescent="0.3">
      <c r="A27" s="89"/>
      <c r="B27" s="90" t="s">
        <v>39</v>
      </c>
      <c r="C27" s="90"/>
      <c r="D27" s="90"/>
      <c r="E27" s="90"/>
      <c r="F27" s="90"/>
      <c r="G27" s="90"/>
      <c r="H27" s="90"/>
      <c r="I27" s="90"/>
    </row>
    <row r="28" spans="1:9" ht="15.75" customHeight="1" x14ac:dyDescent="0.3">
      <c r="A28" s="91">
        <v>2</v>
      </c>
      <c r="B28" s="92" t="s">
        <v>5</v>
      </c>
      <c r="C28" s="93" t="s">
        <v>6</v>
      </c>
      <c r="D28" s="122"/>
      <c r="E28" s="157"/>
      <c r="F28" s="96" t="s">
        <v>7</v>
      </c>
      <c r="G28" s="96" t="s">
        <v>8</v>
      </c>
      <c r="H28" s="96" t="s">
        <v>9</v>
      </c>
      <c r="I28" s="97" t="s">
        <v>10</v>
      </c>
    </row>
    <row r="29" spans="1:9" ht="15.75" customHeight="1" x14ac:dyDescent="0.3">
      <c r="A29" s="199">
        <v>4</v>
      </c>
      <c r="B29" s="200" t="s">
        <v>53</v>
      </c>
      <c r="C29" s="200" t="s">
        <v>54</v>
      </c>
      <c r="D29" s="201">
        <v>96</v>
      </c>
      <c r="E29" s="201">
        <v>92</v>
      </c>
      <c r="F29" s="201">
        <f>SUM(D29:E29)</f>
        <v>188</v>
      </c>
      <c r="G29" s="201">
        <v>9</v>
      </c>
      <c r="H29" s="201">
        <v>763</v>
      </c>
      <c r="I29" s="274">
        <v>36</v>
      </c>
    </row>
    <row r="30" spans="1:9" ht="15.75" customHeight="1" x14ac:dyDescent="0.3">
      <c r="A30" s="101">
        <v>5</v>
      </c>
      <c r="B30" s="102" t="s">
        <v>579</v>
      </c>
      <c r="C30" s="102" t="s">
        <v>72</v>
      </c>
      <c r="D30" s="103">
        <v>93</v>
      </c>
      <c r="E30" s="103">
        <v>93</v>
      </c>
      <c r="F30" s="103">
        <f>SUM(D30:E30)</f>
        <v>186</v>
      </c>
      <c r="G30" s="98">
        <v>8</v>
      </c>
      <c r="H30" s="103">
        <v>753</v>
      </c>
      <c r="I30" s="104">
        <v>32</v>
      </c>
    </row>
    <row r="31" spans="1:9" ht="15.75" customHeight="1" x14ac:dyDescent="0.3">
      <c r="A31" s="101">
        <v>8</v>
      </c>
      <c r="B31" s="102" t="s">
        <v>642</v>
      </c>
      <c r="C31" s="102" t="s">
        <v>34</v>
      </c>
      <c r="D31" s="103">
        <v>92</v>
      </c>
      <c r="E31" s="103">
        <v>94</v>
      </c>
      <c r="F31" s="103">
        <f>SUM(D31:E31)</f>
        <v>186</v>
      </c>
      <c r="G31" s="98">
        <v>8</v>
      </c>
      <c r="H31" s="103">
        <v>731</v>
      </c>
      <c r="I31" s="104">
        <v>25</v>
      </c>
    </row>
    <row r="32" spans="1:9" ht="15.75" customHeight="1" x14ac:dyDescent="0.3">
      <c r="A32" s="101">
        <v>2</v>
      </c>
      <c r="B32" s="102" t="s">
        <v>13</v>
      </c>
      <c r="C32" s="102" t="s">
        <v>14</v>
      </c>
      <c r="D32" s="103">
        <v>91</v>
      </c>
      <c r="E32" s="103">
        <v>79</v>
      </c>
      <c r="F32" s="103">
        <f>SUM(D32:E32)</f>
        <v>170</v>
      </c>
      <c r="G32" s="98">
        <v>3</v>
      </c>
      <c r="H32" s="103">
        <v>717</v>
      </c>
      <c r="I32" s="104">
        <v>22</v>
      </c>
    </row>
    <row r="33" spans="1:9" ht="15.75" customHeight="1" x14ac:dyDescent="0.3">
      <c r="A33" s="101">
        <v>9</v>
      </c>
      <c r="B33" s="102" t="s">
        <v>32</v>
      </c>
      <c r="C33" s="102" t="s">
        <v>14</v>
      </c>
      <c r="D33" s="103">
        <v>92</v>
      </c>
      <c r="E33" s="103">
        <v>90</v>
      </c>
      <c r="F33" s="103">
        <f>SUM(D33:E33)</f>
        <v>182</v>
      </c>
      <c r="G33" s="98">
        <v>6</v>
      </c>
      <c r="H33" s="103">
        <v>712</v>
      </c>
      <c r="I33" s="104">
        <v>20</v>
      </c>
    </row>
    <row r="34" spans="1:9" ht="15.75" customHeight="1" x14ac:dyDescent="0.3">
      <c r="A34" s="101">
        <v>1</v>
      </c>
      <c r="B34" s="102" t="s">
        <v>41</v>
      </c>
      <c r="C34" s="102" t="s">
        <v>14</v>
      </c>
      <c r="D34" s="103">
        <v>93</v>
      </c>
      <c r="E34" s="103">
        <v>82</v>
      </c>
      <c r="F34" s="103">
        <f>SUM(D34:E34)</f>
        <v>175</v>
      </c>
      <c r="G34" s="98">
        <v>4</v>
      </c>
      <c r="H34" s="109">
        <v>700</v>
      </c>
      <c r="I34" s="110">
        <v>18</v>
      </c>
    </row>
    <row r="35" spans="1:9" ht="15.75" customHeight="1" x14ac:dyDescent="0.3">
      <c r="A35" s="101">
        <v>7</v>
      </c>
      <c r="B35" s="102" t="s">
        <v>448</v>
      </c>
      <c r="C35" s="102" t="s">
        <v>422</v>
      </c>
      <c r="D35" s="103">
        <v>91</v>
      </c>
      <c r="E35" s="103">
        <v>89</v>
      </c>
      <c r="F35" s="103">
        <f>SUM(D35:E35)</f>
        <v>180</v>
      </c>
      <c r="G35" s="98">
        <v>5</v>
      </c>
      <c r="H35" s="103">
        <v>535</v>
      </c>
      <c r="I35" s="104">
        <v>14</v>
      </c>
    </row>
    <row r="36" spans="1:9" ht="15.75" customHeight="1" x14ac:dyDescent="0.3">
      <c r="A36" s="101">
        <v>3</v>
      </c>
      <c r="B36" s="102" t="s">
        <v>640</v>
      </c>
      <c r="C36" s="102" t="s">
        <v>14</v>
      </c>
      <c r="D36" s="103" t="s">
        <v>190</v>
      </c>
      <c r="E36" s="103"/>
      <c r="F36" s="103">
        <f>SUM(D36:E36)</f>
        <v>0</v>
      </c>
      <c r="G36" s="98">
        <v>0</v>
      </c>
      <c r="H36" s="103">
        <v>0</v>
      </c>
      <c r="I36" s="104">
        <v>0</v>
      </c>
    </row>
    <row r="37" spans="1:9" ht="15.75" customHeight="1" x14ac:dyDescent="0.3">
      <c r="A37" s="204">
        <v>6</v>
      </c>
      <c r="B37" s="205" t="s">
        <v>641</v>
      </c>
      <c r="C37" s="205" t="s">
        <v>37</v>
      </c>
      <c r="D37" s="206" t="s">
        <v>190</v>
      </c>
      <c r="E37" s="206"/>
      <c r="F37" s="206">
        <f>SUM(D37:E37)</f>
        <v>0</v>
      </c>
      <c r="G37" s="207">
        <v>0</v>
      </c>
      <c r="H37" s="105">
        <v>0</v>
      </c>
      <c r="I37" s="106">
        <v>0</v>
      </c>
    </row>
    <row r="38" spans="1:9" ht="15.75" customHeight="1" x14ac:dyDescent="0.3"/>
    <row r="39" spans="1:9" ht="15.75" customHeight="1" x14ac:dyDescent="0.3">
      <c r="A39" s="89"/>
      <c r="B39" s="90" t="s">
        <v>40</v>
      </c>
      <c r="C39" s="90"/>
      <c r="D39" s="90"/>
      <c r="E39" s="90"/>
      <c r="F39" s="90"/>
      <c r="G39" s="90"/>
      <c r="H39" s="90"/>
      <c r="I39" s="90"/>
    </row>
    <row r="40" spans="1:9" ht="15.75" customHeight="1" x14ac:dyDescent="0.3">
      <c r="A40" s="91">
        <v>2</v>
      </c>
      <c r="B40" s="92" t="s">
        <v>5</v>
      </c>
      <c r="C40" s="93" t="s">
        <v>6</v>
      </c>
      <c r="D40" s="122"/>
      <c r="E40" s="157"/>
      <c r="F40" s="96" t="s">
        <v>7</v>
      </c>
      <c r="G40" s="96" t="s">
        <v>8</v>
      </c>
      <c r="H40" s="96" t="s">
        <v>9</v>
      </c>
      <c r="I40" s="97" t="s">
        <v>10</v>
      </c>
    </row>
    <row r="41" spans="1:9" ht="15.75" customHeight="1" x14ac:dyDescent="0.3">
      <c r="A41" s="199">
        <v>7</v>
      </c>
      <c r="B41" s="200" t="s">
        <v>419</v>
      </c>
      <c r="C41" s="200" t="s">
        <v>14</v>
      </c>
      <c r="D41" s="201">
        <v>92</v>
      </c>
      <c r="E41" s="201">
        <v>95</v>
      </c>
      <c r="F41" s="201">
        <f>SUM(D41:E41)</f>
        <v>187</v>
      </c>
      <c r="G41" s="201">
        <v>8</v>
      </c>
      <c r="H41" s="201">
        <v>734</v>
      </c>
      <c r="I41" s="274">
        <v>32</v>
      </c>
    </row>
    <row r="42" spans="1:9" ht="15.75" customHeight="1" x14ac:dyDescent="0.3">
      <c r="A42" s="101">
        <v>4</v>
      </c>
      <c r="B42" s="102" t="s">
        <v>578</v>
      </c>
      <c r="C42" s="102" t="s">
        <v>72</v>
      </c>
      <c r="D42" s="103">
        <v>91</v>
      </c>
      <c r="E42" s="103">
        <v>92</v>
      </c>
      <c r="F42" s="103">
        <f>SUM(D42:E42)</f>
        <v>183</v>
      </c>
      <c r="G42" s="98">
        <v>7</v>
      </c>
      <c r="H42" s="103">
        <v>721</v>
      </c>
      <c r="I42" s="104">
        <v>28</v>
      </c>
    </row>
    <row r="43" spans="1:9" ht="15.75" customHeight="1" x14ac:dyDescent="0.3">
      <c r="A43" s="101">
        <v>5</v>
      </c>
      <c r="B43" s="102" t="s">
        <v>572</v>
      </c>
      <c r="C43" s="102" t="s">
        <v>34</v>
      </c>
      <c r="D43" s="103">
        <v>92</v>
      </c>
      <c r="E43" s="103">
        <v>89</v>
      </c>
      <c r="F43" s="103">
        <f>SUM(D43:E43)</f>
        <v>181</v>
      </c>
      <c r="G43" s="98">
        <v>6</v>
      </c>
      <c r="H43" s="103">
        <v>705</v>
      </c>
      <c r="I43" s="104">
        <v>25</v>
      </c>
    </row>
    <row r="44" spans="1:9" ht="15.75" customHeight="1" x14ac:dyDescent="0.3">
      <c r="A44" s="101">
        <v>3</v>
      </c>
      <c r="B44" s="102" t="s">
        <v>94</v>
      </c>
      <c r="C44" s="102" t="s">
        <v>34</v>
      </c>
      <c r="D44" s="103">
        <v>81</v>
      </c>
      <c r="E44" s="103">
        <v>82</v>
      </c>
      <c r="F44" s="103">
        <f>SUM(D44:E44)</f>
        <v>163</v>
      </c>
      <c r="G44" s="98">
        <v>4</v>
      </c>
      <c r="H44" s="103">
        <v>684</v>
      </c>
      <c r="I44" s="104">
        <v>19</v>
      </c>
    </row>
    <row r="45" spans="1:9" ht="15.75" customHeight="1" x14ac:dyDescent="0.3">
      <c r="A45" s="101">
        <v>8</v>
      </c>
      <c r="B45" s="102" t="s">
        <v>644</v>
      </c>
      <c r="C45" s="102" t="s">
        <v>14</v>
      </c>
      <c r="D45" s="103">
        <v>85</v>
      </c>
      <c r="E45" s="103">
        <v>89</v>
      </c>
      <c r="F45" s="103">
        <f>SUM(D45:E45)</f>
        <v>174</v>
      </c>
      <c r="G45" s="98">
        <v>5</v>
      </c>
      <c r="H45" s="103">
        <v>526</v>
      </c>
      <c r="I45" s="104">
        <v>14</v>
      </c>
    </row>
    <row r="46" spans="1:9" ht="15.75" customHeight="1" x14ac:dyDescent="0.3">
      <c r="A46" s="101">
        <v>1</v>
      </c>
      <c r="B46" s="102" t="s">
        <v>78</v>
      </c>
      <c r="C46" s="102" t="s">
        <v>14</v>
      </c>
      <c r="D46" s="103" t="s">
        <v>190</v>
      </c>
      <c r="E46" s="103"/>
      <c r="F46" s="103">
        <f>SUM(D46:E46)</f>
        <v>0</v>
      </c>
      <c r="G46" s="98">
        <v>0</v>
      </c>
      <c r="H46" s="109">
        <v>0</v>
      </c>
      <c r="I46" s="110">
        <v>0</v>
      </c>
    </row>
    <row r="47" spans="1:9" ht="15.75" customHeight="1" x14ac:dyDescent="0.3">
      <c r="A47" s="101">
        <v>2</v>
      </c>
      <c r="B47" s="102" t="s">
        <v>643</v>
      </c>
      <c r="C47" s="102" t="s">
        <v>422</v>
      </c>
      <c r="D47" s="103" t="s">
        <v>190</v>
      </c>
      <c r="E47" s="103"/>
      <c r="F47" s="103">
        <f>SUM(D47:E47)</f>
        <v>0</v>
      </c>
      <c r="G47" s="98">
        <v>0</v>
      </c>
      <c r="H47" s="103">
        <v>0</v>
      </c>
      <c r="I47" s="104">
        <v>0</v>
      </c>
    </row>
    <row r="48" spans="1:9" ht="15.75" customHeight="1" x14ac:dyDescent="0.3">
      <c r="A48" s="204">
        <v>6</v>
      </c>
      <c r="B48" s="205" t="s">
        <v>445</v>
      </c>
      <c r="C48" s="205" t="s">
        <v>37</v>
      </c>
      <c r="D48" s="206" t="s">
        <v>190</v>
      </c>
      <c r="E48" s="206"/>
      <c r="F48" s="206">
        <f>SUM(D48:E48)</f>
        <v>0</v>
      </c>
      <c r="G48" s="207">
        <v>0</v>
      </c>
      <c r="H48" s="105">
        <v>0</v>
      </c>
      <c r="I48" s="106">
        <v>0</v>
      </c>
    </row>
    <row r="49" spans="1:9" ht="15.75" customHeight="1" x14ac:dyDescent="0.3"/>
    <row r="50" spans="1:9" ht="15.75" customHeight="1" x14ac:dyDescent="0.3">
      <c r="A50" s="89"/>
      <c r="B50" s="90" t="s">
        <v>69</v>
      </c>
      <c r="C50" s="90"/>
      <c r="D50" s="90"/>
      <c r="E50" s="90"/>
      <c r="F50" s="90"/>
      <c r="G50" s="90"/>
      <c r="H50" s="90"/>
      <c r="I50" s="90"/>
    </row>
    <row r="51" spans="1:9" ht="15.75" customHeight="1" x14ac:dyDescent="0.3">
      <c r="A51" s="91">
        <v>2</v>
      </c>
      <c r="B51" s="92" t="s">
        <v>5</v>
      </c>
      <c r="C51" s="93" t="s">
        <v>6</v>
      </c>
      <c r="D51" s="122"/>
      <c r="E51" s="157"/>
      <c r="F51" s="96" t="s">
        <v>7</v>
      </c>
      <c r="G51" s="96" t="s">
        <v>8</v>
      </c>
      <c r="H51" s="96" t="s">
        <v>9</v>
      </c>
      <c r="I51" s="97" t="s">
        <v>10</v>
      </c>
    </row>
    <row r="52" spans="1:9" ht="15.75" customHeight="1" x14ac:dyDescent="0.3">
      <c r="A52" s="199">
        <v>5</v>
      </c>
      <c r="B52" s="283" t="s">
        <v>646</v>
      </c>
      <c r="C52" s="200" t="s">
        <v>49</v>
      </c>
      <c r="D52" s="201">
        <v>94</v>
      </c>
      <c r="E52" s="284">
        <v>86</v>
      </c>
      <c r="F52" s="201">
        <f>SUM(D52:E52)</f>
        <v>180</v>
      </c>
      <c r="G52" s="201">
        <v>8</v>
      </c>
      <c r="H52" s="201">
        <v>722</v>
      </c>
      <c r="I52" s="274">
        <v>32</v>
      </c>
    </row>
    <row r="53" spans="1:9" ht="15.75" customHeight="1" x14ac:dyDescent="0.3">
      <c r="A53" s="101">
        <v>7</v>
      </c>
      <c r="B53" s="102" t="s">
        <v>648</v>
      </c>
      <c r="C53" s="102" t="s">
        <v>49</v>
      </c>
      <c r="D53" s="103">
        <v>77</v>
      </c>
      <c r="E53" s="103">
        <v>87</v>
      </c>
      <c r="F53" s="103">
        <f>SUM(D53:E53)</f>
        <v>164</v>
      </c>
      <c r="G53" s="98">
        <v>7</v>
      </c>
      <c r="H53" s="103">
        <v>661</v>
      </c>
      <c r="I53" s="104">
        <v>26</v>
      </c>
    </row>
    <row r="54" spans="1:9" ht="15.75" customHeight="1" x14ac:dyDescent="0.3">
      <c r="A54" s="101">
        <v>2</v>
      </c>
      <c r="B54" s="102" t="s">
        <v>645</v>
      </c>
      <c r="C54" s="102" t="s">
        <v>72</v>
      </c>
      <c r="D54" s="103">
        <v>76</v>
      </c>
      <c r="E54" s="103">
        <v>88</v>
      </c>
      <c r="F54" s="103">
        <f>SUM(D54:E54)</f>
        <v>164</v>
      </c>
      <c r="G54" s="98">
        <v>7</v>
      </c>
      <c r="H54" s="103">
        <v>639</v>
      </c>
      <c r="I54" s="104">
        <v>22</v>
      </c>
    </row>
    <row r="55" spans="1:9" ht="15.75" customHeight="1" x14ac:dyDescent="0.3">
      <c r="A55" s="101">
        <v>4</v>
      </c>
      <c r="B55" s="102" t="s">
        <v>119</v>
      </c>
      <c r="C55" s="102" t="s">
        <v>34</v>
      </c>
      <c r="D55" s="103">
        <v>71</v>
      </c>
      <c r="E55" s="103">
        <v>83</v>
      </c>
      <c r="F55" s="103">
        <f>SUM(D55:E55)</f>
        <v>154</v>
      </c>
      <c r="G55" s="98">
        <v>5</v>
      </c>
      <c r="H55" s="103">
        <v>619</v>
      </c>
      <c r="I55" s="104">
        <v>19</v>
      </c>
    </row>
    <row r="56" spans="1:9" ht="15.75" customHeight="1" x14ac:dyDescent="0.3">
      <c r="A56" s="101">
        <v>8</v>
      </c>
      <c r="B56" s="102" t="s">
        <v>649</v>
      </c>
      <c r="C56" s="102" t="s">
        <v>34</v>
      </c>
      <c r="D56" s="103" t="s">
        <v>190</v>
      </c>
      <c r="E56" s="103"/>
      <c r="F56" s="103">
        <f>SUM(D56:E56)</f>
        <v>0</v>
      </c>
      <c r="G56" s="98">
        <v>0</v>
      </c>
      <c r="H56" s="103">
        <v>503</v>
      </c>
      <c r="I56" s="104">
        <v>18</v>
      </c>
    </row>
    <row r="57" spans="1:9" ht="15.75" customHeight="1" x14ac:dyDescent="0.3">
      <c r="A57" s="101">
        <v>6</v>
      </c>
      <c r="B57" s="102" t="s">
        <v>647</v>
      </c>
      <c r="C57" s="102" t="s">
        <v>30</v>
      </c>
      <c r="D57" s="103" t="s">
        <v>190</v>
      </c>
      <c r="E57" s="103"/>
      <c r="F57" s="103">
        <f>SUM(D57:E57)</f>
        <v>0</v>
      </c>
      <c r="G57" s="98">
        <v>0</v>
      </c>
      <c r="H57" s="103">
        <v>419</v>
      </c>
      <c r="I57" s="104">
        <v>9</v>
      </c>
    </row>
    <row r="58" spans="1:9" ht="15.75" customHeight="1" x14ac:dyDescent="0.3">
      <c r="A58" s="101">
        <v>1</v>
      </c>
      <c r="B58" s="102" t="s">
        <v>42</v>
      </c>
      <c r="C58" s="102" t="s">
        <v>14</v>
      </c>
      <c r="D58" s="103" t="s">
        <v>190</v>
      </c>
      <c r="E58" s="103"/>
      <c r="F58" s="103">
        <f>SUM(D58:E58)</f>
        <v>0</v>
      </c>
      <c r="G58" s="98">
        <v>0</v>
      </c>
      <c r="H58" s="109">
        <v>0</v>
      </c>
      <c r="I58" s="110">
        <v>0</v>
      </c>
    </row>
    <row r="59" spans="1:9" ht="15.75" customHeight="1" x14ac:dyDescent="0.3">
      <c r="A59" s="204">
        <v>3</v>
      </c>
      <c r="B59" s="205" t="s">
        <v>533</v>
      </c>
      <c r="C59" s="205" t="s">
        <v>14</v>
      </c>
      <c r="D59" s="206" t="s">
        <v>190</v>
      </c>
      <c r="E59" s="206"/>
      <c r="F59" s="206">
        <f>SUM(D59:E59)</f>
        <v>0</v>
      </c>
      <c r="G59" s="207">
        <v>0</v>
      </c>
      <c r="H59" s="105">
        <v>0</v>
      </c>
      <c r="I59" s="106">
        <v>0</v>
      </c>
    </row>
    <row r="60" spans="1:9" ht="15.75" customHeight="1" x14ac:dyDescent="0.3"/>
    <row r="61" spans="1:9" ht="15.75" customHeight="1" x14ac:dyDescent="0.3">
      <c r="B61" s="90" t="s">
        <v>630</v>
      </c>
    </row>
    <row r="62" spans="1:9" ht="15.75" customHeight="1" x14ac:dyDescent="0.3"/>
    <row r="63" spans="1:9" ht="15.75" customHeight="1" x14ac:dyDescent="0.3">
      <c r="B63" s="85" t="s">
        <v>631</v>
      </c>
      <c r="F63" s="107" t="s">
        <v>705</v>
      </c>
    </row>
    <row r="64" spans="1:9" ht="15.75" customHeight="1" x14ac:dyDescent="0.3">
      <c r="B64" s="85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`" xr:uid="{B871B7E6-5D59-43D0-86E4-1B5B548907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0D74-5589-495D-A9E5-D84F3FD0EF6D}">
  <sheetPr codeName="Sheet40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632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80">
        <v>6</v>
      </c>
      <c r="B5" s="211" t="s">
        <v>575</v>
      </c>
      <c r="C5" s="211" t="s">
        <v>509</v>
      </c>
      <c r="D5" s="281">
        <v>97</v>
      </c>
      <c r="E5" s="281">
        <v>93</v>
      </c>
      <c r="F5" s="212">
        <v>190</v>
      </c>
      <c r="G5" s="212">
        <v>8</v>
      </c>
      <c r="H5" s="278">
        <v>764</v>
      </c>
      <c r="I5" s="279">
        <v>30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1</v>
      </c>
      <c r="B6" s="214" t="s">
        <v>53</v>
      </c>
      <c r="C6" s="214" t="s">
        <v>54</v>
      </c>
      <c r="D6" s="216">
        <v>96</v>
      </c>
      <c r="E6" s="216">
        <v>92</v>
      </c>
      <c r="F6" s="216">
        <v>188</v>
      </c>
      <c r="G6" s="216">
        <v>6</v>
      </c>
      <c r="H6" s="109">
        <v>763</v>
      </c>
      <c r="I6" s="110">
        <v>27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7">
        <v>7</v>
      </c>
      <c r="B7" s="214" t="s">
        <v>463</v>
      </c>
      <c r="C7" s="214" t="s">
        <v>49</v>
      </c>
      <c r="D7" s="215">
        <v>93</v>
      </c>
      <c r="E7" s="215">
        <v>96</v>
      </c>
      <c r="F7" s="216">
        <v>189</v>
      </c>
      <c r="G7" s="216">
        <v>7</v>
      </c>
      <c r="H7" s="116">
        <v>758</v>
      </c>
      <c r="I7" s="117">
        <v>25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8</v>
      </c>
      <c r="B8" s="214" t="s">
        <v>634</v>
      </c>
      <c r="C8" s="214" t="s">
        <v>49</v>
      </c>
      <c r="D8" s="215" t="s">
        <v>190</v>
      </c>
      <c r="E8" s="215" t="s">
        <v>465</v>
      </c>
      <c r="F8" s="216">
        <v>0</v>
      </c>
      <c r="G8" s="216">
        <v>0</v>
      </c>
      <c r="H8" s="116">
        <v>383</v>
      </c>
      <c r="I8" s="117">
        <v>15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3">
        <v>2</v>
      </c>
      <c r="B9" s="214" t="s">
        <v>637</v>
      </c>
      <c r="C9" s="214" t="s">
        <v>509</v>
      </c>
      <c r="D9" s="215" t="s">
        <v>190</v>
      </c>
      <c r="E9" s="215" t="s">
        <v>465</v>
      </c>
      <c r="F9" s="216">
        <v>0</v>
      </c>
      <c r="G9" s="216">
        <v>0</v>
      </c>
      <c r="H9" s="116">
        <v>560</v>
      </c>
      <c r="I9" s="117">
        <v>13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7">
        <v>5</v>
      </c>
      <c r="B10" s="214" t="s">
        <v>419</v>
      </c>
      <c r="C10" s="214" t="s">
        <v>14</v>
      </c>
      <c r="D10" s="215">
        <v>92</v>
      </c>
      <c r="E10" s="215">
        <v>95</v>
      </c>
      <c r="F10" s="216">
        <v>187</v>
      </c>
      <c r="G10" s="216">
        <v>5</v>
      </c>
      <c r="H10" s="116">
        <v>734</v>
      </c>
      <c r="I10" s="117">
        <v>12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7">
        <v>3</v>
      </c>
      <c r="B11" s="214" t="s">
        <v>628</v>
      </c>
      <c r="C11" s="214" t="s">
        <v>34</v>
      </c>
      <c r="D11" s="215">
        <v>87</v>
      </c>
      <c r="E11" s="215">
        <v>89</v>
      </c>
      <c r="F11" s="216">
        <v>176</v>
      </c>
      <c r="G11" s="216">
        <v>3</v>
      </c>
      <c r="H11" s="116">
        <v>721</v>
      </c>
      <c r="I11" s="117">
        <v>11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8">
        <v>4</v>
      </c>
      <c r="B12" s="219" t="s">
        <v>59</v>
      </c>
      <c r="C12" s="219" t="s">
        <v>60</v>
      </c>
      <c r="D12" s="220">
        <v>88</v>
      </c>
      <c r="E12" s="220">
        <v>91</v>
      </c>
      <c r="F12" s="221">
        <v>179</v>
      </c>
      <c r="G12" s="221">
        <v>4</v>
      </c>
      <c r="H12" s="118">
        <v>703</v>
      </c>
      <c r="I12" s="119">
        <v>10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98" t="s">
        <v>630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85" t="s">
        <v>131</v>
      </c>
      <c r="F16" s="107" t="s">
        <v>705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85" t="s">
        <v>129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E8E6BAE6-39D8-40C0-B701-0D5145735D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E2D4-6D4E-48E2-BDEC-D6842C896F30}">
  <sheetPr codeName="Sheet41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650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K3" s="85"/>
      <c r="L3" s="85"/>
      <c r="M3" s="85"/>
      <c r="N3" s="85"/>
      <c r="O3" s="85"/>
      <c r="P3" s="85"/>
      <c r="Q3" s="85"/>
      <c r="R3" s="85"/>
      <c r="S3" s="85"/>
      <c r="T3" s="85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5</v>
      </c>
      <c r="B5" s="200" t="s">
        <v>314</v>
      </c>
      <c r="C5" s="200" t="s">
        <v>30</v>
      </c>
      <c r="D5" s="201">
        <v>98</v>
      </c>
      <c r="E5" s="201">
        <v>96</v>
      </c>
      <c r="F5" s="201">
        <f>SUM(D5:E5)</f>
        <v>194</v>
      </c>
      <c r="G5" s="201">
        <v>7</v>
      </c>
      <c r="H5" s="201">
        <v>771</v>
      </c>
      <c r="I5" s="274">
        <v>27</v>
      </c>
      <c r="K5" s="85"/>
    </row>
    <row r="6" spans="1:34" ht="15.75" customHeight="1" x14ac:dyDescent="0.3">
      <c r="A6" s="101">
        <v>7</v>
      </c>
      <c r="B6" s="102" t="s">
        <v>63</v>
      </c>
      <c r="C6" s="102" t="s">
        <v>60</v>
      </c>
      <c r="D6" s="103">
        <v>95</v>
      </c>
      <c r="E6" s="103">
        <v>98</v>
      </c>
      <c r="F6" s="103">
        <f>SUM(D6:E6)</f>
        <v>193</v>
      </c>
      <c r="G6" s="98">
        <v>6</v>
      </c>
      <c r="H6" s="103">
        <v>755</v>
      </c>
      <c r="I6" s="104">
        <v>21</v>
      </c>
      <c r="K6" s="85"/>
    </row>
    <row r="7" spans="1:34" ht="15.75" customHeight="1" x14ac:dyDescent="0.3">
      <c r="A7" s="101">
        <v>1</v>
      </c>
      <c r="B7" s="102" t="s">
        <v>584</v>
      </c>
      <c r="C7" s="102" t="s">
        <v>30</v>
      </c>
      <c r="D7" s="103">
        <v>93</v>
      </c>
      <c r="E7" s="103">
        <v>91</v>
      </c>
      <c r="F7" s="103">
        <f>SUM(D7:E7)</f>
        <v>184</v>
      </c>
      <c r="G7" s="98">
        <v>5</v>
      </c>
      <c r="H7" s="109">
        <v>746</v>
      </c>
      <c r="I7" s="110">
        <v>21</v>
      </c>
      <c r="J7" s="111"/>
      <c r="K7" s="85"/>
    </row>
    <row r="8" spans="1:34" ht="15.75" customHeight="1" x14ac:dyDescent="0.3">
      <c r="A8" s="101">
        <v>3</v>
      </c>
      <c r="B8" s="102" t="s">
        <v>651</v>
      </c>
      <c r="C8" s="102" t="s">
        <v>72</v>
      </c>
      <c r="D8" s="103">
        <v>94</v>
      </c>
      <c r="E8" s="103">
        <v>90</v>
      </c>
      <c r="F8" s="103">
        <f>SUM(D8:E8)</f>
        <v>184</v>
      </c>
      <c r="G8" s="98">
        <v>5</v>
      </c>
      <c r="H8" s="103">
        <v>734</v>
      </c>
      <c r="I8" s="104">
        <v>16</v>
      </c>
      <c r="K8" s="85"/>
    </row>
    <row r="9" spans="1:34" ht="15.75" customHeight="1" x14ac:dyDescent="0.3">
      <c r="A9" s="101">
        <v>2</v>
      </c>
      <c r="B9" s="102" t="s">
        <v>195</v>
      </c>
      <c r="C9" s="102" t="s">
        <v>196</v>
      </c>
      <c r="D9" s="103">
        <v>90</v>
      </c>
      <c r="E9" s="103">
        <v>94</v>
      </c>
      <c r="F9" s="103">
        <f>SUM(D9:E9)</f>
        <v>184</v>
      </c>
      <c r="G9" s="98">
        <v>5</v>
      </c>
      <c r="H9" s="109">
        <v>731</v>
      </c>
      <c r="I9" s="110">
        <v>15</v>
      </c>
    </row>
    <row r="10" spans="1:34" ht="15.75" customHeight="1" x14ac:dyDescent="0.3">
      <c r="A10" s="101">
        <v>4</v>
      </c>
      <c r="B10" s="102" t="s">
        <v>310</v>
      </c>
      <c r="C10" s="102" t="s">
        <v>303</v>
      </c>
      <c r="D10" s="103">
        <v>87</v>
      </c>
      <c r="E10" s="103">
        <v>95</v>
      </c>
      <c r="F10" s="103">
        <f>SUM(D10:E10)</f>
        <v>182</v>
      </c>
      <c r="G10" s="98">
        <v>2</v>
      </c>
      <c r="H10" s="103">
        <v>732</v>
      </c>
      <c r="I10" s="104">
        <v>13</v>
      </c>
    </row>
    <row r="11" spans="1:34" ht="15.75" customHeight="1" x14ac:dyDescent="0.3">
      <c r="A11" s="204">
        <v>6</v>
      </c>
      <c r="B11" s="205" t="s">
        <v>620</v>
      </c>
      <c r="C11" s="205" t="s">
        <v>509</v>
      </c>
      <c r="D11" s="206" t="s">
        <v>45</v>
      </c>
      <c r="E11" s="206"/>
      <c r="F11" s="206">
        <f>SUM(D11:E11)</f>
        <v>0</v>
      </c>
      <c r="G11" s="207">
        <v>0</v>
      </c>
      <c r="H11" s="105">
        <v>0</v>
      </c>
      <c r="I11" s="106">
        <v>0</v>
      </c>
    </row>
    <row r="12" spans="1:34" ht="15.75" customHeight="1" x14ac:dyDescent="0.3"/>
    <row r="13" spans="1:34" ht="15.75" customHeight="1" x14ac:dyDescent="0.3">
      <c r="A13" s="89"/>
      <c r="B13" s="90" t="s">
        <v>4</v>
      </c>
      <c r="C13" s="90"/>
      <c r="D13" s="90"/>
      <c r="E13" s="90"/>
      <c r="F13" s="90"/>
      <c r="G13" s="90"/>
      <c r="H13" s="90"/>
      <c r="I13" s="90"/>
    </row>
    <row r="14" spans="1:34" ht="15.75" customHeight="1" x14ac:dyDescent="0.3">
      <c r="A14" s="91">
        <v>2</v>
      </c>
      <c r="B14" s="92" t="s">
        <v>5</v>
      </c>
      <c r="C14" s="93" t="s">
        <v>6</v>
      </c>
      <c r="D14" s="122"/>
      <c r="E14" s="157"/>
      <c r="F14" s="96" t="s">
        <v>7</v>
      </c>
      <c r="G14" s="96" t="s">
        <v>8</v>
      </c>
      <c r="H14" s="96" t="s">
        <v>9</v>
      </c>
      <c r="I14" s="97" t="s">
        <v>10</v>
      </c>
    </row>
    <row r="15" spans="1:34" ht="15.75" customHeight="1" x14ac:dyDescent="0.3">
      <c r="A15" s="199">
        <v>1</v>
      </c>
      <c r="B15" s="200" t="s">
        <v>434</v>
      </c>
      <c r="C15" s="200" t="s">
        <v>60</v>
      </c>
      <c r="D15" s="201">
        <v>92</v>
      </c>
      <c r="E15" s="201">
        <v>91</v>
      </c>
      <c r="F15" s="201">
        <f>SUM(D15:E15)</f>
        <v>183</v>
      </c>
      <c r="G15" s="201">
        <v>7</v>
      </c>
      <c r="H15" s="202">
        <v>718</v>
      </c>
      <c r="I15" s="203">
        <v>27</v>
      </c>
    </row>
    <row r="16" spans="1:34" ht="15.75" customHeight="1" x14ac:dyDescent="0.3">
      <c r="A16" s="101">
        <v>2</v>
      </c>
      <c r="B16" s="102" t="s">
        <v>585</v>
      </c>
      <c r="C16" s="102" t="s">
        <v>30</v>
      </c>
      <c r="D16" s="103">
        <v>83</v>
      </c>
      <c r="E16" s="103">
        <v>76</v>
      </c>
      <c r="F16" s="103">
        <f>SUM(D16:E16)</f>
        <v>159</v>
      </c>
      <c r="G16" s="98">
        <v>6</v>
      </c>
      <c r="H16" s="103">
        <v>685</v>
      </c>
      <c r="I16" s="104">
        <v>22</v>
      </c>
    </row>
    <row r="17" spans="1:9" ht="15.75" customHeight="1" x14ac:dyDescent="0.3">
      <c r="A17" s="101">
        <v>5</v>
      </c>
      <c r="B17" s="102" t="s">
        <v>371</v>
      </c>
      <c r="C17" s="102" t="s">
        <v>180</v>
      </c>
      <c r="D17" s="103" t="s">
        <v>190</v>
      </c>
      <c r="E17" s="103"/>
      <c r="F17" s="103">
        <f>SUM(D17:E17)</f>
        <v>0</v>
      </c>
      <c r="G17" s="98">
        <v>0</v>
      </c>
      <c r="H17" s="103">
        <v>529</v>
      </c>
      <c r="I17" s="104">
        <v>18</v>
      </c>
    </row>
    <row r="18" spans="1:9" ht="15.75" customHeight="1" x14ac:dyDescent="0.3">
      <c r="A18" s="101">
        <v>3</v>
      </c>
      <c r="B18" s="102" t="s">
        <v>119</v>
      </c>
      <c r="C18" s="102" t="s">
        <v>34</v>
      </c>
      <c r="D18" s="103">
        <v>84</v>
      </c>
      <c r="E18" s="103">
        <v>69</v>
      </c>
      <c r="F18" s="103">
        <f>SUM(D18:E18)</f>
        <v>153</v>
      </c>
      <c r="G18" s="98">
        <v>5</v>
      </c>
      <c r="H18" s="103">
        <v>634</v>
      </c>
      <c r="I18" s="104">
        <v>14</v>
      </c>
    </row>
    <row r="19" spans="1:9" ht="15.75" customHeight="1" x14ac:dyDescent="0.3">
      <c r="A19" s="101">
        <v>4</v>
      </c>
      <c r="B19" s="102" t="s">
        <v>637</v>
      </c>
      <c r="C19" s="102" t="s">
        <v>509</v>
      </c>
      <c r="D19" s="103" t="s">
        <v>190</v>
      </c>
      <c r="E19" s="103"/>
      <c r="F19" s="103">
        <f>SUM(D19:E19)</f>
        <v>0</v>
      </c>
      <c r="G19" s="98">
        <v>0</v>
      </c>
      <c r="H19" s="103">
        <v>505</v>
      </c>
      <c r="I19" s="104">
        <v>12</v>
      </c>
    </row>
    <row r="20" spans="1:9" ht="15.75" customHeight="1" x14ac:dyDescent="0.3">
      <c r="A20" s="101">
        <v>6</v>
      </c>
      <c r="B20" s="102" t="s">
        <v>581</v>
      </c>
      <c r="C20" s="102" t="s">
        <v>301</v>
      </c>
      <c r="D20" s="103" t="s">
        <v>190</v>
      </c>
      <c r="E20" s="103"/>
      <c r="F20" s="103">
        <f>SUM(D20:E20)</f>
        <v>0</v>
      </c>
      <c r="G20" s="98">
        <v>0</v>
      </c>
      <c r="H20" s="103">
        <v>153</v>
      </c>
      <c r="I20" s="104">
        <v>2</v>
      </c>
    </row>
    <row r="21" spans="1:9" ht="15.75" customHeight="1" x14ac:dyDescent="0.3">
      <c r="A21" s="204">
        <v>7</v>
      </c>
      <c r="B21" s="205" t="s">
        <v>652</v>
      </c>
      <c r="C21" s="205" t="s">
        <v>509</v>
      </c>
      <c r="D21" s="206" t="s">
        <v>45</v>
      </c>
      <c r="E21" s="206"/>
      <c r="F21" s="206">
        <f>SUM(D21:E21)</f>
        <v>0</v>
      </c>
      <c r="G21" s="207">
        <v>0</v>
      </c>
      <c r="H21" s="105">
        <v>0</v>
      </c>
      <c r="I21" s="106">
        <v>0</v>
      </c>
    </row>
    <row r="22" spans="1:9" ht="15.75" customHeight="1" x14ac:dyDescent="0.3"/>
    <row r="23" spans="1:9" ht="15.75" customHeight="1" x14ac:dyDescent="0.3">
      <c r="A23" s="89"/>
      <c r="B23" s="90" t="s">
        <v>39</v>
      </c>
      <c r="C23" s="90"/>
      <c r="D23" s="90"/>
      <c r="E23" s="90"/>
      <c r="F23" s="90"/>
      <c r="G23" s="90"/>
      <c r="H23" s="90"/>
      <c r="I23" s="90"/>
    </row>
    <row r="24" spans="1:9" ht="15.75" customHeight="1" x14ac:dyDescent="0.3">
      <c r="A24" s="91">
        <v>2</v>
      </c>
      <c r="B24" s="92" t="s">
        <v>5</v>
      </c>
      <c r="C24" s="93" t="s">
        <v>6</v>
      </c>
      <c r="D24" s="122"/>
      <c r="E24" s="157"/>
      <c r="F24" s="96" t="s">
        <v>7</v>
      </c>
      <c r="G24" s="96" t="s">
        <v>8</v>
      </c>
      <c r="H24" s="96" t="s">
        <v>9</v>
      </c>
      <c r="I24" s="97" t="s">
        <v>10</v>
      </c>
    </row>
    <row r="25" spans="1:9" ht="15.75" customHeight="1" x14ac:dyDescent="0.3">
      <c r="A25" s="199">
        <v>5</v>
      </c>
      <c r="B25" s="200" t="s">
        <v>575</v>
      </c>
      <c r="C25" s="200" t="s">
        <v>509</v>
      </c>
      <c r="D25" s="201">
        <v>87</v>
      </c>
      <c r="E25" s="201">
        <v>85</v>
      </c>
      <c r="F25" s="201">
        <f>SUM(D25:E25)</f>
        <v>172</v>
      </c>
      <c r="G25" s="201">
        <v>7</v>
      </c>
      <c r="H25" s="201">
        <v>683</v>
      </c>
      <c r="I25" s="274">
        <v>25</v>
      </c>
    </row>
    <row r="26" spans="1:9" ht="15.75" customHeight="1" x14ac:dyDescent="0.3">
      <c r="A26" s="101">
        <v>6</v>
      </c>
      <c r="B26" s="102" t="s">
        <v>19</v>
      </c>
      <c r="C26" s="102" t="s">
        <v>509</v>
      </c>
      <c r="D26" s="103">
        <v>83</v>
      </c>
      <c r="E26" s="103">
        <v>86</v>
      </c>
      <c r="F26" s="103">
        <f>SUM(D26:E26)</f>
        <v>169</v>
      </c>
      <c r="G26" s="98">
        <v>5</v>
      </c>
      <c r="H26" s="103">
        <v>666</v>
      </c>
      <c r="I26" s="104">
        <v>22</v>
      </c>
    </row>
    <row r="27" spans="1:9" ht="15.75" customHeight="1" x14ac:dyDescent="0.3">
      <c r="A27" s="101">
        <v>4</v>
      </c>
      <c r="B27" s="102" t="s">
        <v>419</v>
      </c>
      <c r="C27" s="102" t="s">
        <v>14</v>
      </c>
      <c r="D27" s="103">
        <v>87</v>
      </c>
      <c r="E27" s="103">
        <v>83</v>
      </c>
      <c r="F27" s="103">
        <f>SUM(D27:E27)</f>
        <v>170</v>
      </c>
      <c r="G27" s="98">
        <v>6</v>
      </c>
      <c r="H27" s="103">
        <v>634</v>
      </c>
      <c r="I27" s="104">
        <v>18</v>
      </c>
    </row>
    <row r="28" spans="1:9" ht="15.75" customHeight="1" x14ac:dyDescent="0.3">
      <c r="A28" s="101">
        <v>7</v>
      </c>
      <c r="B28" s="102" t="s">
        <v>32</v>
      </c>
      <c r="C28" s="102" t="s">
        <v>14</v>
      </c>
      <c r="D28" s="103">
        <v>76</v>
      </c>
      <c r="E28" s="103">
        <v>69</v>
      </c>
      <c r="F28" s="103">
        <f>SUM(D28:E28)</f>
        <v>145</v>
      </c>
      <c r="G28" s="98">
        <v>4</v>
      </c>
      <c r="H28" s="103">
        <v>607</v>
      </c>
      <c r="I28" s="104">
        <v>18</v>
      </c>
    </row>
    <row r="29" spans="1:9" ht="15.75" customHeight="1" x14ac:dyDescent="0.3">
      <c r="A29" s="101">
        <v>1</v>
      </c>
      <c r="B29" s="102" t="s">
        <v>42</v>
      </c>
      <c r="C29" s="102" t="s">
        <v>14</v>
      </c>
      <c r="D29" s="103">
        <v>70</v>
      </c>
      <c r="E29" s="103">
        <v>71</v>
      </c>
      <c r="F29" s="103">
        <f>SUM(D29:E29)</f>
        <v>141</v>
      </c>
      <c r="G29" s="98">
        <v>3</v>
      </c>
      <c r="H29" s="109">
        <v>554</v>
      </c>
      <c r="I29" s="110">
        <v>12</v>
      </c>
    </row>
    <row r="30" spans="1:9" ht="15.75" customHeight="1" x14ac:dyDescent="0.3">
      <c r="A30" s="101">
        <v>2</v>
      </c>
      <c r="B30" s="102" t="s">
        <v>615</v>
      </c>
      <c r="C30" s="102" t="s">
        <v>301</v>
      </c>
      <c r="D30" s="103" t="s">
        <v>190</v>
      </c>
      <c r="E30" s="103"/>
      <c r="F30" s="103">
        <f>SUM(D30:E30)</f>
        <v>0</v>
      </c>
      <c r="G30" s="98">
        <v>0</v>
      </c>
      <c r="H30" s="103">
        <v>175</v>
      </c>
      <c r="I30" s="104">
        <v>7</v>
      </c>
    </row>
    <row r="31" spans="1:9" ht="15.75" customHeight="1" x14ac:dyDescent="0.3">
      <c r="A31" s="204">
        <v>3</v>
      </c>
      <c r="B31" s="205" t="s">
        <v>99</v>
      </c>
      <c r="C31" s="205" t="s">
        <v>509</v>
      </c>
      <c r="D31" s="206" t="s">
        <v>45</v>
      </c>
      <c r="E31" s="206"/>
      <c r="F31" s="206">
        <f>SUM(D31:E31)</f>
        <v>0</v>
      </c>
      <c r="G31" s="207">
        <v>0</v>
      </c>
      <c r="H31" s="105">
        <v>0</v>
      </c>
      <c r="I31" s="106">
        <v>0</v>
      </c>
    </row>
    <row r="32" spans="1:9" ht="15.75" customHeight="1" x14ac:dyDescent="0.3"/>
    <row r="33" spans="2:6" ht="15.75" customHeight="1" x14ac:dyDescent="0.3">
      <c r="B33" s="85" t="s">
        <v>631</v>
      </c>
      <c r="F33" s="107" t="s">
        <v>705</v>
      </c>
    </row>
    <row r="34" spans="2:6" ht="15.75" customHeight="1" x14ac:dyDescent="0.3">
      <c r="B34" s="85" t="s">
        <v>129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`" xr:uid="{E5A46026-4E7A-4DF0-B8D6-B2363D2807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ABAC-25D9-44D8-9637-027175B6BECD}">
  <sheetPr codeName="Sheet42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9" width="5" style="85" customWidth="1"/>
    <col min="20" max="16384" width="10.28515625" style="85"/>
  </cols>
  <sheetData>
    <row r="1" spans="1:34" s="83" customFormat="1" ht="18" x14ac:dyDescent="0.35">
      <c r="A1" s="82"/>
      <c r="B1" s="83" t="s">
        <v>650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5</v>
      </c>
      <c r="B5" s="211" t="s">
        <v>63</v>
      </c>
      <c r="C5" s="211" t="s">
        <v>60</v>
      </c>
      <c r="D5" s="281">
        <v>95</v>
      </c>
      <c r="E5" s="281">
        <v>98</v>
      </c>
      <c r="F5" s="212">
        <v>193</v>
      </c>
      <c r="G5" s="212">
        <v>5</v>
      </c>
      <c r="H5" s="278">
        <v>755</v>
      </c>
      <c r="I5" s="279">
        <v>19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1</v>
      </c>
      <c r="B6" s="214" t="s">
        <v>434</v>
      </c>
      <c r="C6" s="214" t="s">
        <v>60</v>
      </c>
      <c r="D6" s="216">
        <v>92</v>
      </c>
      <c r="E6" s="216">
        <v>91</v>
      </c>
      <c r="F6" s="216">
        <v>183</v>
      </c>
      <c r="G6" s="216">
        <v>4</v>
      </c>
      <c r="H6" s="109">
        <v>718</v>
      </c>
      <c r="I6" s="110">
        <v>16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7">
        <v>3</v>
      </c>
      <c r="B7" s="214" t="s">
        <v>575</v>
      </c>
      <c r="C7" s="214" t="s">
        <v>509</v>
      </c>
      <c r="D7" s="215">
        <v>87</v>
      </c>
      <c r="E7" s="215">
        <v>85</v>
      </c>
      <c r="F7" s="216">
        <v>172</v>
      </c>
      <c r="G7" s="216">
        <v>3</v>
      </c>
      <c r="H7" s="116">
        <v>683</v>
      </c>
      <c r="I7" s="117">
        <v>12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4</v>
      </c>
      <c r="B8" s="214" t="s">
        <v>19</v>
      </c>
      <c r="C8" s="214" t="s">
        <v>509</v>
      </c>
      <c r="D8" s="215">
        <v>83</v>
      </c>
      <c r="E8" s="215">
        <v>86</v>
      </c>
      <c r="F8" s="216">
        <v>169</v>
      </c>
      <c r="G8" s="216">
        <v>2</v>
      </c>
      <c r="H8" s="116">
        <v>666</v>
      </c>
      <c r="I8" s="117">
        <v>7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8">
        <v>2</v>
      </c>
      <c r="B9" s="219" t="s">
        <v>637</v>
      </c>
      <c r="C9" s="219" t="s">
        <v>509</v>
      </c>
      <c r="D9" s="220" t="s">
        <v>190</v>
      </c>
      <c r="E9" s="220" t="s">
        <v>465</v>
      </c>
      <c r="F9" s="221">
        <v>0</v>
      </c>
      <c r="G9" s="221">
        <v>0</v>
      </c>
      <c r="H9" s="118">
        <v>505</v>
      </c>
      <c r="I9" s="119">
        <v>6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85" t="s">
        <v>131</v>
      </c>
      <c r="F11" s="107" t="s">
        <v>705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85" t="s">
        <v>129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7ED1C813-F8A1-4D8C-B2AD-D5DC363707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05A0-EE1C-44EA-A569-BB392E2DEAAD}">
  <sheetPr codeName="Sheet11">
    <tabColor theme="9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6" width="2.42578125" style="85" customWidth="1"/>
    <col min="17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295</v>
      </c>
      <c r="D1" s="84"/>
      <c r="E1" s="84"/>
      <c r="F1" s="84"/>
      <c r="G1" s="84"/>
      <c r="H1" s="84"/>
      <c r="I1" s="84"/>
      <c r="J1" s="84" t="s">
        <v>1</v>
      </c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I3" s="89"/>
      <c r="J3" s="90" t="s">
        <v>4</v>
      </c>
      <c r="P3" s="85"/>
      <c r="Q3" s="85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I4" s="108"/>
      <c r="J4" s="92" t="s">
        <v>5</v>
      </c>
      <c r="K4" s="92" t="s">
        <v>6</v>
      </c>
      <c r="L4" s="96" t="s">
        <v>7</v>
      </c>
      <c r="M4" s="96" t="s">
        <v>8</v>
      </c>
      <c r="N4" s="96" t="s">
        <v>9</v>
      </c>
      <c r="O4" s="97" t="s">
        <v>10</v>
      </c>
    </row>
    <row r="5" spans="1:34" ht="15.75" customHeight="1" x14ac:dyDescent="0.3">
      <c r="A5" s="199">
        <v>7</v>
      </c>
      <c r="B5" s="200" t="s">
        <v>314</v>
      </c>
      <c r="C5" s="200" t="s">
        <v>30</v>
      </c>
      <c r="D5" s="201">
        <v>187</v>
      </c>
      <c r="E5" s="201">
        <v>7</v>
      </c>
      <c r="F5" s="201">
        <v>757</v>
      </c>
      <c r="G5" s="274">
        <v>31</v>
      </c>
      <c r="I5" s="199">
        <v>5</v>
      </c>
      <c r="J5" s="200" t="s">
        <v>310</v>
      </c>
      <c r="K5" s="200" t="s">
        <v>303</v>
      </c>
      <c r="L5" s="201">
        <v>179</v>
      </c>
      <c r="M5" s="201">
        <v>6</v>
      </c>
      <c r="N5" s="201">
        <v>737</v>
      </c>
      <c r="O5" s="274">
        <v>32</v>
      </c>
    </row>
    <row r="6" spans="1:34" ht="15.75" customHeight="1" x14ac:dyDescent="0.3">
      <c r="A6" s="101">
        <v>6</v>
      </c>
      <c r="B6" s="102" t="s">
        <v>311</v>
      </c>
      <c r="C6" s="102" t="s">
        <v>312</v>
      </c>
      <c r="D6" s="103">
        <v>191</v>
      </c>
      <c r="E6" s="98">
        <v>9</v>
      </c>
      <c r="F6" s="103">
        <v>755</v>
      </c>
      <c r="G6" s="104">
        <v>27</v>
      </c>
      <c r="I6" s="101">
        <v>4</v>
      </c>
      <c r="J6" s="102" t="s">
        <v>308</v>
      </c>
      <c r="K6" s="102" t="s">
        <v>309</v>
      </c>
      <c r="L6" s="103">
        <v>184</v>
      </c>
      <c r="M6" s="98">
        <v>9</v>
      </c>
      <c r="N6" s="103">
        <v>734</v>
      </c>
      <c r="O6" s="104">
        <v>31</v>
      </c>
    </row>
    <row r="7" spans="1:34" ht="15.75" customHeight="1" x14ac:dyDescent="0.3">
      <c r="A7" s="101">
        <v>8</v>
      </c>
      <c r="B7" s="102" t="s">
        <v>317</v>
      </c>
      <c r="C7" s="102" t="s">
        <v>149</v>
      </c>
      <c r="D7" s="103">
        <v>188</v>
      </c>
      <c r="E7" s="98">
        <v>8</v>
      </c>
      <c r="F7" s="103">
        <v>750</v>
      </c>
      <c r="G7" s="104">
        <v>25</v>
      </c>
      <c r="I7" s="101">
        <v>7</v>
      </c>
      <c r="J7" s="102" t="s">
        <v>315</v>
      </c>
      <c r="K7" s="102" t="s">
        <v>316</v>
      </c>
      <c r="L7" s="103">
        <v>180</v>
      </c>
      <c r="M7" s="98">
        <v>7</v>
      </c>
      <c r="N7" s="103">
        <v>729</v>
      </c>
      <c r="O7" s="104">
        <v>28</v>
      </c>
    </row>
    <row r="8" spans="1:34" ht="15.75" customHeight="1" x14ac:dyDescent="0.3">
      <c r="A8" s="101">
        <v>9</v>
      </c>
      <c r="B8" s="102" t="s">
        <v>318</v>
      </c>
      <c r="C8" s="102" t="s">
        <v>211</v>
      </c>
      <c r="D8" s="103">
        <v>183</v>
      </c>
      <c r="E8" s="98">
        <v>5</v>
      </c>
      <c r="F8" s="103">
        <v>749</v>
      </c>
      <c r="G8" s="104">
        <v>25</v>
      </c>
      <c r="I8" s="101">
        <v>6</v>
      </c>
      <c r="J8" s="102" t="s">
        <v>313</v>
      </c>
      <c r="K8" s="102" t="s">
        <v>309</v>
      </c>
      <c r="L8" s="103">
        <v>182</v>
      </c>
      <c r="M8" s="98">
        <v>8</v>
      </c>
      <c r="N8" s="103">
        <v>725</v>
      </c>
      <c r="O8" s="104">
        <v>23</v>
      </c>
    </row>
    <row r="9" spans="1:34" ht="15.75" customHeight="1" x14ac:dyDescent="0.3">
      <c r="A9" s="101">
        <v>3</v>
      </c>
      <c r="B9" s="102" t="s">
        <v>302</v>
      </c>
      <c r="C9" s="102" t="s">
        <v>303</v>
      </c>
      <c r="D9" s="103">
        <v>187</v>
      </c>
      <c r="E9" s="98">
        <v>7</v>
      </c>
      <c r="F9" s="103">
        <v>748</v>
      </c>
      <c r="G9" s="104">
        <v>23</v>
      </c>
      <c r="I9" s="101">
        <v>3</v>
      </c>
      <c r="J9" s="102" t="s">
        <v>304</v>
      </c>
      <c r="K9" s="102" t="s">
        <v>305</v>
      </c>
      <c r="L9" s="103">
        <v>178</v>
      </c>
      <c r="M9" s="98">
        <v>4</v>
      </c>
      <c r="N9" s="103">
        <v>722</v>
      </c>
      <c r="O9" s="104">
        <v>21</v>
      </c>
    </row>
    <row r="10" spans="1:34" ht="15.75" customHeight="1" x14ac:dyDescent="0.3">
      <c r="A10" s="101">
        <v>4</v>
      </c>
      <c r="B10" s="102" t="s">
        <v>306</v>
      </c>
      <c r="C10" s="102" t="s">
        <v>307</v>
      </c>
      <c r="D10" s="103" t="s">
        <v>45</v>
      </c>
      <c r="E10" s="98">
        <v>0</v>
      </c>
      <c r="F10" s="103">
        <v>566</v>
      </c>
      <c r="G10" s="104">
        <v>20</v>
      </c>
      <c r="I10" s="101">
        <v>9</v>
      </c>
      <c r="J10" s="102" t="s">
        <v>319</v>
      </c>
      <c r="K10" s="102" t="s">
        <v>320</v>
      </c>
      <c r="L10" s="103">
        <v>179</v>
      </c>
      <c r="M10" s="98">
        <v>6</v>
      </c>
      <c r="N10" s="103">
        <v>714</v>
      </c>
      <c r="O10" s="104">
        <v>17</v>
      </c>
    </row>
    <row r="11" spans="1:34" ht="15.75" customHeight="1" x14ac:dyDescent="0.3">
      <c r="A11" s="101">
        <v>2</v>
      </c>
      <c r="B11" s="102" t="s">
        <v>298</v>
      </c>
      <c r="C11" s="102" t="s">
        <v>299</v>
      </c>
      <c r="D11" s="103">
        <v>180</v>
      </c>
      <c r="E11" s="98">
        <v>4</v>
      </c>
      <c r="F11" s="109">
        <v>730</v>
      </c>
      <c r="G11" s="110">
        <v>15</v>
      </c>
      <c r="I11" s="101">
        <v>1</v>
      </c>
      <c r="J11" s="102" t="s">
        <v>297</v>
      </c>
      <c r="K11" s="102" t="s">
        <v>54</v>
      </c>
      <c r="L11" s="103">
        <v>173</v>
      </c>
      <c r="M11" s="98">
        <v>3</v>
      </c>
      <c r="N11" s="109">
        <v>696</v>
      </c>
      <c r="O11" s="110">
        <v>15</v>
      </c>
    </row>
    <row r="12" spans="1:34" ht="15.75" customHeight="1" x14ac:dyDescent="0.3">
      <c r="A12" s="101">
        <v>5</v>
      </c>
      <c r="B12" s="102" t="s">
        <v>150</v>
      </c>
      <c r="C12" s="102" t="s">
        <v>149</v>
      </c>
      <c r="D12" s="103" t="s">
        <v>45</v>
      </c>
      <c r="E12" s="98">
        <v>0</v>
      </c>
      <c r="F12" s="103">
        <v>556</v>
      </c>
      <c r="G12" s="104">
        <v>12</v>
      </c>
      <c r="I12" s="101">
        <v>8</v>
      </c>
      <c r="J12" s="102" t="s">
        <v>155</v>
      </c>
      <c r="K12" s="102" t="s">
        <v>85</v>
      </c>
      <c r="L12" s="103" t="s">
        <v>45</v>
      </c>
      <c r="M12" s="98">
        <v>0</v>
      </c>
      <c r="N12" s="103">
        <v>185</v>
      </c>
      <c r="O12" s="104">
        <v>9</v>
      </c>
    </row>
    <row r="13" spans="1:34" ht="15.75" customHeight="1" x14ac:dyDescent="0.3">
      <c r="A13" s="204">
        <v>1</v>
      </c>
      <c r="B13" s="205" t="s">
        <v>296</v>
      </c>
      <c r="C13" s="205" t="s">
        <v>149</v>
      </c>
      <c r="D13" s="206" t="s">
        <v>45</v>
      </c>
      <c r="E13" s="207">
        <v>0</v>
      </c>
      <c r="F13" s="275">
        <v>536</v>
      </c>
      <c r="G13" s="276">
        <v>4</v>
      </c>
      <c r="I13" s="204">
        <v>2</v>
      </c>
      <c r="J13" s="205" t="s">
        <v>300</v>
      </c>
      <c r="K13" s="205" t="s">
        <v>301</v>
      </c>
      <c r="L13" s="206" t="s">
        <v>190</v>
      </c>
      <c r="M13" s="207">
        <v>0</v>
      </c>
      <c r="N13" s="105">
        <v>0</v>
      </c>
      <c r="O13" s="106">
        <v>0</v>
      </c>
    </row>
    <row r="14" spans="1:34" ht="15.75" customHeight="1" x14ac:dyDescent="0.3"/>
    <row r="15" spans="1:34" ht="15.75" customHeight="1" x14ac:dyDescent="0.3">
      <c r="A15" s="89"/>
      <c r="B15" s="90" t="s">
        <v>39</v>
      </c>
      <c r="C15" s="90"/>
      <c r="D15" s="90"/>
      <c r="E15" s="90"/>
      <c r="F15" s="90"/>
      <c r="G15" s="90"/>
      <c r="I15" s="89"/>
      <c r="J15" s="90" t="s">
        <v>40</v>
      </c>
      <c r="K15" s="90"/>
      <c r="L15" s="90"/>
      <c r="M15" s="90"/>
      <c r="N15" s="90"/>
      <c r="O15" s="90"/>
    </row>
    <row r="16" spans="1:34" ht="15.75" customHeight="1" x14ac:dyDescent="0.3">
      <c r="A16" s="108"/>
      <c r="B16" s="92" t="s">
        <v>5</v>
      </c>
      <c r="C16" s="92" t="s">
        <v>6</v>
      </c>
      <c r="D16" s="96" t="s">
        <v>7</v>
      </c>
      <c r="E16" s="96" t="s">
        <v>8</v>
      </c>
      <c r="F16" s="96" t="s">
        <v>9</v>
      </c>
      <c r="G16" s="97" t="s">
        <v>10</v>
      </c>
      <c r="I16" s="108"/>
      <c r="J16" s="92" t="s">
        <v>5</v>
      </c>
      <c r="K16" s="92" t="s">
        <v>6</v>
      </c>
      <c r="L16" s="96" t="s">
        <v>7</v>
      </c>
      <c r="M16" s="96" t="s">
        <v>8</v>
      </c>
      <c r="N16" s="96" t="s">
        <v>9</v>
      </c>
      <c r="O16" s="97" t="s">
        <v>10</v>
      </c>
    </row>
    <row r="17" spans="1:15" ht="15.75" customHeight="1" x14ac:dyDescent="0.3">
      <c r="A17" s="199">
        <v>8</v>
      </c>
      <c r="B17" s="200" t="s">
        <v>335</v>
      </c>
      <c r="C17" s="200" t="s">
        <v>27</v>
      </c>
      <c r="D17" s="201">
        <v>176</v>
      </c>
      <c r="E17" s="201">
        <v>7</v>
      </c>
      <c r="F17" s="201">
        <v>712</v>
      </c>
      <c r="G17" s="274">
        <v>34</v>
      </c>
      <c r="I17" s="199">
        <v>3</v>
      </c>
      <c r="J17" s="200" t="s">
        <v>325</v>
      </c>
      <c r="K17" s="200" t="s">
        <v>326</v>
      </c>
      <c r="L17" s="201">
        <v>184</v>
      </c>
      <c r="M17" s="201">
        <v>9</v>
      </c>
      <c r="N17" s="201">
        <v>726</v>
      </c>
      <c r="O17" s="274">
        <v>34</v>
      </c>
    </row>
    <row r="18" spans="1:15" ht="15.75" customHeight="1" x14ac:dyDescent="0.3">
      <c r="A18" s="101">
        <v>9</v>
      </c>
      <c r="B18" s="102" t="s">
        <v>336</v>
      </c>
      <c r="C18" s="102" t="s">
        <v>320</v>
      </c>
      <c r="D18" s="103">
        <v>174</v>
      </c>
      <c r="E18" s="98">
        <v>6</v>
      </c>
      <c r="F18" s="103">
        <v>702</v>
      </c>
      <c r="G18" s="104">
        <v>29</v>
      </c>
      <c r="I18" s="101">
        <v>7</v>
      </c>
      <c r="J18" s="102" t="s">
        <v>334</v>
      </c>
      <c r="K18" s="102" t="s">
        <v>211</v>
      </c>
      <c r="L18" s="103">
        <v>177</v>
      </c>
      <c r="M18" s="98">
        <v>8</v>
      </c>
      <c r="N18" s="103">
        <v>722</v>
      </c>
      <c r="O18" s="104">
        <v>34</v>
      </c>
    </row>
    <row r="19" spans="1:15" ht="15.75" customHeight="1" x14ac:dyDescent="0.3">
      <c r="A19" s="101">
        <v>4</v>
      </c>
      <c r="B19" s="102" t="s">
        <v>327</v>
      </c>
      <c r="C19" s="102" t="s">
        <v>85</v>
      </c>
      <c r="D19" s="103">
        <v>170</v>
      </c>
      <c r="E19" s="98">
        <v>5</v>
      </c>
      <c r="F19" s="103">
        <v>694</v>
      </c>
      <c r="G19" s="104">
        <v>25</v>
      </c>
      <c r="I19" s="101">
        <v>2</v>
      </c>
      <c r="J19" s="102" t="s">
        <v>112</v>
      </c>
      <c r="K19" s="102" t="s">
        <v>323</v>
      </c>
      <c r="L19" s="103">
        <v>176</v>
      </c>
      <c r="M19" s="98">
        <v>6</v>
      </c>
      <c r="N19" s="103">
        <v>696</v>
      </c>
      <c r="O19" s="104">
        <v>23</v>
      </c>
    </row>
    <row r="20" spans="1:15" ht="15.75" customHeight="1" x14ac:dyDescent="0.3">
      <c r="A20" s="101">
        <v>7</v>
      </c>
      <c r="B20" s="102" t="s">
        <v>333</v>
      </c>
      <c r="C20" s="102" t="s">
        <v>27</v>
      </c>
      <c r="D20" s="103">
        <v>177</v>
      </c>
      <c r="E20" s="98">
        <v>8</v>
      </c>
      <c r="F20" s="103">
        <v>688</v>
      </c>
      <c r="G20" s="104">
        <v>25</v>
      </c>
      <c r="I20" s="101">
        <v>9</v>
      </c>
      <c r="J20" s="102" t="s">
        <v>107</v>
      </c>
      <c r="K20" s="102" t="s">
        <v>85</v>
      </c>
      <c r="L20" s="103">
        <v>177</v>
      </c>
      <c r="M20" s="98">
        <v>8</v>
      </c>
      <c r="N20" s="103">
        <v>691</v>
      </c>
      <c r="O20" s="104">
        <v>23</v>
      </c>
    </row>
    <row r="21" spans="1:15" ht="15.75" customHeight="1" x14ac:dyDescent="0.3">
      <c r="A21" s="101">
        <v>3</v>
      </c>
      <c r="B21" s="102" t="s">
        <v>324</v>
      </c>
      <c r="C21" s="102" t="s">
        <v>222</v>
      </c>
      <c r="D21" s="103">
        <v>169</v>
      </c>
      <c r="E21" s="98">
        <v>4</v>
      </c>
      <c r="F21" s="103">
        <v>685</v>
      </c>
      <c r="G21" s="104">
        <v>21</v>
      </c>
      <c r="I21" s="101">
        <v>1</v>
      </c>
      <c r="J21" s="102" t="s">
        <v>321</v>
      </c>
      <c r="K21" s="102" t="s">
        <v>225</v>
      </c>
      <c r="L21" s="103">
        <v>169</v>
      </c>
      <c r="M21" s="98">
        <v>5</v>
      </c>
      <c r="N21" s="109">
        <v>689</v>
      </c>
      <c r="O21" s="110">
        <v>23</v>
      </c>
    </row>
    <row r="22" spans="1:15" ht="15.75" customHeight="1" x14ac:dyDescent="0.3">
      <c r="A22" s="101">
        <v>1</v>
      </c>
      <c r="B22" s="102" t="s">
        <v>50</v>
      </c>
      <c r="C22" s="102" t="s">
        <v>20</v>
      </c>
      <c r="D22" s="103">
        <v>166</v>
      </c>
      <c r="E22" s="98">
        <v>3</v>
      </c>
      <c r="F22" s="109">
        <v>682</v>
      </c>
      <c r="G22" s="110">
        <v>19</v>
      </c>
      <c r="I22" s="101">
        <v>4</v>
      </c>
      <c r="J22" s="102" t="s">
        <v>328</v>
      </c>
      <c r="K22" s="102" t="s">
        <v>54</v>
      </c>
      <c r="L22" s="103">
        <v>168</v>
      </c>
      <c r="M22" s="98">
        <v>4</v>
      </c>
      <c r="N22" s="103">
        <v>672</v>
      </c>
      <c r="O22" s="104">
        <v>16</v>
      </c>
    </row>
    <row r="23" spans="1:15" ht="15.75" customHeight="1" x14ac:dyDescent="0.3">
      <c r="A23" s="101">
        <v>5</v>
      </c>
      <c r="B23" s="102" t="s">
        <v>329</v>
      </c>
      <c r="C23" s="102" t="s">
        <v>211</v>
      </c>
      <c r="D23" s="103">
        <v>178</v>
      </c>
      <c r="E23" s="98">
        <v>9</v>
      </c>
      <c r="F23" s="103">
        <v>682</v>
      </c>
      <c r="G23" s="104">
        <v>19</v>
      </c>
      <c r="I23" s="101">
        <v>6</v>
      </c>
      <c r="J23" s="102" t="s">
        <v>332</v>
      </c>
      <c r="K23" s="102" t="s">
        <v>326</v>
      </c>
      <c r="L23" s="103">
        <v>168</v>
      </c>
      <c r="M23" s="98">
        <v>4</v>
      </c>
      <c r="N23" s="103">
        <v>663</v>
      </c>
      <c r="O23" s="104">
        <v>15</v>
      </c>
    </row>
    <row r="24" spans="1:15" ht="15.75" customHeight="1" x14ac:dyDescent="0.3">
      <c r="A24" s="101">
        <v>2</v>
      </c>
      <c r="B24" s="102" t="s">
        <v>322</v>
      </c>
      <c r="C24" s="102" t="s">
        <v>152</v>
      </c>
      <c r="D24" s="103" t="s">
        <v>45</v>
      </c>
      <c r="E24" s="98">
        <v>0</v>
      </c>
      <c r="F24" s="103">
        <v>0</v>
      </c>
      <c r="G24" s="104">
        <v>0</v>
      </c>
      <c r="I24" s="101">
        <v>5</v>
      </c>
      <c r="J24" s="102" t="s">
        <v>330</v>
      </c>
      <c r="K24" s="102" t="s">
        <v>326</v>
      </c>
      <c r="L24" s="103">
        <v>167</v>
      </c>
      <c r="M24" s="98">
        <v>2</v>
      </c>
      <c r="N24" s="103">
        <v>661</v>
      </c>
      <c r="O24" s="104">
        <v>11</v>
      </c>
    </row>
    <row r="25" spans="1:15" ht="15.75" customHeight="1" x14ac:dyDescent="0.3">
      <c r="A25" s="204">
        <v>6</v>
      </c>
      <c r="B25" s="205" t="s">
        <v>331</v>
      </c>
      <c r="C25" s="205" t="s">
        <v>301</v>
      </c>
      <c r="D25" s="206" t="s">
        <v>190</v>
      </c>
      <c r="E25" s="207">
        <v>0</v>
      </c>
      <c r="F25" s="105">
        <v>0</v>
      </c>
      <c r="G25" s="106">
        <v>0</v>
      </c>
      <c r="I25" s="204">
        <v>8</v>
      </c>
      <c r="J25" s="205" t="s">
        <v>26</v>
      </c>
      <c r="K25" s="205" t="s">
        <v>27</v>
      </c>
      <c r="L25" s="206" t="s">
        <v>190</v>
      </c>
      <c r="M25" s="207">
        <v>0</v>
      </c>
      <c r="N25" s="105">
        <v>0</v>
      </c>
      <c r="O25" s="106">
        <v>0</v>
      </c>
    </row>
    <row r="26" spans="1:15" ht="15.75" customHeight="1" x14ac:dyDescent="0.3"/>
    <row r="27" spans="1:15" ht="15.75" customHeight="1" x14ac:dyDescent="0.3">
      <c r="A27" s="89"/>
      <c r="B27" s="90" t="s">
        <v>69</v>
      </c>
      <c r="C27" s="90"/>
      <c r="D27" s="90"/>
      <c r="E27" s="90"/>
      <c r="F27" s="90"/>
      <c r="G27" s="90"/>
      <c r="I27" s="89"/>
      <c r="J27" s="90" t="s">
        <v>70</v>
      </c>
      <c r="K27" s="90"/>
      <c r="L27" s="90"/>
      <c r="M27" s="90"/>
      <c r="N27" s="90"/>
      <c r="O27" s="90"/>
    </row>
    <row r="28" spans="1:15" ht="15.75" customHeight="1" x14ac:dyDescent="0.3">
      <c r="A28" s="108"/>
      <c r="B28" s="92" t="s">
        <v>5</v>
      </c>
      <c r="C28" s="92" t="s">
        <v>6</v>
      </c>
      <c r="D28" s="96" t="s">
        <v>7</v>
      </c>
      <c r="E28" s="96" t="s">
        <v>8</v>
      </c>
      <c r="F28" s="96" t="s">
        <v>9</v>
      </c>
      <c r="G28" s="97" t="s">
        <v>10</v>
      </c>
      <c r="I28" s="108"/>
      <c r="J28" s="92" t="s">
        <v>5</v>
      </c>
      <c r="K28" s="92" t="s">
        <v>6</v>
      </c>
      <c r="L28" s="96" t="s">
        <v>7</v>
      </c>
      <c r="M28" s="96" t="s">
        <v>8</v>
      </c>
      <c r="N28" s="96" t="s">
        <v>9</v>
      </c>
      <c r="O28" s="97" t="s">
        <v>10</v>
      </c>
    </row>
    <row r="29" spans="1:15" ht="15.75" customHeight="1" x14ac:dyDescent="0.3">
      <c r="A29" s="199">
        <v>5</v>
      </c>
      <c r="B29" s="200" t="s">
        <v>343</v>
      </c>
      <c r="C29" s="200" t="s">
        <v>344</v>
      </c>
      <c r="D29" s="201">
        <v>183</v>
      </c>
      <c r="E29" s="201">
        <v>9</v>
      </c>
      <c r="F29" s="201">
        <v>720</v>
      </c>
      <c r="G29" s="274">
        <v>35</v>
      </c>
      <c r="I29" s="199">
        <v>7</v>
      </c>
      <c r="J29" s="200" t="s">
        <v>184</v>
      </c>
      <c r="K29" s="200" t="s">
        <v>180</v>
      </c>
      <c r="L29" s="201">
        <v>178</v>
      </c>
      <c r="M29" s="201">
        <v>9</v>
      </c>
      <c r="N29" s="201">
        <v>704</v>
      </c>
      <c r="O29" s="274">
        <v>33</v>
      </c>
    </row>
    <row r="30" spans="1:15" ht="15.75" customHeight="1" x14ac:dyDescent="0.3">
      <c r="A30" s="101">
        <v>8</v>
      </c>
      <c r="B30" s="102" t="s">
        <v>347</v>
      </c>
      <c r="C30" s="102" t="s">
        <v>149</v>
      </c>
      <c r="D30" s="103">
        <v>169</v>
      </c>
      <c r="E30" s="98">
        <v>7</v>
      </c>
      <c r="F30" s="103">
        <v>679</v>
      </c>
      <c r="G30" s="104">
        <v>27</v>
      </c>
      <c r="I30" s="101">
        <v>5</v>
      </c>
      <c r="J30" s="102" t="s">
        <v>181</v>
      </c>
      <c r="K30" s="102" t="s">
        <v>180</v>
      </c>
      <c r="L30" s="103" t="s">
        <v>190</v>
      </c>
      <c r="M30" s="98">
        <v>0</v>
      </c>
      <c r="N30" s="103">
        <v>545</v>
      </c>
      <c r="O30" s="104">
        <v>27</v>
      </c>
    </row>
    <row r="31" spans="1:15" ht="15.75" customHeight="1" x14ac:dyDescent="0.3">
      <c r="A31" s="101">
        <v>9</v>
      </c>
      <c r="B31" s="102" t="s">
        <v>156</v>
      </c>
      <c r="C31" s="102" t="s">
        <v>27</v>
      </c>
      <c r="D31" s="103" t="s">
        <v>190</v>
      </c>
      <c r="E31" s="98">
        <v>0</v>
      </c>
      <c r="F31" s="103">
        <v>528</v>
      </c>
      <c r="G31" s="104">
        <v>25</v>
      </c>
      <c r="I31" s="101">
        <v>8</v>
      </c>
      <c r="J31" s="102" t="s">
        <v>348</v>
      </c>
      <c r="K31" s="102" t="s">
        <v>27</v>
      </c>
      <c r="L31" s="103">
        <v>175</v>
      </c>
      <c r="M31" s="98">
        <v>8</v>
      </c>
      <c r="N31" s="103">
        <v>676</v>
      </c>
      <c r="O31" s="104">
        <v>23</v>
      </c>
    </row>
    <row r="32" spans="1:15" ht="15.75" customHeight="1" x14ac:dyDescent="0.3">
      <c r="A32" s="101">
        <v>2</v>
      </c>
      <c r="B32" s="102" t="s">
        <v>338</v>
      </c>
      <c r="C32" s="102" t="s">
        <v>161</v>
      </c>
      <c r="D32" s="103">
        <v>156</v>
      </c>
      <c r="E32" s="98">
        <v>5</v>
      </c>
      <c r="F32" s="103">
        <v>669</v>
      </c>
      <c r="G32" s="104">
        <v>23</v>
      </c>
      <c r="I32" s="101">
        <v>1</v>
      </c>
      <c r="J32" s="102" t="s">
        <v>113</v>
      </c>
      <c r="K32" s="102" t="s">
        <v>75</v>
      </c>
      <c r="L32" s="103">
        <v>166</v>
      </c>
      <c r="M32" s="98">
        <v>7</v>
      </c>
      <c r="N32" s="109">
        <v>674</v>
      </c>
      <c r="O32" s="110">
        <v>23</v>
      </c>
    </row>
    <row r="33" spans="1:15" ht="15.75" customHeight="1" x14ac:dyDescent="0.3">
      <c r="A33" s="101">
        <v>6</v>
      </c>
      <c r="B33" s="102" t="s">
        <v>153</v>
      </c>
      <c r="C33" s="102" t="s">
        <v>30</v>
      </c>
      <c r="D33" s="103">
        <v>165</v>
      </c>
      <c r="E33" s="98">
        <v>6</v>
      </c>
      <c r="F33" s="103">
        <v>669</v>
      </c>
      <c r="G33" s="104">
        <v>23</v>
      </c>
      <c r="I33" s="101">
        <v>4</v>
      </c>
      <c r="J33" s="102" t="s">
        <v>342</v>
      </c>
      <c r="K33" s="102" t="s">
        <v>30</v>
      </c>
      <c r="L33" s="103">
        <v>160</v>
      </c>
      <c r="M33" s="98">
        <v>4</v>
      </c>
      <c r="N33" s="103">
        <v>661</v>
      </c>
      <c r="O33" s="104">
        <v>20</v>
      </c>
    </row>
    <row r="34" spans="1:15" ht="15.75" customHeight="1" x14ac:dyDescent="0.3">
      <c r="A34" s="101">
        <v>1</v>
      </c>
      <c r="B34" s="102" t="s">
        <v>337</v>
      </c>
      <c r="C34" s="102" t="s">
        <v>54</v>
      </c>
      <c r="D34" s="103">
        <v>170</v>
      </c>
      <c r="E34" s="98">
        <v>8</v>
      </c>
      <c r="F34" s="109">
        <v>642</v>
      </c>
      <c r="G34" s="110">
        <v>20</v>
      </c>
      <c r="I34" s="101">
        <v>3</v>
      </c>
      <c r="J34" s="102" t="s">
        <v>167</v>
      </c>
      <c r="K34" s="102" t="s">
        <v>161</v>
      </c>
      <c r="L34" s="103">
        <v>164</v>
      </c>
      <c r="M34" s="98">
        <v>6</v>
      </c>
      <c r="N34" s="103">
        <v>663</v>
      </c>
      <c r="O34" s="104">
        <v>18</v>
      </c>
    </row>
    <row r="35" spans="1:15" ht="15.75" customHeight="1" x14ac:dyDescent="0.3">
      <c r="A35" s="101">
        <v>3</v>
      </c>
      <c r="B35" s="102" t="s">
        <v>340</v>
      </c>
      <c r="C35" s="102" t="s">
        <v>301</v>
      </c>
      <c r="D35" s="103" t="s">
        <v>190</v>
      </c>
      <c r="E35" s="98">
        <v>0</v>
      </c>
      <c r="F35" s="103">
        <v>0</v>
      </c>
      <c r="G35" s="104">
        <v>0</v>
      </c>
      <c r="I35" s="101">
        <v>9</v>
      </c>
      <c r="J35" s="102" t="s">
        <v>349</v>
      </c>
      <c r="K35" s="102" t="s">
        <v>211</v>
      </c>
      <c r="L35" s="103">
        <v>157</v>
      </c>
      <c r="M35" s="98">
        <v>3</v>
      </c>
      <c r="N35" s="103">
        <v>657</v>
      </c>
      <c r="O35" s="104">
        <v>17</v>
      </c>
    </row>
    <row r="36" spans="1:15" ht="15.75" customHeight="1" x14ac:dyDescent="0.3">
      <c r="A36" s="101">
        <v>4</v>
      </c>
      <c r="B36" s="102" t="s">
        <v>341</v>
      </c>
      <c r="C36" s="102" t="s">
        <v>85</v>
      </c>
      <c r="D36" s="103" t="s">
        <v>45</v>
      </c>
      <c r="E36" s="98">
        <v>0</v>
      </c>
      <c r="F36" s="103">
        <v>0</v>
      </c>
      <c r="G36" s="104">
        <v>0</v>
      </c>
      <c r="I36" s="101">
        <v>2</v>
      </c>
      <c r="J36" s="102" t="s">
        <v>339</v>
      </c>
      <c r="K36" s="102" t="s">
        <v>326</v>
      </c>
      <c r="L36" s="103">
        <v>162</v>
      </c>
      <c r="M36" s="98">
        <v>5</v>
      </c>
      <c r="N36" s="103">
        <v>632</v>
      </c>
      <c r="O36" s="104">
        <v>13</v>
      </c>
    </row>
    <row r="37" spans="1:15" ht="15.75" customHeight="1" x14ac:dyDescent="0.3">
      <c r="A37" s="204">
        <v>7</v>
      </c>
      <c r="B37" s="205" t="s">
        <v>346</v>
      </c>
      <c r="C37" s="205" t="s">
        <v>27</v>
      </c>
      <c r="D37" s="206" t="s">
        <v>190</v>
      </c>
      <c r="E37" s="207">
        <v>0</v>
      </c>
      <c r="F37" s="105">
        <v>0</v>
      </c>
      <c r="G37" s="106">
        <v>0</v>
      </c>
      <c r="I37" s="204">
        <v>6</v>
      </c>
      <c r="J37" s="205" t="s">
        <v>345</v>
      </c>
      <c r="K37" s="205" t="s">
        <v>307</v>
      </c>
      <c r="L37" s="206" t="s">
        <v>45</v>
      </c>
      <c r="M37" s="207">
        <v>0</v>
      </c>
      <c r="N37" s="105">
        <v>489</v>
      </c>
      <c r="O37" s="106">
        <v>7</v>
      </c>
    </row>
    <row r="38" spans="1:15" ht="15.75" customHeight="1" x14ac:dyDescent="0.3"/>
    <row r="39" spans="1:15" ht="15.75" customHeight="1" x14ac:dyDescent="0.3">
      <c r="A39" s="89"/>
      <c r="B39" s="90" t="s">
        <v>92</v>
      </c>
      <c r="C39" s="90"/>
      <c r="D39" s="90"/>
      <c r="E39" s="90"/>
      <c r="F39" s="90"/>
      <c r="G39" s="90"/>
      <c r="I39" s="89"/>
      <c r="J39" s="90" t="s">
        <v>93</v>
      </c>
      <c r="K39" s="90"/>
      <c r="L39" s="90"/>
      <c r="M39" s="90"/>
      <c r="N39" s="90"/>
      <c r="O39" s="90"/>
    </row>
    <row r="40" spans="1:15" ht="15.75" customHeight="1" x14ac:dyDescent="0.3">
      <c r="A40" s="108"/>
      <c r="B40" s="92" t="s">
        <v>5</v>
      </c>
      <c r="C40" s="92" t="s">
        <v>6</v>
      </c>
      <c r="D40" s="96" t="s">
        <v>7</v>
      </c>
      <c r="E40" s="96" t="s">
        <v>8</v>
      </c>
      <c r="F40" s="96" t="s">
        <v>9</v>
      </c>
      <c r="G40" s="97" t="s">
        <v>10</v>
      </c>
      <c r="I40" s="108"/>
      <c r="J40" s="92" t="s">
        <v>5</v>
      </c>
      <c r="K40" s="92" t="s">
        <v>6</v>
      </c>
      <c r="L40" s="96" t="s">
        <v>7</v>
      </c>
      <c r="M40" s="96" t="s">
        <v>8</v>
      </c>
      <c r="N40" s="96" t="s">
        <v>9</v>
      </c>
      <c r="O40" s="97" t="s">
        <v>10</v>
      </c>
    </row>
    <row r="41" spans="1:15" ht="15.75" customHeight="1" x14ac:dyDescent="0.3">
      <c r="A41" s="199">
        <v>1</v>
      </c>
      <c r="B41" s="200" t="s">
        <v>350</v>
      </c>
      <c r="C41" s="200" t="s">
        <v>309</v>
      </c>
      <c r="D41" s="201">
        <v>167</v>
      </c>
      <c r="E41" s="201">
        <v>8</v>
      </c>
      <c r="F41" s="202">
        <v>698</v>
      </c>
      <c r="G41" s="203">
        <v>34</v>
      </c>
      <c r="I41" s="199">
        <v>3</v>
      </c>
      <c r="J41" s="200" t="s">
        <v>354</v>
      </c>
      <c r="K41" s="200" t="s">
        <v>180</v>
      </c>
      <c r="L41" s="201">
        <v>174</v>
      </c>
      <c r="M41" s="201">
        <v>8</v>
      </c>
      <c r="N41" s="201">
        <v>697</v>
      </c>
      <c r="O41" s="274">
        <v>35</v>
      </c>
    </row>
    <row r="42" spans="1:15" ht="15.75" customHeight="1" x14ac:dyDescent="0.3">
      <c r="A42" s="101">
        <v>6</v>
      </c>
      <c r="B42" s="102" t="s">
        <v>358</v>
      </c>
      <c r="C42" s="102" t="s">
        <v>326</v>
      </c>
      <c r="D42" s="103">
        <v>166</v>
      </c>
      <c r="E42" s="98">
        <v>7</v>
      </c>
      <c r="F42" s="103">
        <v>686</v>
      </c>
      <c r="G42" s="104">
        <v>29</v>
      </c>
      <c r="I42" s="101">
        <v>1</v>
      </c>
      <c r="J42" s="102" t="s">
        <v>17</v>
      </c>
      <c r="K42" s="102" t="s">
        <v>18</v>
      </c>
      <c r="L42" s="103">
        <v>177</v>
      </c>
      <c r="M42" s="98">
        <v>9</v>
      </c>
      <c r="N42" s="109">
        <v>655</v>
      </c>
      <c r="O42" s="110">
        <v>26</v>
      </c>
    </row>
    <row r="43" spans="1:15" ht="15.75" customHeight="1" x14ac:dyDescent="0.3">
      <c r="A43" s="101">
        <v>9</v>
      </c>
      <c r="B43" s="102" t="s">
        <v>365</v>
      </c>
      <c r="C43" s="102" t="s">
        <v>161</v>
      </c>
      <c r="D43" s="103">
        <v>176</v>
      </c>
      <c r="E43" s="98">
        <v>9</v>
      </c>
      <c r="F43" s="103">
        <v>669</v>
      </c>
      <c r="G43" s="104">
        <v>25</v>
      </c>
      <c r="I43" s="101">
        <v>4</v>
      </c>
      <c r="J43" s="102" t="s">
        <v>356</v>
      </c>
      <c r="K43" s="102" t="s">
        <v>258</v>
      </c>
      <c r="L43" s="103">
        <v>162</v>
      </c>
      <c r="M43" s="98">
        <v>6</v>
      </c>
      <c r="N43" s="103">
        <v>644</v>
      </c>
      <c r="O43" s="104">
        <v>22</v>
      </c>
    </row>
    <row r="44" spans="1:15" ht="15.75" customHeight="1" x14ac:dyDescent="0.3">
      <c r="A44" s="101">
        <v>5</v>
      </c>
      <c r="B44" s="102" t="s">
        <v>64</v>
      </c>
      <c r="C44" s="102" t="s">
        <v>65</v>
      </c>
      <c r="D44" s="103">
        <v>159</v>
      </c>
      <c r="E44" s="98">
        <v>6</v>
      </c>
      <c r="F44" s="103">
        <v>648</v>
      </c>
      <c r="G44" s="104">
        <v>22</v>
      </c>
      <c r="I44" s="101">
        <v>5</v>
      </c>
      <c r="J44" s="102" t="s">
        <v>357</v>
      </c>
      <c r="K44" s="102" t="s">
        <v>326</v>
      </c>
      <c r="L44" s="103">
        <v>159</v>
      </c>
      <c r="M44" s="98">
        <v>4</v>
      </c>
      <c r="N44" s="103">
        <v>640</v>
      </c>
      <c r="O44" s="104">
        <v>22</v>
      </c>
    </row>
    <row r="45" spans="1:15" ht="15.75" customHeight="1" x14ac:dyDescent="0.3">
      <c r="A45" s="101">
        <v>8</v>
      </c>
      <c r="B45" s="102" t="s">
        <v>363</v>
      </c>
      <c r="C45" s="102" t="s">
        <v>307</v>
      </c>
      <c r="D45" s="103" t="s">
        <v>45</v>
      </c>
      <c r="E45" s="98">
        <v>0</v>
      </c>
      <c r="F45" s="103">
        <v>504</v>
      </c>
      <c r="G45" s="104">
        <v>22</v>
      </c>
      <c r="I45" s="101">
        <v>6</v>
      </c>
      <c r="J45" s="102" t="s">
        <v>359</v>
      </c>
      <c r="K45" s="102" t="s">
        <v>65</v>
      </c>
      <c r="L45" s="103">
        <v>148</v>
      </c>
      <c r="M45" s="98">
        <v>3</v>
      </c>
      <c r="N45" s="103">
        <v>631</v>
      </c>
      <c r="O45" s="104">
        <v>22</v>
      </c>
    </row>
    <row r="46" spans="1:15" ht="15.75" customHeight="1" x14ac:dyDescent="0.3">
      <c r="A46" s="101">
        <v>7</v>
      </c>
      <c r="B46" s="102" t="s">
        <v>360</v>
      </c>
      <c r="C46" s="102" t="s">
        <v>161</v>
      </c>
      <c r="D46" s="103">
        <v>155</v>
      </c>
      <c r="E46" s="98">
        <v>5</v>
      </c>
      <c r="F46" s="103">
        <v>638</v>
      </c>
      <c r="G46" s="104">
        <v>20</v>
      </c>
      <c r="I46" s="101">
        <v>9</v>
      </c>
      <c r="J46" s="102" t="s">
        <v>68</v>
      </c>
      <c r="K46" s="102" t="s">
        <v>65</v>
      </c>
      <c r="L46" s="103">
        <v>166</v>
      </c>
      <c r="M46" s="98">
        <v>7</v>
      </c>
      <c r="N46" s="103">
        <v>631</v>
      </c>
      <c r="O46" s="104">
        <v>20</v>
      </c>
    </row>
    <row r="47" spans="1:15" ht="15.75" customHeight="1" x14ac:dyDescent="0.3">
      <c r="A47" s="101">
        <v>2</v>
      </c>
      <c r="B47" s="102" t="s">
        <v>351</v>
      </c>
      <c r="C47" s="102" t="s">
        <v>161</v>
      </c>
      <c r="D47" s="103" t="s">
        <v>45</v>
      </c>
      <c r="E47" s="98">
        <v>0</v>
      </c>
      <c r="F47" s="103">
        <v>0</v>
      </c>
      <c r="G47" s="104">
        <v>0</v>
      </c>
      <c r="I47" s="101">
        <v>8</v>
      </c>
      <c r="J47" s="102" t="s">
        <v>364</v>
      </c>
      <c r="K47" s="102" t="s">
        <v>225</v>
      </c>
      <c r="L47" s="103">
        <v>160</v>
      </c>
      <c r="M47" s="98">
        <v>5</v>
      </c>
      <c r="N47" s="103">
        <v>637</v>
      </c>
      <c r="O47" s="104">
        <v>18</v>
      </c>
    </row>
    <row r="48" spans="1:15" ht="15.75" customHeight="1" x14ac:dyDescent="0.3">
      <c r="A48" s="101">
        <v>3</v>
      </c>
      <c r="B48" s="102" t="s">
        <v>353</v>
      </c>
      <c r="C48" s="102" t="s">
        <v>54</v>
      </c>
      <c r="D48" s="103" t="s">
        <v>45</v>
      </c>
      <c r="E48" s="98">
        <v>0</v>
      </c>
      <c r="F48" s="103">
        <v>0</v>
      </c>
      <c r="G48" s="104">
        <v>0</v>
      </c>
      <c r="I48" s="101">
        <v>7</v>
      </c>
      <c r="J48" s="102" t="s">
        <v>361</v>
      </c>
      <c r="K48" s="102" t="s">
        <v>362</v>
      </c>
      <c r="L48" s="103" t="s">
        <v>45</v>
      </c>
      <c r="M48" s="98">
        <v>0</v>
      </c>
      <c r="N48" s="103">
        <v>478</v>
      </c>
      <c r="O48" s="104">
        <v>14</v>
      </c>
    </row>
    <row r="49" spans="1:15" ht="15.75" customHeight="1" x14ac:dyDescent="0.3">
      <c r="A49" s="204">
        <v>4</v>
      </c>
      <c r="B49" s="205" t="s">
        <v>355</v>
      </c>
      <c r="C49" s="205" t="s">
        <v>163</v>
      </c>
      <c r="D49" s="206" t="s">
        <v>190</v>
      </c>
      <c r="E49" s="207">
        <v>0</v>
      </c>
      <c r="F49" s="105">
        <v>0</v>
      </c>
      <c r="G49" s="106">
        <v>0</v>
      </c>
      <c r="I49" s="204">
        <v>2</v>
      </c>
      <c r="J49" s="205" t="s">
        <v>352</v>
      </c>
      <c r="K49" s="205" t="s">
        <v>152</v>
      </c>
      <c r="L49" s="206" t="s">
        <v>45</v>
      </c>
      <c r="M49" s="207">
        <v>0</v>
      </c>
      <c r="N49" s="105">
        <v>0</v>
      </c>
      <c r="O49" s="106">
        <v>0</v>
      </c>
    </row>
    <row r="50" spans="1:15" ht="15.75" customHeight="1" x14ac:dyDescent="0.3"/>
    <row r="51" spans="1:15" ht="15.75" customHeight="1" x14ac:dyDescent="0.3">
      <c r="A51" s="89"/>
      <c r="B51" s="90" t="s">
        <v>110</v>
      </c>
      <c r="C51" s="90"/>
      <c r="D51" s="90"/>
      <c r="E51" s="90"/>
      <c r="F51" s="90"/>
      <c r="G51" s="90"/>
      <c r="I51" s="89"/>
      <c r="J51" s="90" t="s">
        <v>111</v>
      </c>
      <c r="K51" s="90"/>
      <c r="L51" s="90"/>
      <c r="M51" s="90"/>
      <c r="N51" s="90"/>
      <c r="O51" s="90"/>
    </row>
    <row r="52" spans="1:15" ht="15.75" customHeight="1" x14ac:dyDescent="0.3">
      <c r="A52" s="108"/>
      <c r="B52" s="92" t="s">
        <v>5</v>
      </c>
      <c r="C52" s="92" t="s">
        <v>6</v>
      </c>
      <c r="D52" s="96" t="s">
        <v>7</v>
      </c>
      <c r="E52" s="96" t="s">
        <v>8</v>
      </c>
      <c r="F52" s="96" t="s">
        <v>9</v>
      </c>
      <c r="G52" s="97" t="s">
        <v>10</v>
      </c>
      <c r="I52" s="108"/>
      <c r="J52" s="92" t="s">
        <v>5</v>
      </c>
      <c r="K52" s="92" t="s">
        <v>6</v>
      </c>
      <c r="L52" s="96" t="s">
        <v>7</v>
      </c>
      <c r="M52" s="96" t="s">
        <v>8</v>
      </c>
      <c r="N52" s="96" t="s">
        <v>9</v>
      </c>
      <c r="O52" s="97" t="s">
        <v>10</v>
      </c>
    </row>
    <row r="53" spans="1:15" x14ac:dyDescent="0.3">
      <c r="A53" s="199">
        <v>3</v>
      </c>
      <c r="B53" s="200" t="s">
        <v>369</v>
      </c>
      <c r="C53" s="200" t="s">
        <v>316</v>
      </c>
      <c r="D53" s="201">
        <v>176</v>
      </c>
      <c r="E53" s="201">
        <v>8</v>
      </c>
      <c r="F53" s="201">
        <v>692</v>
      </c>
      <c r="G53" s="274">
        <v>32</v>
      </c>
      <c r="I53" s="199">
        <v>5</v>
      </c>
      <c r="J53" s="200" t="s">
        <v>372</v>
      </c>
      <c r="K53" s="200" t="s">
        <v>211</v>
      </c>
      <c r="L53" s="201">
        <v>150</v>
      </c>
      <c r="M53" s="201">
        <v>6</v>
      </c>
      <c r="N53" s="201">
        <v>636</v>
      </c>
      <c r="O53" s="274">
        <v>26</v>
      </c>
    </row>
    <row r="54" spans="1:15" x14ac:dyDescent="0.3">
      <c r="A54" s="101">
        <v>4</v>
      </c>
      <c r="B54" s="102" t="s">
        <v>371</v>
      </c>
      <c r="C54" s="102" t="s">
        <v>180</v>
      </c>
      <c r="D54" s="103" t="s">
        <v>190</v>
      </c>
      <c r="E54" s="98">
        <v>0</v>
      </c>
      <c r="F54" s="103">
        <v>511</v>
      </c>
      <c r="G54" s="104">
        <v>22</v>
      </c>
      <c r="I54" s="101">
        <v>4</v>
      </c>
      <c r="J54" s="102" t="s">
        <v>103</v>
      </c>
      <c r="K54" s="102" t="s">
        <v>65</v>
      </c>
      <c r="L54" s="103">
        <v>168</v>
      </c>
      <c r="M54" s="98">
        <v>8</v>
      </c>
      <c r="N54" s="103">
        <v>631</v>
      </c>
      <c r="O54" s="104">
        <v>24</v>
      </c>
    </row>
    <row r="55" spans="1:15" x14ac:dyDescent="0.3">
      <c r="A55" s="101">
        <v>5</v>
      </c>
      <c r="B55" s="102" t="s">
        <v>183</v>
      </c>
      <c r="C55" s="102" t="s">
        <v>152</v>
      </c>
      <c r="D55" s="103">
        <v>164</v>
      </c>
      <c r="E55" s="98">
        <v>7</v>
      </c>
      <c r="F55" s="103">
        <v>655</v>
      </c>
      <c r="G55" s="104">
        <v>21</v>
      </c>
      <c r="I55" s="101">
        <v>7</v>
      </c>
      <c r="J55" s="102" t="s">
        <v>375</v>
      </c>
      <c r="K55" s="102" t="s">
        <v>18</v>
      </c>
      <c r="L55" s="103">
        <v>151</v>
      </c>
      <c r="M55" s="98">
        <v>7</v>
      </c>
      <c r="N55" s="103">
        <v>618</v>
      </c>
      <c r="O55" s="104">
        <v>21</v>
      </c>
    </row>
    <row r="56" spans="1:15" x14ac:dyDescent="0.3">
      <c r="A56" s="101">
        <v>6</v>
      </c>
      <c r="B56" s="102" t="s">
        <v>154</v>
      </c>
      <c r="C56" s="102" t="s">
        <v>30</v>
      </c>
      <c r="D56" s="103">
        <v>151</v>
      </c>
      <c r="E56" s="98">
        <v>5</v>
      </c>
      <c r="F56" s="103">
        <v>643</v>
      </c>
      <c r="G56" s="104">
        <v>21</v>
      </c>
      <c r="I56" s="101">
        <v>3</v>
      </c>
      <c r="J56" s="102" t="s">
        <v>370</v>
      </c>
      <c r="K56" s="102" t="s">
        <v>180</v>
      </c>
      <c r="L56" s="103" t="s">
        <v>190</v>
      </c>
      <c r="M56" s="98">
        <v>0</v>
      </c>
      <c r="N56" s="103">
        <v>485</v>
      </c>
      <c r="O56" s="104">
        <v>20</v>
      </c>
    </row>
    <row r="57" spans="1:15" x14ac:dyDescent="0.3">
      <c r="A57" s="101">
        <v>1</v>
      </c>
      <c r="B57" s="102" t="s">
        <v>366</v>
      </c>
      <c r="C57" s="102" t="s">
        <v>367</v>
      </c>
      <c r="D57" s="103">
        <v>156</v>
      </c>
      <c r="E57" s="98">
        <v>6</v>
      </c>
      <c r="F57" s="109">
        <v>633</v>
      </c>
      <c r="G57" s="110">
        <v>17</v>
      </c>
      <c r="I57" s="101">
        <v>1</v>
      </c>
      <c r="J57" s="102" t="s">
        <v>148</v>
      </c>
      <c r="K57" s="102" t="s">
        <v>149</v>
      </c>
      <c r="L57" s="103" t="s">
        <v>45</v>
      </c>
      <c r="M57" s="98">
        <v>0</v>
      </c>
      <c r="N57" s="109">
        <v>475</v>
      </c>
      <c r="O57" s="110">
        <v>16</v>
      </c>
    </row>
    <row r="58" spans="1:15" x14ac:dyDescent="0.3">
      <c r="A58" s="101">
        <v>7</v>
      </c>
      <c r="B58" s="102" t="s">
        <v>374</v>
      </c>
      <c r="C58" s="102" t="s">
        <v>323</v>
      </c>
      <c r="D58" s="103">
        <v>145</v>
      </c>
      <c r="E58" s="98">
        <v>4</v>
      </c>
      <c r="F58" s="103">
        <v>609</v>
      </c>
      <c r="G58" s="104">
        <v>13</v>
      </c>
      <c r="I58" s="101">
        <v>2</v>
      </c>
      <c r="J58" s="102" t="s">
        <v>209</v>
      </c>
      <c r="K58" s="102" t="s">
        <v>85</v>
      </c>
      <c r="L58" s="103">
        <v>141</v>
      </c>
      <c r="M58" s="98">
        <v>5</v>
      </c>
      <c r="N58" s="103">
        <v>547</v>
      </c>
      <c r="O58" s="104">
        <v>12</v>
      </c>
    </row>
    <row r="59" spans="1:15" x14ac:dyDescent="0.3">
      <c r="A59" s="101">
        <v>8</v>
      </c>
      <c r="B59" s="102" t="s">
        <v>376</v>
      </c>
      <c r="C59" s="102" t="s">
        <v>307</v>
      </c>
      <c r="D59" s="103" t="s">
        <v>45</v>
      </c>
      <c r="E59" s="98">
        <v>0</v>
      </c>
      <c r="F59" s="103">
        <v>467</v>
      </c>
      <c r="G59" s="104">
        <v>8</v>
      </c>
      <c r="I59" s="101">
        <v>6</v>
      </c>
      <c r="J59" s="102" t="s">
        <v>373</v>
      </c>
      <c r="K59" s="102" t="s">
        <v>307</v>
      </c>
      <c r="L59" s="103" t="s">
        <v>45</v>
      </c>
      <c r="M59" s="98">
        <v>0</v>
      </c>
      <c r="N59" s="103">
        <v>457</v>
      </c>
      <c r="O59" s="104">
        <v>12</v>
      </c>
    </row>
    <row r="60" spans="1:15" x14ac:dyDescent="0.3">
      <c r="A60" s="204">
        <v>2</v>
      </c>
      <c r="B60" s="205" t="s">
        <v>368</v>
      </c>
      <c r="C60" s="205" t="s">
        <v>362</v>
      </c>
      <c r="D60" s="206" t="s">
        <v>45</v>
      </c>
      <c r="E60" s="207">
        <v>0</v>
      </c>
      <c r="F60" s="105">
        <v>435</v>
      </c>
      <c r="G60" s="106">
        <v>6</v>
      </c>
      <c r="I60" s="204">
        <v>8</v>
      </c>
      <c r="J60" s="205" t="s">
        <v>377</v>
      </c>
      <c r="K60" s="205" t="s">
        <v>47</v>
      </c>
      <c r="L60" s="206" t="s">
        <v>190</v>
      </c>
      <c r="M60" s="207">
        <v>0</v>
      </c>
      <c r="N60" s="105">
        <v>145</v>
      </c>
      <c r="O60" s="106">
        <v>2</v>
      </c>
    </row>
    <row r="62" spans="1:15" x14ac:dyDescent="0.3">
      <c r="B62" s="85" t="s">
        <v>378</v>
      </c>
      <c r="F62" s="107" t="s">
        <v>705</v>
      </c>
    </row>
    <row r="63" spans="1:15" x14ac:dyDescent="0.3">
      <c r="B63" s="85" t="s">
        <v>129</v>
      </c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8140E376-95B0-4960-B921-FD17A8460A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A397-3B15-4D2C-8E0F-87386CADD02D}">
  <sheetPr codeName="Sheet18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8.7109375" style="85" customWidth="1"/>
    <col min="9" max="9" width="5" style="85" customWidth="1"/>
    <col min="10" max="10" width="1.7109375" style="85" customWidth="1"/>
    <col min="11" max="11" width="2.7109375" style="86" customWidth="1"/>
    <col min="12" max="12" width="23.42578125" style="85" customWidth="1"/>
    <col min="13" max="13" width="2.7109375" style="86" customWidth="1"/>
    <col min="14" max="15" width="20.7109375" style="85" customWidth="1"/>
    <col min="16" max="18" width="8.7109375" style="85" customWidth="1"/>
    <col min="19" max="19" width="5" style="85" customWidth="1"/>
    <col min="20" max="20" width="8.7109375" style="85" customWidth="1"/>
    <col min="21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412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5"/>
      <c r="V1" s="85"/>
      <c r="W1" s="84"/>
      <c r="AG1" s="85"/>
      <c r="AH1" s="86"/>
    </row>
    <row r="2" spans="1:34" ht="15.75" customHeight="1" x14ac:dyDescent="0.3">
      <c r="B2" s="87" t="s">
        <v>2</v>
      </c>
      <c r="K2" s="156">
        <v>1</v>
      </c>
      <c r="M2" s="85"/>
      <c r="S2" s="85">
        <v>1</v>
      </c>
    </row>
    <row r="3" spans="1:34" s="90" customFormat="1" ht="15.75" customHeight="1" x14ac:dyDescent="0.3">
      <c r="A3" s="89"/>
      <c r="B3" s="90" t="s">
        <v>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  <c r="M4" s="85"/>
      <c r="U4" s="88"/>
    </row>
    <row r="5" spans="1:34" ht="15.75" customHeight="1" x14ac:dyDescent="0.3">
      <c r="A5" s="199">
        <v>6</v>
      </c>
      <c r="B5" s="200" t="s">
        <v>419</v>
      </c>
      <c r="C5" s="200" t="s">
        <v>14</v>
      </c>
      <c r="D5" s="223">
        <v>98.001000000000005</v>
      </c>
      <c r="E5" s="223">
        <v>99.001000000000005</v>
      </c>
      <c r="F5" s="223">
        <f>SUM(D5:E5)</f>
        <v>197.00200000000001</v>
      </c>
      <c r="G5" s="201">
        <v>7</v>
      </c>
      <c r="H5" s="223">
        <v>795.02500000000009</v>
      </c>
      <c r="I5" s="274">
        <v>34</v>
      </c>
      <c r="K5" s="85"/>
      <c r="M5" s="85"/>
    </row>
    <row r="6" spans="1:34" ht="15.75" customHeight="1" x14ac:dyDescent="0.3">
      <c r="A6" s="101">
        <v>8</v>
      </c>
      <c r="B6" s="102" t="s">
        <v>375</v>
      </c>
      <c r="C6" s="102" t="s">
        <v>18</v>
      </c>
      <c r="D6" s="158">
        <v>98.003</v>
      </c>
      <c r="E6" s="158">
        <v>99</v>
      </c>
      <c r="F6" s="158">
        <f>SUM(D6:E6)</f>
        <v>197.00299999999999</v>
      </c>
      <c r="G6" s="98">
        <v>8</v>
      </c>
      <c r="H6" s="158">
        <v>790.01099999999997</v>
      </c>
      <c r="I6" s="104">
        <v>29</v>
      </c>
      <c r="K6" s="85"/>
      <c r="M6" s="85"/>
    </row>
    <row r="7" spans="1:34" ht="15.75" customHeight="1" x14ac:dyDescent="0.3">
      <c r="A7" s="101">
        <v>5</v>
      </c>
      <c r="B7" s="102" t="s">
        <v>418</v>
      </c>
      <c r="C7" s="102" t="s">
        <v>18</v>
      </c>
      <c r="D7" s="158">
        <v>95.001000000000005</v>
      </c>
      <c r="E7" s="158">
        <v>99.001000000000005</v>
      </c>
      <c r="F7" s="158">
        <f>SUM(D7:E7)</f>
        <v>194.00200000000001</v>
      </c>
      <c r="G7" s="98">
        <v>6</v>
      </c>
      <c r="H7" s="158">
        <v>789.00900000000001</v>
      </c>
      <c r="I7" s="104">
        <v>29</v>
      </c>
      <c r="J7" s="111"/>
      <c r="K7" s="85"/>
      <c r="M7" s="85"/>
    </row>
    <row r="8" spans="1:34" ht="15.75" customHeight="1" x14ac:dyDescent="0.3">
      <c r="A8" s="101">
        <v>3</v>
      </c>
      <c r="B8" s="102" t="s">
        <v>17</v>
      </c>
      <c r="C8" s="102" t="s">
        <v>18</v>
      </c>
      <c r="D8" s="158">
        <v>100.003</v>
      </c>
      <c r="E8" s="158">
        <v>100.001</v>
      </c>
      <c r="F8" s="158">
        <f>SUM(D8:E8)</f>
        <v>200.00400000000002</v>
      </c>
      <c r="G8" s="98">
        <v>9</v>
      </c>
      <c r="H8" s="158">
        <v>792.01699999999994</v>
      </c>
      <c r="I8" s="104">
        <v>28</v>
      </c>
      <c r="M8" s="85"/>
    </row>
    <row r="9" spans="1:34" ht="15.75" customHeight="1" x14ac:dyDescent="0.3">
      <c r="A9" s="101">
        <v>4</v>
      </c>
      <c r="B9" s="102" t="s">
        <v>416</v>
      </c>
      <c r="C9" s="102" t="s">
        <v>417</v>
      </c>
      <c r="D9" s="158">
        <v>96.001000000000005</v>
      </c>
      <c r="E9" s="158">
        <v>96.001000000000005</v>
      </c>
      <c r="F9" s="158">
        <f>SUM(D9:E9)</f>
        <v>192.00200000000001</v>
      </c>
      <c r="G9" s="98">
        <v>5</v>
      </c>
      <c r="H9" s="158">
        <v>765.01</v>
      </c>
      <c r="I9" s="104">
        <v>16</v>
      </c>
      <c r="M9" s="85"/>
    </row>
    <row r="10" spans="1:34" ht="15.75" customHeight="1" x14ac:dyDescent="0.3">
      <c r="A10" s="101">
        <v>1</v>
      </c>
      <c r="B10" s="102" t="s">
        <v>413</v>
      </c>
      <c r="C10" s="102" t="s">
        <v>37</v>
      </c>
      <c r="D10" s="158" t="s">
        <v>190</v>
      </c>
      <c r="E10" s="158"/>
      <c r="F10" s="158">
        <f>SUM(D10:E10)</f>
        <v>0</v>
      </c>
      <c r="G10" s="98">
        <v>0</v>
      </c>
      <c r="H10" s="158">
        <v>582.00400000000002</v>
      </c>
      <c r="I10" s="110">
        <v>11</v>
      </c>
      <c r="M10" s="85"/>
      <c r="U10" s="90"/>
    </row>
    <row r="11" spans="1:34" ht="15.75" customHeight="1" x14ac:dyDescent="0.3">
      <c r="A11" s="101">
        <v>2</v>
      </c>
      <c r="B11" s="102" t="s">
        <v>414</v>
      </c>
      <c r="C11" s="102" t="s">
        <v>415</v>
      </c>
      <c r="D11" s="158" t="s">
        <v>190</v>
      </c>
      <c r="E11" s="158"/>
      <c r="F11" s="158">
        <f>SUM(D11:E11)</f>
        <v>0</v>
      </c>
      <c r="G11" s="98">
        <v>0</v>
      </c>
      <c r="H11" s="159">
        <v>392.00200000000001</v>
      </c>
      <c r="I11" s="110">
        <v>11</v>
      </c>
      <c r="K11" s="85"/>
      <c r="M11" s="85"/>
    </row>
    <row r="12" spans="1:34" ht="15.75" customHeight="1" x14ac:dyDescent="0.3">
      <c r="A12" s="101">
        <v>9</v>
      </c>
      <c r="B12" s="102" t="s">
        <v>421</v>
      </c>
      <c r="C12" s="102" t="s">
        <v>422</v>
      </c>
      <c r="D12" s="158" t="s">
        <v>190</v>
      </c>
      <c r="E12" s="158"/>
      <c r="F12" s="158">
        <f>SUM(D12:E12)</f>
        <v>0</v>
      </c>
      <c r="G12" s="98">
        <v>0</v>
      </c>
      <c r="H12" s="158">
        <v>192.005</v>
      </c>
      <c r="I12" s="104">
        <v>3</v>
      </c>
      <c r="K12" s="85"/>
      <c r="M12" s="85"/>
      <c r="U12" s="143"/>
    </row>
    <row r="13" spans="1:34" ht="15.75" customHeight="1" x14ac:dyDescent="0.3">
      <c r="A13" s="204">
        <v>7</v>
      </c>
      <c r="B13" s="205" t="s">
        <v>420</v>
      </c>
      <c r="C13" s="205" t="s">
        <v>14</v>
      </c>
      <c r="D13" s="224" t="s">
        <v>190</v>
      </c>
      <c r="E13" s="224"/>
      <c r="F13" s="224">
        <f>SUM(D13:E13)</f>
        <v>0</v>
      </c>
      <c r="G13" s="207">
        <v>0</v>
      </c>
      <c r="H13" s="160">
        <v>0</v>
      </c>
      <c r="I13" s="106">
        <v>0</v>
      </c>
      <c r="K13" s="85"/>
      <c r="M13" s="85"/>
    </row>
    <row r="14" spans="1:34" ht="15.75" customHeight="1" x14ac:dyDescent="0.35">
      <c r="A14" s="85"/>
      <c r="K14" s="85"/>
      <c r="M14" s="85"/>
      <c r="V14" s="84"/>
    </row>
    <row r="15" spans="1:34" ht="15.75" customHeight="1" x14ac:dyDescent="0.3">
      <c r="A15" s="89"/>
      <c r="B15" s="90" t="s">
        <v>4</v>
      </c>
      <c r="C15" s="90"/>
      <c r="D15" s="90"/>
      <c r="E15" s="90"/>
      <c r="F15" s="90"/>
      <c r="G15" s="90"/>
      <c r="H15" s="90"/>
      <c r="I15" s="90"/>
      <c r="K15" s="85"/>
      <c r="M15" s="85"/>
    </row>
    <row r="16" spans="1:34" ht="15.75" customHeight="1" x14ac:dyDescent="0.3">
      <c r="A16" s="91">
        <v>2</v>
      </c>
      <c r="B16" s="92" t="s">
        <v>5</v>
      </c>
      <c r="C16" s="93" t="s">
        <v>6</v>
      </c>
      <c r="D16" s="122"/>
      <c r="E16" s="157"/>
      <c r="F16" s="96" t="s">
        <v>7</v>
      </c>
      <c r="G16" s="96" t="s">
        <v>8</v>
      </c>
      <c r="H16" s="96" t="s">
        <v>9</v>
      </c>
      <c r="I16" s="97" t="s">
        <v>10</v>
      </c>
      <c r="K16" s="85"/>
      <c r="M16" s="85"/>
      <c r="U16" s="88"/>
    </row>
    <row r="17" spans="1:22" ht="15.75" customHeight="1" x14ac:dyDescent="0.3">
      <c r="A17" s="199">
        <v>8</v>
      </c>
      <c r="B17" s="200" t="s">
        <v>431</v>
      </c>
      <c r="C17" s="200" t="s">
        <v>37</v>
      </c>
      <c r="D17" s="223">
        <v>99.001999999999995</v>
      </c>
      <c r="E17" s="223">
        <v>100</v>
      </c>
      <c r="F17" s="223">
        <f>SUM(D17:E17)</f>
        <v>199.00200000000001</v>
      </c>
      <c r="G17" s="201">
        <v>9</v>
      </c>
      <c r="H17" s="223">
        <v>795.01</v>
      </c>
      <c r="I17" s="274">
        <v>35</v>
      </c>
      <c r="K17" s="85"/>
      <c r="M17" s="85"/>
    </row>
    <row r="18" spans="1:22" ht="15.75" customHeight="1" x14ac:dyDescent="0.3">
      <c r="A18" s="101">
        <v>2</v>
      </c>
      <c r="B18" s="102" t="s">
        <v>425</v>
      </c>
      <c r="C18" s="102" t="s">
        <v>18</v>
      </c>
      <c r="D18" s="158">
        <v>99</v>
      </c>
      <c r="E18" s="158">
        <v>99.001999999999995</v>
      </c>
      <c r="F18" s="158">
        <f>SUM(D18:E18)</f>
        <v>198.00200000000001</v>
      </c>
      <c r="G18" s="98">
        <v>8</v>
      </c>
      <c r="H18" s="158">
        <v>792.0139999999999</v>
      </c>
      <c r="I18" s="104">
        <v>32</v>
      </c>
      <c r="K18" s="85"/>
      <c r="M18" s="85"/>
    </row>
    <row r="19" spans="1:22" ht="15.75" customHeight="1" x14ac:dyDescent="0.3">
      <c r="A19" s="101">
        <v>6</v>
      </c>
      <c r="B19" s="102" t="s">
        <v>428</v>
      </c>
      <c r="C19" s="102" t="s">
        <v>429</v>
      </c>
      <c r="D19" s="158">
        <v>99.001999999999995</v>
      </c>
      <c r="E19" s="158">
        <v>99</v>
      </c>
      <c r="F19" s="158">
        <f>SUM(D19:E19)</f>
        <v>198.00200000000001</v>
      </c>
      <c r="G19" s="98">
        <v>8</v>
      </c>
      <c r="H19" s="158">
        <v>791.00800000000004</v>
      </c>
      <c r="I19" s="104">
        <v>29</v>
      </c>
      <c r="K19" s="85"/>
      <c r="M19" s="85"/>
    </row>
    <row r="20" spans="1:22" ht="15.75" customHeight="1" x14ac:dyDescent="0.3">
      <c r="A20" s="101">
        <v>9</v>
      </c>
      <c r="B20" s="102" t="s">
        <v>432</v>
      </c>
      <c r="C20" s="102" t="s">
        <v>37</v>
      </c>
      <c r="D20" s="158">
        <v>100</v>
      </c>
      <c r="E20" s="158">
        <v>96.001000000000005</v>
      </c>
      <c r="F20" s="158">
        <f>SUM(D20:E20)</f>
        <v>196.001</v>
      </c>
      <c r="G20" s="98">
        <v>6</v>
      </c>
      <c r="H20" s="158">
        <v>784.00900000000001</v>
      </c>
      <c r="I20" s="104">
        <v>24</v>
      </c>
      <c r="K20" s="85"/>
      <c r="M20" s="85"/>
    </row>
    <row r="21" spans="1:22" ht="15.75" customHeight="1" x14ac:dyDescent="0.3">
      <c r="A21" s="101">
        <v>5</v>
      </c>
      <c r="B21" s="102" t="s">
        <v>310</v>
      </c>
      <c r="C21" s="102" t="s">
        <v>303</v>
      </c>
      <c r="D21" s="158">
        <v>97</v>
      </c>
      <c r="E21" s="158">
        <v>97</v>
      </c>
      <c r="F21" s="158">
        <f>SUM(D21:E21)</f>
        <v>194</v>
      </c>
      <c r="G21" s="98">
        <v>5</v>
      </c>
      <c r="H21" s="158">
        <v>776.00300000000004</v>
      </c>
      <c r="I21" s="104">
        <v>18</v>
      </c>
      <c r="K21" s="85"/>
      <c r="M21" s="85"/>
      <c r="V21" s="90"/>
    </row>
    <row r="22" spans="1:22" ht="15.75" customHeight="1" x14ac:dyDescent="0.3">
      <c r="A22" s="101">
        <v>3</v>
      </c>
      <c r="B22" s="102" t="s">
        <v>426</v>
      </c>
      <c r="C22" s="102" t="s">
        <v>301</v>
      </c>
      <c r="D22" s="158">
        <v>94.001000000000005</v>
      </c>
      <c r="E22" s="158">
        <v>97.001000000000005</v>
      </c>
      <c r="F22" s="158">
        <f>SUM(D22:E22)</f>
        <v>191.00200000000001</v>
      </c>
      <c r="G22" s="98">
        <v>4</v>
      </c>
      <c r="H22" s="158">
        <v>767.00700000000006</v>
      </c>
      <c r="I22" s="104">
        <v>17</v>
      </c>
      <c r="K22" s="85"/>
      <c r="M22" s="85"/>
    </row>
    <row r="23" spans="1:22" ht="15.75" customHeight="1" x14ac:dyDescent="0.3">
      <c r="A23" s="101">
        <v>4</v>
      </c>
      <c r="B23" s="102" t="s">
        <v>427</v>
      </c>
      <c r="C23" s="102" t="s">
        <v>301</v>
      </c>
      <c r="D23" s="158">
        <v>96.001000000000005</v>
      </c>
      <c r="E23" s="158">
        <v>95</v>
      </c>
      <c r="F23" s="158">
        <f>SUM(D23:E23)</f>
        <v>191.001</v>
      </c>
      <c r="G23" s="98">
        <v>3</v>
      </c>
      <c r="H23" s="158">
        <v>764.005</v>
      </c>
      <c r="I23" s="104">
        <v>15</v>
      </c>
      <c r="K23" s="85"/>
      <c r="M23" s="85"/>
    </row>
    <row r="24" spans="1:22" ht="15.75" customHeight="1" x14ac:dyDescent="0.3">
      <c r="A24" s="101">
        <v>1</v>
      </c>
      <c r="B24" s="102" t="s">
        <v>423</v>
      </c>
      <c r="C24" s="102" t="s">
        <v>424</v>
      </c>
      <c r="D24" s="158" t="s">
        <v>190</v>
      </c>
      <c r="E24" s="158"/>
      <c r="F24" s="158">
        <f>SUM(D24:E24)</f>
        <v>0</v>
      </c>
      <c r="G24" s="98">
        <v>0</v>
      </c>
      <c r="H24" s="158">
        <v>0</v>
      </c>
      <c r="I24" s="110">
        <v>0</v>
      </c>
      <c r="K24" s="85"/>
      <c r="M24" s="85"/>
    </row>
    <row r="25" spans="1:22" ht="15.75" customHeight="1" x14ac:dyDescent="0.3">
      <c r="A25" s="204">
        <v>7</v>
      </c>
      <c r="B25" s="205" t="s">
        <v>430</v>
      </c>
      <c r="C25" s="205" t="s">
        <v>37</v>
      </c>
      <c r="D25" s="224" t="s">
        <v>190</v>
      </c>
      <c r="E25" s="224"/>
      <c r="F25" s="224">
        <f>SUM(D25:E25)</f>
        <v>0</v>
      </c>
      <c r="G25" s="207">
        <v>0</v>
      </c>
      <c r="H25" s="160">
        <v>0</v>
      </c>
      <c r="I25" s="106">
        <v>0</v>
      </c>
      <c r="K25" s="85"/>
      <c r="M25" s="85"/>
    </row>
    <row r="26" spans="1:22" ht="15.75" customHeight="1" x14ac:dyDescent="0.3">
      <c r="A26" s="85"/>
      <c r="K26" s="85"/>
      <c r="M26" s="85"/>
    </row>
    <row r="27" spans="1:22" ht="15.75" customHeight="1" x14ac:dyDescent="0.3">
      <c r="A27" s="89"/>
      <c r="B27" s="90" t="s">
        <v>39</v>
      </c>
      <c r="C27" s="90"/>
      <c r="D27" s="90"/>
      <c r="E27" s="90"/>
      <c r="F27" s="90"/>
      <c r="G27" s="90"/>
      <c r="H27" s="90"/>
      <c r="I27" s="90"/>
      <c r="K27" s="85"/>
      <c r="M27" s="85"/>
    </row>
    <row r="28" spans="1:22" ht="15.75" customHeight="1" x14ac:dyDescent="0.3">
      <c r="A28" s="91">
        <v>2</v>
      </c>
      <c r="B28" s="92" t="s">
        <v>5</v>
      </c>
      <c r="C28" s="93" t="s">
        <v>6</v>
      </c>
      <c r="D28" s="122"/>
      <c r="E28" s="157"/>
      <c r="F28" s="96" t="s">
        <v>7</v>
      </c>
      <c r="G28" s="96" t="s">
        <v>8</v>
      </c>
      <c r="H28" s="96" t="s">
        <v>9</v>
      </c>
      <c r="I28" s="97" t="s">
        <v>10</v>
      </c>
      <c r="K28" s="85"/>
      <c r="M28" s="85"/>
      <c r="U28" s="88"/>
    </row>
    <row r="29" spans="1:22" ht="15.75" customHeight="1" x14ac:dyDescent="0.3">
      <c r="A29" s="199">
        <v>6</v>
      </c>
      <c r="B29" s="200" t="s">
        <v>63</v>
      </c>
      <c r="C29" s="200" t="s">
        <v>60</v>
      </c>
      <c r="D29" s="223">
        <v>98.001000000000005</v>
      </c>
      <c r="E29" s="223">
        <v>98.001999999999995</v>
      </c>
      <c r="F29" s="223">
        <f>SUM(D29:E29)</f>
        <v>196.00299999999999</v>
      </c>
      <c r="G29" s="201">
        <v>7</v>
      </c>
      <c r="H29" s="223">
        <v>787.0139999999999</v>
      </c>
      <c r="I29" s="274">
        <v>33</v>
      </c>
      <c r="K29" s="85"/>
      <c r="M29" s="85"/>
      <c r="U29" s="143"/>
    </row>
    <row r="30" spans="1:22" ht="15.75" customHeight="1" x14ac:dyDescent="0.3">
      <c r="A30" s="101">
        <v>4</v>
      </c>
      <c r="B30" s="102" t="s">
        <v>436</v>
      </c>
      <c r="C30" s="102" t="s">
        <v>417</v>
      </c>
      <c r="D30" s="158">
        <v>99.001999999999995</v>
      </c>
      <c r="E30" s="158">
        <v>99.001999999999995</v>
      </c>
      <c r="F30" s="158">
        <f>SUM(D30:E30)</f>
        <v>198.00399999999999</v>
      </c>
      <c r="G30" s="98">
        <v>9</v>
      </c>
      <c r="H30" s="158">
        <v>778.00900000000001</v>
      </c>
      <c r="I30" s="104">
        <v>28</v>
      </c>
      <c r="K30" s="85"/>
      <c r="M30" s="85"/>
    </row>
    <row r="31" spans="1:22" ht="15.75" customHeight="1" x14ac:dyDescent="0.3">
      <c r="A31" s="101">
        <v>2</v>
      </c>
      <c r="B31" s="102" t="s">
        <v>434</v>
      </c>
      <c r="C31" s="102" t="s">
        <v>60</v>
      </c>
      <c r="D31" s="158">
        <v>98</v>
      </c>
      <c r="E31" s="158">
        <v>98</v>
      </c>
      <c r="F31" s="158">
        <f>SUM(D31:E31)</f>
        <v>196</v>
      </c>
      <c r="G31" s="98">
        <v>6</v>
      </c>
      <c r="H31" s="158">
        <v>780.00400000000002</v>
      </c>
      <c r="I31" s="104">
        <v>27</v>
      </c>
      <c r="K31" s="85"/>
      <c r="M31" s="85"/>
    </row>
    <row r="32" spans="1:22" ht="15.75" customHeight="1" x14ac:dyDescent="0.3">
      <c r="A32" s="101">
        <v>8</v>
      </c>
      <c r="B32" s="102" t="s">
        <v>439</v>
      </c>
      <c r="C32" s="102" t="s">
        <v>429</v>
      </c>
      <c r="D32" s="158">
        <v>98.001000000000005</v>
      </c>
      <c r="E32" s="158">
        <v>99</v>
      </c>
      <c r="F32" s="158">
        <f>SUM(D32:E32)</f>
        <v>197.001</v>
      </c>
      <c r="G32" s="98">
        <v>8</v>
      </c>
      <c r="H32" s="158">
        <v>775.005</v>
      </c>
      <c r="I32" s="104">
        <v>24</v>
      </c>
      <c r="K32" s="85"/>
      <c r="M32" s="85"/>
      <c r="U32" s="143"/>
    </row>
    <row r="33" spans="1:21" ht="15.75" customHeight="1" x14ac:dyDescent="0.3">
      <c r="A33" s="101">
        <v>5</v>
      </c>
      <c r="B33" s="102" t="s">
        <v>437</v>
      </c>
      <c r="C33" s="102" t="s">
        <v>262</v>
      </c>
      <c r="D33" s="158">
        <v>97</v>
      </c>
      <c r="E33" s="158">
        <v>97.001000000000005</v>
      </c>
      <c r="F33" s="158">
        <f>SUM(D33:E33)</f>
        <v>194.001</v>
      </c>
      <c r="G33" s="98">
        <v>5</v>
      </c>
      <c r="H33" s="158">
        <v>763.005</v>
      </c>
      <c r="I33" s="104">
        <v>20</v>
      </c>
      <c r="K33" s="85"/>
      <c r="M33" s="85"/>
    </row>
    <row r="34" spans="1:21" ht="15.75" customHeight="1" x14ac:dyDescent="0.3">
      <c r="A34" s="101">
        <v>1</v>
      </c>
      <c r="B34" s="102" t="s">
        <v>433</v>
      </c>
      <c r="C34" s="102" t="s">
        <v>422</v>
      </c>
      <c r="D34" s="158" t="s">
        <v>190</v>
      </c>
      <c r="E34" s="158"/>
      <c r="F34" s="158">
        <f>SUM(D34:E34)</f>
        <v>0</v>
      </c>
      <c r="G34" s="98">
        <v>0</v>
      </c>
      <c r="H34" s="158">
        <v>392.00300000000004</v>
      </c>
      <c r="I34" s="110">
        <v>16</v>
      </c>
      <c r="K34" s="85"/>
      <c r="M34" s="85"/>
    </row>
    <row r="35" spans="1:21" ht="15.75" customHeight="1" x14ac:dyDescent="0.3">
      <c r="A35" s="101">
        <v>7</v>
      </c>
      <c r="B35" s="102" t="s">
        <v>438</v>
      </c>
      <c r="C35" s="102" t="s">
        <v>417</v>
      </c>
      <c r="D35" s="158">
        <v>91</v>
      </c>
      <c r="E35" s="158">
        <v>90</v>
      </c>
      <c r="F35" s="158">
        <f>SUM(D35:E35)</f>
        <v>181</v>
      </c>
      <c r="G35" s="98">
        <v>4</v>
      </c>
      <c r="H35" s="158">
        <v>704.00099999999998</v>
      </c>
      <c r="I35" s="104">
        <v>14</v>
      </c>
      <c r="K35" s="85"/>
      <c r="M35" s="85"/>
    </row>
    <row r="36" spans="1:21" ht="15.75" customHeight="1" x14ac:dyDescent="0.3">
      <c r="A36" s="101">
        <v>3</v>
      </c>
      <c r="B36" s="102" t="s">
        <v>435</v>
      </c>
      <c r="C36" s="102" t="s">
        <v>417</v>
      </c>
      <c r="D36" s="158" t="s">
        <v>190</v>
      </c>
      <c r="E36" s="158"/>
      <c r="F36" s="158">
        <f>SUM(D36:E36)</f>
        <v>0</v>
      </c>
      <c r="G36" s="98">
        <v>0</v>
      </c>
      <c r="H36" s="158">
        <v>0</v>
      </c>
      <c r="I36" s="104">
        <v>0</v>
      </c>
      <c r="K36" s="85"/>
      <c r="M36" s="85"/>
      <c r="U36" s="143"/>
    </row>
    <row r="37" spans="1:21" ht="15.75" customHeight="1" x14ac:dyDescent="0.3">
      <c r="A37" s="204">
        <v>9</v>
      </c>
      <c r="B37" s="205" t="s">
        <v>440</v>
      </c>
      <c r="C37" s="205" t="s">
        <v>422</v>
      </c>
      <c r="D37" s="224" t="s">
        <v>190</v>
      </c>
      <c r="E37" s="224"/>
      <c r="F37" s="224">
        <f>SUM(D37:E37)</f>
        <v>0</v>
      </c>
      <c r="G37" s="207">
        <v>0</v>
      </c>
      <c r="H37" s="160">
        <v>0</v>
      </c>
      <c r="I37" s="106">
        <v>0</v>
      </c>
      <c r="K37" s="85"/>
      <c r="M37" s="85"/>
    </row>
    <row r="38" spans="1:21" ht="15.75" customHeight="1" x14ac:dyDescent="0.3">
      <c r="A38" s="85"/>
      <c r="K38" s="85"/>
      <c r="M38" s="85"/>
    </row>
    <row r="39" spans="1:21" ht="15.75" customHeight="1" x14ac:dyDescent="0.3">
      <c r="A39" s="89"/>
      <c r="B39" s="90" t="s">
        <v>40</v>
      </c>
      <c r="C39" s="90"/>
      <c r="D39" s="90"/>
      <c r="E39" s="90"/>
      <c r="F39" s="90"/>
      <c r="G39" s="90"/>
      <c r="H39" s="90"/>
      <c r="I39" s="90"/>
      <c r="K39" s="85"/>
      <c r="M39" s="85"/>
    </row>
    <row r="40" spans="1:21" ht="15.75" customHeight="1" x14ac:dyDescent="0.3">
      <c r="A40" s="91">
        <v>2</v>
      </c>
      <c r="B40" s="92" t="s">
        <v>5</v>
      </c>
      <c r="C40" s="93" t="s">
        <v>6</v>
      </c>
      <c r="D40" s="122"/>
      <c r="E40" s="157"/>
      <c r="F40" s="96" t="s">
        <v>7</v>
      </c>
      <c r="G40" s="96" t="s">
        <v>8</v>
      </c>
      <c r="H40" s="96" t="s">
        <v>9</v>
      </c>
      <c r="I40" s="97" t="s">
        <v>10</v>
      </c>
      <c r="K40" s="85"/>
      <c r="M40" s="85"/>
      <c r="U40" s="88"/>
    </row>
    <row r="41" spans="1:21" ht="15.75" customHeight="1" x14ac:dyDescent="0.3">
      <c r="A41" s="199">
        <v>3</v>
      </c>
      <c r="B41" s="200" t="s">
        <v>443</v>
      </c>
      <c r="C41" s="200" t="s">
        <v>301</v>
      </c>
      <c r="D41" s="223">
        <v>97.001000000000005</v>
      </c>
      <c r="E41" s="223">
        <v>100.001</v>
      </c>
      <c r="F41" s="223">
        <f>SUM(D41:E41)</f>
        <v>197.00200000000001</v>
      </c>
      <c r="G41" s="201">
        <v>8</v>
      </c>
      <c r="H41" s="223">
        <v>766.00500000000011</v>
      </c>
      <c r="I41" s="274">
        <v>25</v>
      </c>
      <c r="K41" s="85"/>
      <c r="M41" s="85"/>
      <c r="U41" s="90"/>
    </row>
    <row r="42" spans="1:21" ht="15.75" customHeight="1" x14ac:dyDescent="0.3">
      <c r="A42" s="101">
        <v>7</v>
      </c>
      <c r="B42" s="102" t="s">
        <v>447</v>
      </c>
      <c r="C42" s="102" t="s">
        <v>303</v>
      </c>
      <c r="D42" s="158">
        <v>96</v>
      </c>
      <c r="E42" s="158">
        <v>97</v>
      </c>
      <c r="F42" s="158">
        <f>SUM(D42:E42)</f>
        <v>193</v>
      </c>
      <c r="G42" s="98">
        <v>6</v>
      </c>
      <c r="H42" s="158">
        <v>768.00600000000009</v>
      </c>
      <c r="I42" s="104">
        <v>24</v>
      </c>
      <c r="K42" s="85"/>
      <c r="M42" s="85"/>
    </row>
    <row r="43" spans="1:21" ht="15.75" customHeight="1" x14ac:dyDescent="0.3">
      <c r="A43" s="101">
        <v>6</v>
      </c>
      <c r="B43" s="102" t="s">
        <v>445</v>
      </c>
      <c r="C43" s="102" t="s">
        <v>446</v>
      </c>
      <c r="D43" s="158">
        <v>97.001000000000005</v>
      </c>
      <c r="E43" s="158">
        <v>100</v>
      </c>
      <c r="F43" s="158">
        <f>SUM(D43:E43)</f>
        <v>197.001</v>
      </c>
      <c r="G43" s="98">
        <v>7</v>
      </c>
      <c r="H43" s="158">
        <v>774.00700000000006</v>
      </c>
      <c r="I43" s="104">
        <v>22</v>
      </c>
      <c r="K43" s="85"/>
      <c r="M43" s="85"/>
    </row>
    <row r="44" spans="1:21" ht="15.75" customHeight="1" x14ac:dyDescent="0.3">
      <c r="A44" s="101">
        <v>1</v>
      </c>
      <c r="B44" s="102" t="s">
        <v>441</v>
      </c>
      <c r="C44" s="102" t="s">
        <v>422</v>
      </c>
      <c r="D44" s="158" t="s">
        <v>190</v>
      </c>
      <c r="E44" s="158"/>
      <c r="F44" s="158">
        <f>SUM(D44:E44)</f>
        <v>0</v>
      </c>
      <c r="G44" s="98">
        <v>0</v>
      </c>
      <c r="H44" s="158">
        <v>589.00699999999995</v>
      </c>
      <c r="I44" s="110">
        <v>22</v>
      </c>
      <c r="K44" s="85"/>
      <c r="M44" s="85"/>
    </row>
    <row r="45" spans="1:21" ht="15.75" customHeight="1" x14ac:dyDescent="0.3">
      <c r="A45" s="101">
        <v>2</v>
      </c>
      <c r="B45" s="161" t="s">
        <v>442</v>
      </c>
      <c r="C45" s="161" t="s">
        <v>301</v>
      </c>
      <c r="D45" s="158">
        <v>95</v>
      </c>
      <c r="E45" s="158">
        <v>97</v>
      </c>
      <c r="F45" s="158">
        <f>SUM(D45:E45)</f>
        <v>192</v>
      </c>
      <c r="G45" s="98">
        <v>5</v>
      </c>
      <c r="H45" s="158">
        <v>770.00399999999991</v>
      </c>
      <c r="I45" s="104">
        <v>20</v>
      </c>
      <c r="K45" s="85"/>
      <c r="M45" s="85"/>
    </row>
    <row r="46" spans="1:21" ht="15.75" customHeight="1" x14ac:dyDescent="0.3">
      <c r="A46" s="101">
        <v>8</v>
      </c>
      <c r="B46" s="102" t="s">
        <v>448</v>
      </c>
      <c r="C46" s="102" t="s">
        <v>422</v>
      </c>
      <c r="D46" s="158" t="s">
        <v>190</v>
      </c>
      <c r="E46" s="158"/>
      <c r="F46" s="158">
        <f>SUM(D46:E46)</f>
        <v>0</v>
      </c>
      <c r="G46" s="98">
        <v>0</v>
      </c>
      <c r="H46" s="158">
        <v>196.00400000000002</v>
      </c>
      <c r="I46" s="104">
        <v>8</v>
      </c>
      <c r="K46" s="85"/>
      <c r="M46" s="85"/>
      <c r="U46" s="90"/>
    </row>
    <row r="47" spans="1:21" ht="15.75" customHeight="1" x14ac:dyDescent="0.3">
      <c r="A47" s="101">
        <v>4</v>
      </c>
      <c r="B47" s="102" t="s">
        <v>444</v>
      </c>
      <c r="C47" s="102" t="s">
        <v>60</v>
      </c>
      <c r="D47" s="158" t="s">
        <v>190</v>
      </c>
      <c r="E47" s="158"/>
      <c r="F47" s="158">
        <f>SUM(D47:E47)</f>
        <v>0</v>
      </c>
      <c r="G47" s="98">
        <v>0</v>
      </c>
      <c r="H47" s="158">
        <v>0</v>
      </c>
      <c r="I47" s="104">
        <v>0</v>
      </c>
      <c r="K47" s="85"/>
      <c r="M47" s="85"/>
    </row>
    <row r="48" spans="1:21" ht="15.75" customHeight="1" x14ac:dyDescent="0.3">
      <c r="A48" s="204">
        <v>5</v>
      </c>
      <c r="B48" s="205" t="s">
        <v>445</v>
      </c>
      <c r="C48" s="205" t="s">
        <v>37</v>
      </c>
      <c r="D48" s="224" t="s">
        <v>190</v>
      </c>
      <c r="E48" s="224"/>
      <c r="F48" s="224">
        <f>SUM(D48:E48)</f>
        <v>0</v>
      </c>
      <c r="G48" s="207">
        <v>0</v>
      </c>
      <c r="H48" s="160">
        <v>0</v>
      </c>
      <c r="I48" s="106">
        <v>0</v>
      </c>
      <c r="K48" s="85"/>
      <c r="M48" s="85"/>
    </row>
    <row r="49" spans="1:21" ht="15.75" customHeight="1" x14ac:dyDescent="0.3">
      <c r="A49" s="85"/>
      <c r="K49" s="85"/>
      <c r="M49" s="85"/>
    </row>
    <row r="50" spans="1:21" ht="15.75" customHeight="1" x14ac:dyDescent="0.3">
      <c r="A50" s="89"/>
      <c r="B50" s="90" t="s">
        <v>69</v>
      </c>
      <c r="C50" s="90"/>
      <c r="D50" s="90"/>
      <c r="E50" s="90"/>
      <c r="F50" s="90"/>
      <c r="G50" s="90"/>
      <c r="H50" s="90"/>
      <c r="I50" s="90"/>
      <c r="K50" s="85"/>
      <c r="M50" s="85"/>
    </row>
    <row r="51" spans="1:21" ht="15.75" customHeight="1" x14ac:dyDescent="0.3">
      <c r="A51" s="91">
        <v>2</v>
      </c>
      <c r="B51" s="92" t="s">
        <v>5</v>
      </c>
      <c r="C51" s="93" t="s">
        <v>6</v>
      </c>
      <c r="D51" s="122"/>
      <c r="E51" s="157"/>
      <c r="F51" s="96" t="s">
        <v>7</v>
      </c>
      <c r="G51" s="96" t="s">
        <v>8</v>
      </c>
      <c r="H51" s="96" t="s">
        <v>9</v>
      </c>
      <c r="I51" s="97" t="s">
        <v>10</v>
      </c>
      <c r="K51" s="85"/>
      <c r="M51" s="85"/>
      <c r="U51" s="88"/>
    </row>
    <row r="52" spans="1:21" ht="15.75" customHeight="1" x14ac:dyDescent="0.3">
      <c r="A52" s="199">
        <v>5</v>
      </c>
      <c r="B52" s="200" t="s">
        <v>87</v>
      </c>
      <c r="C52" s="200" t="s">
        <v>18</v>
      </c>
      <c r="D52" s="223">
        <v>96</v>
      </c>
      <c r="E52" s="223">
        <v>98.001999999999995</v>
      </c>
      <c r="F52" s="223">
        <f>SUM(D52:E52)</f>
        <v>194.00200000000001</v>
      </c>
      <c r="G52" s="201">
        <v>8</v>
      </c>
      <c r="H52" s="223">
        <v>780.01</v>
      </c>
      <c r="I52" s="274">
        <v>28</v>
      </c>
      <c r="K52" s="85"/>
      <c r="M52" s="85"/>
    </row>
    <row r="53" spans="1:21" ht="15.75" customHeight="1" x14ac:dyDescent="0.3">
      <c r="A53" s="101">
        <v>7</v>
      </c>
      <c r="B53" s="102" t="s">
        <v>454</v>
      </c>
      <c r="C53" s="102" t="s">
        <v>303</v>
      </c>
      <c r="D53" s="158">
        <v>93</v>
      </c>
      <c r="E53" s="158">
        <v>98.001000000000005</v>
      </c>
      <c r="F53" s="158">
        <f>SUM(D53:E53)</f>
        <v>191.001</v>
      </c>
      <c r="G53" s="98">
        <v>6</v>
      </c>
      <c r="H53" s="158">
        <v>780.00800000000004</v>
      </c>
      <c r="I53" s="104">
        <v>27</v>
      </c>
      <c r="K53" s="85"/>
      <c r="M53" s="85"/>
      <c r="U53" s="143"/>
    </row>
    <row r="54" spans="1:21" ht="15.75" customHeight="1" x14ac:dyDescent="0.3">
      <c r="A54" s="101">
        <v>4</v>
      </c>
      <c r="B54" s="102" t="s">
        <v>452</v>
      </c>
      <c r="C54" s="102" t="s">
        <v>301</v>
      </c>
      <c r="D54" s="158">
        <v>93.001000000000005</v>
      </c>
      <c r="E54" s="158">
        <v>97</v>
      </c>
      <c r="F54" s="158">
        <f>SUM(D54:E54)</f>
        <v>190.001</v>
      </c>
      <c r="G54" s="98">
        <v>5</v>
      </c>
      <c r="H54" s="158">
        <v>771.01099999999997</v>
      </c>
      <c r="I54" s="104">
        <v>24</v>
      </c>
      <c r="K54" s="85"/>
      <c r="M54" s="85"/>
    </row>
    <row r="55" spans="1:21" ht="15.75" customHeight="1" x14ac:dyDescent="0.3">
      <c r="A55" s="101">
        <v>3</v>
      </c>
      <c r="B55" s="102" t="s">
        <v>451</v>
      </c>
      <c r="C55" s="102" t="s">
        <v>262</v>
      </c>
      <c r="D55" s="158">
        <v>94</v>
      </c>
      <c r="E55" s="158">
        <v>95.001999999999995</v>
      </c>
      <c r="F55" s="158">
        <f>SUM(D55:E55)</f>
        <v>189.00200000000001</v>
      </c>
      <c r="G55" s="98">
        <v>4</v>
      </c>
      <c r="H55" s="158">
        <v>768.00800000000004</v>
      </c>
      <c r="I55" s="104">
        <v>22</v>
      </c>
      <c r="K55" s="85"/>
      <c r="M55" s="85"/>
      <c r="U55" s="143"/>
    </row>
    <row r="56" spans="1:21" ht="15.75" customHeight="1" x14ac:dyDescent="0.3">
      <c r="A56" s="101">
        <v>2</v>
      </c>
      <c r="B56" s="161" t="s">
        <v>450</v>
      </c>
      <c r="C56" s="161" t="s">
        <v>301</v>
      </c>
      <c r="D56" s="158">
        <v>93</v>
      </c>
      <c r="E56" s="158">
        <v>96.001000000000005</v>
      </c>
      <c r="F56" s="158">
        <f>SUM(D56:E56)</f>
        <v>189.001</v>
      </c>
      <c r="G56" s="98">
        <v>3</v>
      </c>
      <c r="H56" s="158">
        <v>758.00199999999995</v>
      </c>
      <c r="I56" s="104">
        <v>15</v>
      </c>
      <c r="K56" s="85"/>
      <c r="M56" s="85"/>
      <c r="U56" s="90"/>
    </row>
    <row r="57" spans="1:21" ht="15.75" customHeight="1" x14ac:dyDescent="0.3">
      <c r="A57" s="101">
        <v>6</v>
      </c>
      <c r="B57" s="102" t="s">
        <v>453</v>
      </c>
      <c r="C57" s="102" t="s">
        <v>301</v>
      </c>
      <c r="D57" s="158">
        <v>96.001999999999995</v>
      </c>
      <c r="E57" s="158">
        <v>97.001000000000005</v>
      </c>
      <c r="F57" s="158">
        <f>SUM(D57:E57)</f>
        <v>193.00299999999999</v>
      </c>
      <c r="G57" s="98">
        <v>7</v>
      </c>
      <c r="H57" s="158">
        <v>749.00299999999993</v>
      </c>
      <c r="I57" s="104">
        <v>15</v>
      </c>
      <c r="K57" s="85"/>
      <c r="M57" s="85"/>
    </row>
    <row r="58" spans="1:21" ht="15.75" customHeight="1" x14ac:dyDescent="0.3">
      <c r="A58" s="101">
        <v>1</v>
      </c>
      <c r="B58" s="102" t="s">
        <v>449</v>
      </c>
      <c r="C58" s="102" t="s">
        <v>422</v>
      </c>
      <c r="D58" s="158" t="s">
        <v>190</v>
      </c>
      <c r="E58" s="158"/>
      <c r="F58" s="158">
        <f>SUM(D58:E58)</f>
        <v>0</v>
      </c>
      <c r="G58" s="98">
        <v>0</v>
      </c>
      <c r="H58" s="158">
        <v>187</v>
      </c>
      <c r="I58" s="110">
        <v>3</v>
      </c>
      <c r="K58" s="85"/>
      <c r="M58" s="85"/>
    </row>
    <row r="59" spans="1:21" ht="15.75" customHeight="1" x14ac:dyDescent="0.3">
      <c r="A59" s="204">
        <v>8</v>
      </c>
      <c r="B59" s="205" t="s">
        <v>455</v>
      </c>
      <c r="C59" s="205" t="s">
        <v>446</v>
      </c>
      <c r="D59" s="224" t="s">
        <v>190</v>
      </c>
      <c r="E59" s="224"/>
      <c r="F59" s="224">
        <f>SUM(D59:E59)</f>
        <v>0</v>
      </c>
      <c r="G59" s="207">
        <v>0</v>
      </c>
      <c r="H59" s="160">
        <v>0</v>
      </c>
      <c r="I59" s="106">
        <v>0</v>
      </c>
      <c r="K59" s="85"/>
      <c r="M59" s="85"/>
    </row>
    <row r="60" spans="1:21" ht="15.75" customHeight="1" x14ac:dyDescent="0.35">
      <c r="A60" s="85"/>
      <c r="K60" s="85"/>
      <c r="M60" s="85"/>
      <c r="U60" s="84"/>
    </row>
    <row r="61" spans="1:21" ht="15.75" customHeight="1" x14ac:dyDescent="0.3">
      <c r="A61" s="85"/>
      <c r="B61" s="85" t="s">
        <v>456</v>
      </c>
      <c r="E61" s="107" t="s">
        <v>705</v>
      </c>
      <c r="K61" s="85"/>
      <c r="M61" s="85"/>
    </row>
    <row r="62" spans="1:21" ht="15.75" customHeight="1" x14ac:dyDescent="0.3">
      <c r="A62" s="85"/>
      <c r="B62" s="85" t="s">
        <v>129</v>
      </c>
      <c r="K62" s="85"/>
      <c r="M62" s="85"/>
    </row>
    <row r="63" spans="1:21" ht="15.75" customHeight="1" x14ac:dyDescent="0.3">
      <c r="A63" s="85"/>
      <c r="K63" s="85"/>
      <c r="M63" s="85"/>
    </row>
    <row r="64" spans="1:21" ht="15.75" customHeight="1" x14ac:dyDescent="0.3">
      <c r="A64" s="85"/>
      <c r="K64" s="85"/>
      <c r="M64" s="85"/>
    </row>
    <row r="65" s="85" customFormat="1" ht="15.75" customHeight="1" x14ac:dyDescent="0.3"/>
    <row r="66" s="85" customFormat="1" ht="15.75" customHeight="1" x14ac:dyDescent="0.3"/>
    <row r="67" s="85" customFormat="1" ht="15.75" customHeight="1" x14ac:dyDescent="0.3"/>
    <row r="68" s="85" customFormat="1" ht="15.75" customHeight="1" x14ac:dyDescent="0.3"/>
    <row r="69" s="85" customFormat="1" ht="15.75" customHeight="1" x14ac:dyDescent="0.3"/>
    <row r="70" s="85" customFormat="1" ht="15.75" customHeight="1" x14ac:dyDescent="0.3"/>
    <row r="71" s="85" customFormat="1" ht="15.75" customHeight="1" x14ac:dyDescent="0.3"/>
    <row r="72" s="85" customFormat="1" ht="15.75" customHeight="1" x14ac:dyDescent="0.3"/>
    <row r="73" s="85" customFormat="1" ht="15.75" customHeight="1" x14ac:dyDescent="0.3"/>
    <row r="74" s="85" customFormat="1" ht="15.75" customHeight="1" x14ac:dyDescent="0.3"/>
    <row r="75" s="85" customFormat="1" ht="15.75" customHeight="1" x14ac:dyDescent="0.3"/>
    <row r="76" s="85" customFormat="1" ht="15.75" customHeight="1" x14ac:dyDescent="0.3"/>
    <row r="77" s="85" customFormat="1" ht="15.75" customHeight="1" x14ac:dyDescent="0.3"/>
    <row r="78" s="85" customFormat="1" ht="15.75" customHeight="1" x14ac:dyDescent="0.3"/>
    <row r="79" s="85" customFormat="1" ht="15.75" customHeight="1" x14ac:dyDescent="0.3"/>
    <row r="80" s="85" customFormat="1" x14ac:dyDescent="0.3"/>
    <row r="81" s="85" customFormat="1" x14ac:dyDescent="0.3"/>
    <row r="82" s="85" customFormat="1" x14ac:dyDescent="0.3"/>
    <row r="83" s="85" customFormat="1" x14ac:dyDescent="0.3"/>
    <row r="84" s="85" customFormat="1" x14ac:dyDescent="0.3"/>
    <row r="85" s="85" customFormat="1" x14ac:dyDescent="0.3"/>
    <row r="86" s="85" customFormat="1" x14ac:dyDescent="0.3"/>
    <row r="87" s="85" customFormat="1" x14ac:dyDescent="0.3"/>
    <row r="88" s="85" customFormat="1" x14ac:dyDescent="0.3"/>
    <row r="89" s="85" customFormat="1" x14ac:dyDescent="0.3"/>
    <row r="90" s="85" customFormat="1" x14ac:dyDescent="0.3"/>
    <row r="91" s="85" customFormat="1" x14ac:dyDescent="0.3"/>
    <row r="92" s="85" customFormat="1" x14ac:dyDescent="0.3"/>
    <row r="93" s="85" customFormat="1" x14ac:dyDescent="0.3"/>
    <row r="94" s="85" customFormat="1" x14ac:dyDescent="0.3"/>
    <row r="95" s="85" customFormat="1" x14ac:dyDescent="0.3"/>
    <row r="96" s="85" customFormat="1" x14ac:dyDescent="0.3"/>
    <row r="97" s="85" customFormat="1" x14ac:dyDescent="0.3"/>
    <row r="98" s="85" customFormat="1" x14ac:dyDescent="0.3"/>
    <row r="99" s="85" customFormat="1" x14ac:dyDescent="0.3"/>
    <row r="100" s="85" customFormat="1" x14ac:dyDescent="0.3"/>
    <row r="101" s="85" customFormat="1" x14ac:dyDescent="0.3"/>
    <row r="102" s="85" customFormat="1" x14ac:dyDescent="0.3"/>
    <row r="103" s="85" customFormat="1" x14ac:dyDescent="0.3"/>
    <row r="104" s="85" customFormat="1" x14ac:dyDescent="0.3"/>
    <row r="105" s="85" customFormat="1" x14ac:dyDescent="0.3"/>
    <row r="106" s="85" customFormat="1" x14ac:dyDescent="0.3"/>
    <row r="107" s="85" customFormat="1" x14ac:dyDescent="0.3"/>
    <row r="108" s="85" customFormat="1" x14ac:dyDescent="0.3"/>
    <row r="109" s="85" customFormat="1" x14ac:dyDescent="0.3"/>
    <row r="110" s="85" customFormat="1" x14ac:dyDescent="0.3"/>
    <row r="111" s="85" customFormat="1" x14ac:dyDescent="0.3"/>
    <row r="112" s="85" customFormat="1" x14ac:dyDescent="0.3"/>
    <row r="113" s="85" customFormat="1" x14ac:dyDescent="0.3"/>
    <row r="114" s="85" customFormat="1" x14ac:dyDescent="0.3"/>
    <row r="115" s="85" customFormat="1" x14ac:dyDescent="0.3"/>
    <row r="116" s="85" customFormat="1" x14ac:dyDescent="0.3"/>
    <row r="117" s="85" customFormat="1" x14ac:dyDescent="0.3"/>
    <row r="118" s="85" customFormat="1" x14ac:dyDescent="0.3"/>
    <row r="119" s="85" customFormat="1" x14ac:dyDescent="0.3"/>
    <row r="120" s="85" customFormat="1" x14ac:dyDescent="0.3"/>
    <row r="121" s="85" customFormat="1" x14ac:dyDescent="0.3"/>
    <row r="122" s="85" customFormat="1" x14ac:dyDescent="0.3"/>
    <row r="123" s="85" customFormat="1" x14ac:dyDescent="0.3"/>
    <row r="124" s="85" customFormat="1" x14ac:dyDescent="0.3"/>
    <row r="125" s="85" customFormat="1" x14ac:dyDescent="0.3"/>
    <row r="126" s="85" customFormat="1" x14ac:dyDescent="0.3"/>
    <row r="127" s="85" customFormat="1" x14ac:dyDescent="0.3"/>
    <row r="128" s="85" customFormat="1" x14ac:dyDescent="0.3"/>
    <row r="129" s="85" customFormat="1" x14ac:dyDescent="0.3"/>
    <row r="130" s="85" customFormat="1" x14ac:dyDescent="0.3"/>
    <row r="131" s="85" customFormat="1" x14ac:dyDescent="0.3"/>
    <row r="132" s="85" customFormat="1" x14ac:dyDescent="0.3"/>
    <row r="133" s="85" customFormat="1" x14ac:dyDescent="0.3"/>
    <row r="134" s="85" customFormat="1" x14ac:dyDescent="0.3"/>
    <row r="135" s="85" customFormat="1" x14ac:dyDescent="0.3"/>
    <row r="136" s="85" customFormat="1" x14ac:dyDescent="0.3"/>
    <row r="137" s="85" customFormat="1" x14ac:dyDescent="0.3"/>
    <row r="138" s="85" customFormat="1" x14ac:dyDescent="0.3"/>
    <row r="139" s="85" customFormat="1" x14ac:dyDescent="0.3"/>
    <row r="140" s="85" customFormat="1" x14ac:dyDescent="0.3"/>
    <row r="141" s="85" customFormat="1" x14ac:dyDescent="0.3"/>
    <row r="142" s="85" customFormat="1" x14ac:dyDescent="0.3"/>
    <row r="143" s="85" customFormat="1" x14ac:dyDescent="0.3"/>
    <row r="144" s="85" customFormat="1" x14ac:dyDescent="0.3"/>
    <row r="145" s="85" customFormat="1" x14ac:dyDescent="0.3"/>
    <row r="146" s="85" customFormat="1" x14ac:dyDescent="0.3"/>
    <row r="147" s="85" customFormat="1" x14ac:dyDescent="0.3"/>
    <row r="148" s="85" customFormat="1" x14ac:dyDescent="0.3"/>
    <row r="149" s="85" customFormat="1" x14ac:dyDescent="0.3"/>
    <row r="150" s="85" customFormat="1" x14ac:dyDescent="0.3"/>
    <row r="151" s="85" customFormat="1" x14ac:dyDescent="0.3"/>
    <row r="152" s="85" customFormat="1" x14ac:dyDescent="0.3"/>
    <row r="153" s="85" customFormat="1" x14ac:dyDescent="0.3"/>
    <row r="154" s="85" customFormat="1" x14ac:dyDescent="0.3"/>
    <row r="155" s="85" customFormat="1" x14ac:dyDescent="0.3"/>
    <row r="156" s="85" customFormat="1" x14ac:dyDescent="0.3"/>
    <row r="157" s="85" customFormat="1" x14ac:dyDescent="0.3"/>
    <row r="158" s="85" customFormat="1" x14ac:dyDescent="0.3"/>
    <row r="159" s="85" customFormat="1" x14ac:dyDescent="0.3"/>
    <row r="160" s="85" customFormat="1" x14ac:dyDescent="0.3"/>
    <row r="161" s="85" customFormat="1" x14ac:dyDescent="0.3"/>
    <row r="162" s="85" customFormat="1" x14ac:dyDescent="0.3"/>
    <row r="163" s="85" customFormat="1" x14ac:dyDescent="0.3"/>
    <row r="164" s="85" customFormat="1" x14ac:dyDescent="0.3"/>
    <row r="165" s="85" customFormat="1" x14ac:dyDescent="0.3"/>
    <row r="166" s="85" customFormat="1" x14ac:dyDescent="0.3"/>
    <row r="167" s="85" customFormat="1" x14ac:dyDescent="0.3"/>
    <row r="168" s="85" customFormat="1" x14ac:dyDescent="0.3"/>
    <row r="169" s="85" customFormat="1" x14ac:dyDescent="0.3"/>
    <row r="170" s="85" customFormat="1" x14ac:dyDescent="0.3"/>
    <row r="171" s="85" customFormat="1" x14ac:dyDescent="0.3"/>
    <row r="172" s="85" customFormat="1" x14ac:dyDescent="0.3"/>
    <row r="173" s="85" customFormat="1" x14ac:dyDescent="0.3"/>
    <row r="174" s="85" customFormat="1" x14ac:dyDescent="0.3"/>
    <row r="175" s="85" customFormat="1" x14ac:dyDescent="0.3"/>
    <row r="176" s="85" customFormat="1" x14ac:dyDescent="0.3"/>
    <row r="177" s="85" customFormat="1" x14ac:dyDescent="0.3"/>
    <row r="178" s="85" customFormat="1" x14ac:dyDescent="0.3"/>
    <row r="179" s="85" customFormat="1" x14ac:dyDescent="0.3"/>
    <row r="180" s="85" customFormat="1" x14ac:dyDescent="0.3"/>
    <row r="181" s="85" customFormat="1" x14ac:dyDescent="0.3"/>
    <row r="182" s="85" customFormat="1" x14ac:dyDescent="0.3"/>
    <row r="183" s="85" customFormat="1" x14ac:dyDescent="0.3"/>
    <row r="184" s="85" customFormat="1" x14ac:dyDescent="0.3"/>
    <row r="185" s="85" customFormat="1" x14ac:dyDescent="0.3"/>
    <row r="186" s="85" customFormat="1" x14ac:dyDescent="0.3"/>
    <row r="187" s="85" customFormat="1" x14ac:dyDescent="0.3"/>
    <row r="188" s="85" customFormat="1" x14ac:dyDescent="0.3"/>
    <row r="189" s="85" customFormat="1" x14ac:dyDescent="0.3"/>
    <row r="190" s="85" customFormat="1" x14ac:dyDescent="0.3"/>
    <row r="191" s="85" customFormat="1" x14ac:dyDescent="0.3"/>
    <row r="192" s="85" customFormat="1" x14ac:dyDescent="0.3"/>
    <row r="193" s="85" customFormat="1" x14ac:dyDescent="0.3"/>
    <row r="194" s="85" customFormat="1" x14ac:dyDescent="0.3"/>
    <row r="195" s="85" customFormat="1" x14ac:dyDescent="0.3"/>
    <row r="196" s="85" customFormat="1" x14ac:dyDescent="0.3"/>
    <row r="197" s="85" customFormat="1" x14ac:dyDescent="0.3"/>
    <row r="198" s="85" customFormat="1" x14ac:dyDescent="0.3"/>
    <row r="199" s="85" customFormat="1" x14ac:dyDescent="0.3"/>
    <row r="200" s="85" customFormat="1" x14ac:dyDescent="0.3"/>
    <row r="201" s="85" customFormat="1" x14ac:dyDescent="0.3"/>
    <row r="202" s="85" customFormat="1" x14ac:dyDescent="0.3"/>
    <row r="203" s="85" customFormat="1" x14ac:dyDescent="0.3"/>
    <row r="204" s="85" customFormat="1" x14ac:dyDescent="0.3"/>
    <row r="205" s="85" customFormat="1" x14ac:dyDescent="0.3"/>
    <row r="206" s="85" customFormat="1" x14ac:dyDescent="0.3"/>
    <row r="207" s="85" customFormat="1" x14ac:dyDescent="0.3"/>
    <row r="208" s="85" customFormat="1" x14ac:dyDescent="0.3"/>
    <row r="209" s="85" customFormat="1" x14ac:dyDescent="0.3"/>
    <row r="210" s="85" customFormat="1" x14ac:dyDescent="0.3"/>
    <row r="211" s="85" customFormat="1" x14ac:dyDescent="0.3"/>
    <row r="212" s="85" customFormat="1" x14ac:dyDescent="0.3"/>
    <row r="213" s="85" customFormat="1" x14ac:dyDescent="0.3"/>
    <row r="214" s="85" customFormat="1" x14ac:dyDescent="0.3"/>
    <row r="215" s="85" customFormat="1" x14ac:dyDescent="0.3"/>
    <row r="216" s="85" customFormat="1" x14ac:dyDescent="0.3"/>
    <row r="217" s="85" customFormat="1" x14ac:dyDescent="0.3"/>
    <row r="218" s="85" customFormat="1" x14ac:dyDescent="0.3"/>
    <row r="219" s="85" customFormat="1" x14ac:dyDescent="0.3"/>
    <row r="220" s="85" customFormat="1" x14ac:dyDescent="0.3"/>
    <row r="221" s="85" customFormat="1" x14ac:dyDescent="0.3"/>
    <row r="222" s="85" customFormat="1" x14ac:dyDescent="0.3"/>
    <row r="223" s="85" customFormat="1" x14ac:dyDescent="0.3"/>
    <row r="224" s="85" customFormat="1" x14ac:dyDescent="0.3"/>
    <row r="225" s="85" customFormat="1" x14ac:dyDescent="0.3"/>
    <row r="226" s="85" customFormat="1" x14ac:dyDescent="0.3"/>
    <row r="227" s="85" customFormat="1" x14ac:dyDescent="0.3"/>
    <row r="228" s="85" customFormat="1" x14ac:dyDescent="0.3"/>
    <row r="229" s="85" customFormat="1" x14ac:dyDescent="0.3"/>
    <row r="230" s="85" customFormat="1" x14ac:dyDescent="0.3"/>
    <row r="231" s="85" customFormat="1" x14ac:dyDescent="0.3"/>
    <row r="232" s="85" customFormat="1" x14ac:dyDescent="0.3"/>
    <row r="233" s="85" customFormat="1" x14ac:dyDescent="0.3"/>
    <row r="234" s="85" customFormat="1" x14ac:dyDescent="0.3"/>
    <row r="235" s="85" customFormat="1" x14ac:dyDescent="0.3"/>
    <row r="236" s="85" customFormat="1" x14ac:dyDescent="0.3"/>
    <row r="237" s="85" customFormat="1" x14ac:dyDescent="0.3"/>
    <row r="238" s="85" customFormat="1" x14ac:dyDescent="0.3"/>
    <row r="239" s="85" customFormat="1" x14ac:dyDescent="0.3"/>
    <row r="240" s="85" customFormat="1" x14ac:dyDescent="0.3"/>
    <row r="241" s="85" customFormat="1" x14ac:dyDescent="0.3"/>
    <row r="242" s="85" customFormat="1" x14ac:dyDescent="0.3"/>
    <row r="243" s="85" customFormat="1" x14ac:dyDescent="0.3"/>
    <row r="244" s="85" customFormat="1" x14ac:dyDescent="0.3"/>
    <row r="245" s="85" customFormat="1" x14ac:dyDescent="0.3"/>
    <row r="246" s="85" customFormat="1" x14ac:dyDescent="0.3"/>
    <row r="247" s="85" customFormat="1" x14ac:dyDescent="0.3"/>
    <row r="248" s="85" customFormat="1" x14ac:dyDescent="0.3"/>
    <row r="249" s="85" customFormat="1" x14ac:dyDescent="0.3"/>
    <row r="250" s="85" customFormat="1" x14ac:dyDescent="0.3"/>
    <row r="251" s="85" customFormat="1" x14ac:dyDescent="0.3"/>
    <row r="252" s="85" customFormat="1" x14ac:dyDescent="0.3"/>
    <row r="253" s="85" customFormat="1" x14ac:dyDescent="0.3"/>
    <row r="254" s="85" customFormat="1" x14ac:dyDescent="0.3"/>
    <row r="255" s="85" customFormat="1" x14ac:dyDescent="0.3"/>
    <row r="256" s="85" customFormat="1" x14ac:dyDescent="0.3"/>
    <row r="257" s="85" customFormat="1" x14ac:dyDescent="0.3"/>
    <row r="258" s="85" customFormat="1" x14ac:dyDescent="0.3"/>
    <row r="259" s="85" customFormat="1" x14ac:dyDescent="0.3"/>
    <row r="260" s="85" customFormat="1" x14ac:dyDescent="0.3"/>
    <row r="261" s="85" customFormat="1" x14ac:dyDescent="0.3"/>
    <row r="262" s="85" customFormat="1" x14ac:dyDescent="0.3"/>
    <row r="263" s="85" customFormat="1" x14ac:dyDescent="0.3"/>
    <row r="264" s="85" customFormat="1" x14ac:dyDescent="0.3"/>
    <row r="265" s="85" customFormat="1" x14ac:dyDescent="0.3"/>
    <row r="266" s="85" customFormat="1" x14ac:dyDescent="0.3"/>
    <row r="267" s="85" customFormat="1" x14ac:dyDescent="0.3"/>
    <row r="268" s="85" customFormat="1" x14ac:dyDescent="0.3"/>
    <row r="269" s="85" customFormat="1" x14ac:dyDescent="0.3"/>
    <row r="270" s="85" customFormat="1" x14ac:dyDescent="0.3"/>
    <row r="271" s="85" customFormat="1" x14ac:dyDescent="0.3"/>
    <row r="272" s="85" customFormat="1" x14ac:dyDescent="0.3"/>
    <row r="273" s="85" customFormat="1" x14ac:dyDescent="0.3"/>
    <row r="274" s="85" customFormat="1" x14ac:dyDescent="0.3"/>
    <row r="275" s="85" customFormat="1" x14ac:dyDescent="0.3"/>
    <row r="276" s="85" customFormat="1" x14ac:dyDescent="0.3"/>
    <row r="277" s="85" customFormat="1" x14ac:dyDescent="0.3"/>
    <row r="278" s="85" customFormat="1" x14ac:dyDescent="0.3"/>
    <row r="279" s="85" customFormat="1" x14ac:dyDescent="0.3"/>
    <row r="280" s="85" customFormat="1" x14ac:dyDescent="0.3"/>
    <row r="281" s="85" customFormat="1" x14ac:dyDescent="0.3"/>
    <row r="282" s="85" customFormat="1" x14ac:dyDescent="0.3"/>
    <row r="283" s="85" customFormat="1" x14ac:dyDescent="0.3"/>
    <row r="284" s="85" customFormat="1" x14ac:dyDescent="0.3"/>
    <row r="285" s="85" customFormat="1" x14ac:dyDescent="0.3"/>
    <row r="286" s="85" customFormat="1" x14ac:dyDescent="0.3"/>
    <row r="287" s="85" customFormat="1" x14ac:dyDescent="0.3"/>
    <row r="288" s="85" customFormat="1" x14ac:dyDescent="0.3"/>
    <row r="289" s="85" customFormat="1" x14ac:dyDescent="0.3"/>
    <row r="290" s="85" customFormat="1" x14ac:dyDescent="0.3"/>
    <row r="291" s="85" customFormat="1" x14ac:dyDescent="0.3"/>
    <row r="292" s="85" customFormat="1" x14ac:dyDescent="0.3"/>
    <row r="293" s="85" customFormat="1" x14ac:dyDescent="0.3"/>
    <row r="294" s="85" customFormat="1" x14ac:dyDescent="0.3"/>
    <row r="295" s="85" customFormat="1" x14ac:dyDescent="0.3"/>
    <row r="296" s="85" customFormat="1" x14ac:dyDescent="0.3"/>
    <row r="297" s="85" customFormat="1" x14ac:dyDescent="0.3"/>
    <row r="298" s="85" customFormat="1" x14ac:dyDescent="0.3"/>
    <row r="299" s="85" customFormat="1" x14ac:dyDescent="0.3"/>
    <row r="300" s="85" customFormat="1" x14ac:dyDescent="0.3"/>
    <row r="301" s="85" customFormat="1" x14ac:dyDescent="0.3"/>
    <row r="302" s="85" customFormat="1" x14ac:dyDescent="0.3"/>
    <row r="303" s="85" customFormat="1" x14ac:dyDescent="0.3"/>
    <row r="304" s="85" customFormat="1" x14ac:dyDescent="0.3"/>
    <row r="305" s="85" customFormat="1" x14ac:dyDescent="0.3"/>
    <row r="306" s="85" customFormat="1" x14ac:dyDescent="0.3"/>
    <row r="307" s="85" customFormat="1" x14ac:dyDescent="0.3"/>
    <row r="308" s="85" customFormat="1" x14ac:dyDescent="0.3"/>
    <row r="309" s="85" customFormat="1" x14ac:dyDescent="0.3"/>
    <row r="310" s="85" customFormat="1" x14ac:dyDescent="0.3"/>
    <row r="311" s="85" customFormat="1" x14ac:dyDescent="0.3"/>
    <row r="312" s="85" customFormat="1" x14ac:dyDescent="0.3"/>
    <row r="313" s="85" customFormat="1" x14ac:dyDescent="0.3"/>
    <row r="314" s="85" customFormat="1" x14ac:dyDescent="0.3"/>
    <row r="315" s="85" customFormat="1" x14ac:dyDescent="0.3"/>
    <row r="316" s="85" customFormat="1" x14ac:dyDescent="0.3"/>
    <row r="317" s="85" customFormat="1" x14ac:dyDescent="0.3"/>
    <row r="318" s="85" customFormat="1" x14ac:dyDescent="0.3"/>
    <row r="319" s="85" customFormat="1" x14ac:dyDescent="0.3"/>
    <row r="320" s="85" customFormat="1" x14ac:dyDescent="0.3"/>
    <row r="321" s="85" customFormat="1" x14ac:dyDescent="0.3"/>
    <row r="322" s="85" customFormat="1" x14ac:dyDescent="0.3"/>
    <row r="323" s="85" customFormat="1" x14ac:dyDescent="0.3"/>
    <row r="324" s="85" customFormat="1" x14ac:dyDescent="0.3"/>
    <row r="325" s="85" customFormat="1" x14ac:dyDescent="0.3"/>
    <row r="326" s="85" customFormat="1" x14ac:dyDescent="0.3"/>
    <row r="327" s="85" customFormat="1" x14ac:dyDescent="0.3"/>
    <row r="328" s="85" customFormat="1" x14ac:dyDescent="0.3"/>
    <row r="329" s="85" customFormat="1" x14ac:dyDescent="0.3"/>
    <row r="330" s="85" customFormat="1" x14ac:dyDescent="0.3"/>
    <row r="331" s="85" customFormat="1" x14ac:dyDescent="0.3"/>
    <row r="332" s="85" customFormat="1" x14ac:dyDescent="0.3"/>
    <row r="333" s="85" customFormat="1" x14ac:dyDescent="0.3"/>
    <row r="334" s="85" customFormat="1" x14ac:dyDescent="0.3"/>
    <row r="335" s="85" customFormat="1" x14ac:dyDescent="0.3"/>
    <row r="336" s="85" customFormat="1" x14ac:dyDescent="0.3"/>
    <row r="337" s="85" customFormat="1" x14ac:dyDescent="0.3"/>
    <row r="338" s="85" customFormat="1" x14ac:dyDescent="0.3"/>
    <row r="339" s="85" customFormat="1" x14ac:dyDescent="0.3"/>
    <row r="340" s="85" customFormat="1" x14ac:dyDescent="0.3"/>
    <row r="341" s="85" customFormat="1" x14ac:dyDescent="0.3"/>
    <row r="342" s="85" customFormat="1" x14ac:dyDescent="0.3"/>
    <row r="343" s="85" customFormat="1" x14ac:dyDescent="0.3"/>
    <row r="344" s="85" customFormat="1" x14ac:dyDescent="0.3"/>
    <row r="345" s="85" customFormat="1" x14ac:dyDescent="0.3"/>
    <row r="346" s="85" customFormat="1" x14ac:dyDescent="0.3"/>
    <row r="347" s="85" customFormat="1" x14ac:dyDescent="0.3"/>
    <row r="348" s="85" customFormat="1" x14ac:dyDescent="0.3"/>
    <row r="349" s="85" customFormat="1" x14ac:dyDescent="0.3"/>
    <row r="350" s="85" customFormat="1" x14ac:dyDescent="0.3"/>
    <row r="351" s="85" customFormat="1" x14ac:dyDescent="0.3"/>
    <row r="352" s="85" customFormat="1" x14ac:dyDescent="0.3"/>
    <row r="353" s="85" customFormat="1" x14ac:dyDescent="0.3"/>
    <row r="354" s="85" customFormat="1" x14ac:dyDescent="0.3"/>
    <row r="355" s="85" customFormat="1" x14ac:dyDescent="0.3"/>
    <row r="356" s="85" customFormat="1" x14ac:dyDescent="0.3"/>
    <row r="357" s="85" customFormat="1" x14ac:dyDescent="0.3"/>
    <row r="358" s="85" customFormat="1" x14ac:dyDescent="0.3"/>
    <row r="359" s="85" customFormat="1" x14ac:dyDescent="0.3"/>
    <row r="360" s="85" customFormat="1" x14ac:dyDescent="0.3"/>
    <row r="361" s="85" customFormat="1" x14ac:dyDescent="0.3"/>
    <row r="362" s="85" customFormat="1" x14ac:dyDescent="0.3"/>
    <row r="363" s="85" customFormat="1" x14ac:dyDescent="0.3"/>
    <row r="364" s="85" customFormat="1" x14ac:dyDescent="0.3"/>
    <row r="365" s="85" customFormat="1" x14ac:dyDescent="0.3"/>
    <row r="366" s="85" customFormat="1" x14ac:dyDescent="0.3"/>
    <row r="367" s="85" customFormat="1" x14ac:dyDescent="0.3"/>
    <row r="368" s="85" customFormat="1" x14ac:dyDescent="0.3"/>
    <row r="369" s="85" customFormat="1" x14ac:dyDescent="0.3"/>
    <row r="370" s="85" customFormat="1" x14ac:dyDescent="0.3"/>
    <row r="371" s="85" customFormat="1" x14ac:dyDescent="0.3"/>
    <row r="372" s="85" customFormat="1" x14ac:dyDescent="0.3"/>
    <row r="373" s="85" customFormat="1" x14ac:dyDescent="0.3"/>
    <row r="374" s="85" customFormat="1" x14ac:dyDescent="0.3"/>
    <row r="375" s="85" customFormat="1" x14ac:dyDescent="0.3"/>
    <row r="376" s="85" customFormat="1" x14ac:dyDescent="0.3"/>
    <row r="377" s="85" customFormat="1" x14ac:dyDescent="0.3"/>
    <row r="378" s="85" customFormat="1" x14ac:dyDescent="0.3"/>
    <row r="379" s="85" customFormat="1" x14ac:dyDescent="0.3"/>
    <row r="380" s="85" customFormat="1" x14ac:dyDescent="0.3"/>
    <row r="381" s="85" customFormat="1" x14ac:dyDescent="0.3"/>
    <row r="382" s="85" customForma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`" xr:uid="{C3AAC308-86E7-41EA-8933-2908D2102D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4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6B1-89D0-4A51-AB21-E769015A8DBD}">
  <sheetPr codeName="Sheet19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8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412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  <c r="K2" s="156">
        <v>1</v>
      </c>
      <c r="S2" s="85">
        <v>1</v>
      </c>
    </row>
    <row r="3" spans="1:34" s="90" customFormat="1" ht="15.75" customHeight="1" x14ac:dyDescent="0.3">
      <c r="A3" s="89"/>
      <c r="B3" s="90" t="s">
        <v>70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99">
        <v>1</v>
      </c>
      <c r="B5" s="200" t="s">
        <v>457</v>
      </c>
      <c r="C5" s="200" t="s">
        <v>446</v>
      </c>
      <c r="D5" s="223">
        <v>96.001999999999995</v>
      </c>
      <c r="E5" s="223">
        <v>98.003</v>
      </c>
      <c r="F5" s="223">
        <f>SUM(D5:E5)</f>
        <v>194.005</v>
      </c>
      <c r="G5" s="201">
        <v>8</v>
      </c>
      <c r="H5" s="223">
        <v>765.00900000000001</v>
      </c>
      <c r="I5" s="203">
        <v>30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01">
        <v>3</v>
      </c>
      <c r="B6" s="161" t="s">
        <v>459</v>
      </c>
      <c r="C6" s="161" t="s">
        <v>60</v>
      </c>
      <c r="D6" s="162">
        <v>96.004000000000005</v>
      </c>
      <c r="E6" s="162">
        <v>95</v>
      </c>
      <c r="F6" s="158">
        <f>SUM(D6:E6)</f>
        <v>191.00400000000002</v>
      </c>
      <c r="G6" s="98">
        <v>7</v>
      </c>
      <c r="H6" s="162">
        <v>747.005</v>
      </c>
      <c r="I6" s="117">
        <v>25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15">
        <v>4</v>
      </c>
      <c r="B7" s="102" t="s">
        <v>460</v>
      </c>
      <c r="C7" s="102" t="s">
        <v>60</v>
      </c>
      <c r="D7" s="162" t="s">
        <v>190</v>
      </c>
      <c r="E7" s="162"/>
      <c r="F7" s="158">
        <f>SUM(D7:E7)</f>
        <v>0</v>
      </c>
      <c r="G7" s="98">
        <v>0</v>
      </c>
      <c r="H7" s="162">
        <v>581.00400000000002</v>
      </c>
      <c r="I7" s="117">
        <v>24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5">
        <v>2</v>
      </c>
      <c r="B8" s="102" t="s">
        <v>458</v>
      </c>
      <c r="C8" s="102" t="s">
        <v>49</v>
      </c>
      <c r="D8" s="162" t="s">
        <v>190</v>
      </c>
      <c r="E8" s="162"/>
      <c r="F8" s="158">
        <f>SUM(D8:E8)</f>
        <v>0</v>
      </c>
      <c r="G8" s="98">
        <v>0</v>
      </c>
      <c r="H8" s="162">
        <v>0</v>
      </c>
      <c r="I8" s="117">
        <v>0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1">
        <v>5</v>
      </c>
      <c r="B9" s="102" t="s">
        <v>461</v>
      </c>
      <c r="C9" s="102" t="s">
        <v>37</v>
      </c>
      <c r="D9" s="162" t="s">
        <v>190</v>
      </c>
      <c r="E9" s="162"/>
      <c r="F9" s="158">
        <f>SUM(D9:E9)</f>
        <v>0</v>
      </c>
      <c r="G9" s="98">
        <v>0</v>
      </c>
      <c r="H9" s="162">
        <v>0</v>
      </c>
      <c r="I9" s="117">
        <v>0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5">
        <v>6</v>
      </c>
      <c r="B10" s="102" t="s">
        <v>462</v>
      </c>
      <c r="C10" s="102" t="s">
        <v>37</v>
      </c>
      <c r="D10" s="162" t="s">
        <v>190</v>
      </c>
      <c r="E10" s="162"/>
      <c r="F10" s="158">
        <f>SUM(D10:E10)</f>
        <v>0</v>
      </c>
      <c r="G10" s="98">
        <v>0</v>
      </c>
      <c r="H10" s="162">
        <v>0</v>
      </c>
      <c r="I10" s="117">
        <v>0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1">
        <v>7</v>
      </c>
      <c r="B11" s="102" t="s">
        <v>463</v>
      </c>
      <c r="C11" s="102" t="s">
        <v>49</v>
      </c>
      <c r="D11" s="162" t="s">
        <v>190</v>
      </c>
      <c r="E11" s="162"/>
      <c r="F11" s="158">
        <f>SUM(D11:E11)</f>
        <v>0</v>
      </c>
      <c r="G11" s="98">
        <v>0</v>
      </c>
      <c r="H11" s="162">
        <v>0</v>
      </c>
      <c r="I11" s="117">
        <v>0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08">
        <v>8</v>
      </c>
      <c r="B12" s="205" t="s">
        <v>464</v>
      </c>
      <c r="C12" s="205" t="s">
        <v>49</v>
      </c>
      <c r="D12" s="225" t="s">
        <v>190</v>
      </c>
      <c r="E12" s="225"/>
      <c r="F12" s="224">
        <f>SUM(D12:E12)</f>
        <v>0</v>
      </c>
      <c r="G12" s="207">
        <v>0</v>
      </c>
      <c r="H12" s="163">
        <v>0</v>
      </c>
      <c r="I12" s="119">
        <v>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85" t="s">
        <v>456</v>
      </c>
      <c r="E14" s="107" t="s">
        <v>705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85" t="s">
        <v>129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85"/>
      <c r="K70" s="85"/>
    </row>
    <row r="71" spans="1:26" ht="15.75" customHeight="1" x14ac:dyDescent="0.3">
      <c r="A71" s="85"/>
      <c r="K71" s="85"/>
    </row>
    <row r="72" spans="1:26" ht="15.75" customHeight="1" x14ac:dyDescent="0.3">
      <c r="A72" s="85"/>
      <c r="K72" s="85"/>
    </row>
    <row r="73" spans="1:26" ht="15.75" customHeight="1" x14ac:dyDescent="0.3">
      <c r="A73" s="85"/>
      <c r="K73" s="85"/>
    </row>
    <row r="74" spans="1:26" ht="15.75" customHeight="1" x14ac:dyDescent="0.3">
      <c r="A74" s="85"/>
      <c r="K74" s="85"/>
    </row>
    <row r="75" spans="1:26" ht="15.75" customHeight="1" x14ac:dyDescent="0.3">
      <c r="A75" s="85"/>
      <c r="K75" s="85"/>
    </row>
    <row r="76" spans="1:26" ht="15.75" customHeight="1" x14ac:dyDescent="0.3">
      <c r="A76" s="85"/>
      <c r="K76" s="85"/>
    </row>
    <row r="77" spans="1:26" ht="15.75" customHeight="1" x14ac:dyDescent="0.3">
      <c r="A77" s="85"/>
      <c r="K77" s="85"/>
    </row>
    <row r="78" spans="1:26" ht="15.75" customHeight="1" x14ac:dyDescent="0.3">
      <c r="A78" s="85"/>
      <c r="K78" s="85"/>
    </row>
    <row r="79" spans="1:26" ht="15.75" customHeight="1" x14ac:dyDescent="0.3">
      <c r="A79" s="85"/>
      <c r="K79" s="85"/>
    </row>
    <row r="80" spans="1:26" x14ac:dyDescent="0.3">
      <c r="A80" s="85"/>
      <c r="K80" s="85"/>
    </row>
    <row r="81" s="85" customFormat="1" x14ac:dyDescent="0.3"/>
    <row r="82" s="85" customFormat="1" x14ac:dyDescent="0.3"/>
    <row r="83" s="85" customFormat="1" x14ac:dyDescent="0.3"/>
    <row r="84" s="85" customFormat="1" x14ac:dyDescent="0.3"/>
    <row r="85" s="85" customFormat="1" x14ac:dyDescent="0.3"/>
    <row r="86" s="85" customFormat="1" x14ac:dyDescent="0.3"/>
    <row r="87" s="85" customFormat="1" x14ac:dyDescent="0.3"/>
    <row r="88" s="85" customFormat="1" x14ac:dyDescent="0.3"/>
    <row r="89" s="85" customFormat="1" x14ac:dyDescent="0.3"/>
    <row r="90" s="85" customFormat="1" x14ac:dyDescent="0.3"/>
    <row r="91" s="85" customFormat="1" x14ac:dyDescent="0.3"/>
    <row r="92" s="85" customFormat="1" x14ac:dyDescent="0.3"/>
    <row r="93" s="85" customFormat="1" x14ac:dyDescent="0.3"/>
    <row r="94" s="85" customFormat="1" x14ac:dyDescent="0.3"/>
    <row r="95" s="85" customFormat="1" x14ac:dyDescent="0.3"/>
    <row r="96" s="85" customFormat="1" x14ac:dyDescent="0.3"/>
    <row r="97" s="85" customFormat="1" x14ac:dyDescent="0.3"/>
    <row r="98" s="85" customFormat="1" x14ac:dyDescent="0.3"/>
    <row r="99" s="85" customFormat="1" x14ac:dyDescent="0.3"/>
    <row r="100" s="85" customFormat="1" x14ac:dyDescent="0.3"/>
    <row r="101" s="85" customFormat="1" x14ac:dyDescent="0.3"/>
    <row r="102" s="85" customFormat="1" x14ac:dyDescent="0.3"/>
    <row r="103" s="85" customFormat="1" x14ac:dyDescent="0.3"/>
    <row r="104" s="85" customFormat="1" x14ac:dyDescent="0.3"/>
    <row r="105" s="85" customFormat="1" x14ac:dyDescent="0.3"/>
    <row r="106" s="85" customFormat="1" x14ac:dyDescent="0.3"/>
    <row r="107" s="85" customFormat="1" x14ac:dyDescent="0.3"/>
    <row r="108" s="85" customFormat="1" x14ac:dyDescent="0.3"/>
    <row r="109" s="85" customFormat="1" x14ac:dyDescent="0.3"/>
    <row r="110" s="85" customFormat="1" x14ac:dyDescent="0.3"/>
    <row r="111" s="85" customFormat="1" x14ac:dyDescent="0.3"/>
    <row r="112" s="85" customFormat="1" x14ac:dyDescent="0.3"/>
    <row r="113" s="85" customFormat="1" x14ac:dyDescent="0.3"/>
    <row r="114" s="85" customFormat="1" x14ac:dyDescent="0.3"/>
    <row r="115" s="85" customFormat="1" x14ac:dyDescent="0.3"/>
    <row r="116" s="85" customFormat="1" x14ac:dyDescent="0.3"/>
    <row r="117" s="85" customFormat="1" x14ac:dyDescent="0.3"/>
    <row r="118" s="85" customFormat="1" x14ac:dyDescent="0.3"/>
    <row r="119" s="85" customFormat="1" x14ac:dyDescent="0.3"/>
    <row r="120" s="85" customFormat="1" x14ac:dyDescent="0.3"/>
    <row r="121" s="85" customFormat="1" x14ac:dyDescent="0.3"/>
    <row r="122" s="85" customFormat="1" x14ac:dyDescent="0.3"/>
    <row r="123" s="85" customFormat="1" x14ac:dyDescent="0.3"/>
    <row r="124" s="85" customFormat="1" x14ac:dyDescent="0.3"/>
    <row r="125" s="85" customFormat="1" x14ac:dyDescent="0.3"/>
    <row r="126" s="85" customFormat="1" x14ac:dyDescent="0.3"/>
    <row r="127" s="85" customFormat="1" x14ac:dyDescent="0.3"/>
    <row r="128" s="85" customFormat="1" x14ac:dyDescent="0.3"/>
    <row r="129" s="85" customFormat="1" x14ac:dyDescent="0.3"/>
    <row r="130" s="85" customFormat="1" x14ac:dyDescent="0.3"/>
    <row r="131" s="85" customFormat="1" x14ac:dyDescent="0.3"/>
    <row r="132" s="85" customFormat="1" x14ac:dyDescent="0.3"/>
    <row r="133" s="85" customFormat="1" x14ac:dyDescent="0.3"/>
    <row r="134" s="85" customFormat="1" x14ac:dyDescent="0.3"/>
    <row r="135" s="85" customFormat="1" x14ac:dyDescent="0.3"/>
    <row r="136" s="85" customFormat="1" x14ac:dyDescent="0.3"/>
    <row r="137" s="85" customFormat="1" x14ac:dyDescent="0.3"/>
    <row r="138" s="85" customFormat="1" x14ac:dyDescent="0.3"/>
    <row r="139" s="85" customFormat="1" x14ac:dyDescent="0.3"/>
    <row r="140" s="85" customFormat="1" x14ac:dyDescent="0.3"/>
    <row r="141" s="85" customFormat="1" x14ac:dyDescent="0.3"/>
    <row r="142" s="85" customFormat="1" x14ac:dyDescent="0.3"/>
    <row r="143" s="85" customFormat="1" x14ac:dyDescent="0.3"/>
    <row r="144" s="85" customFormat="1" x14ac:dyDescent="0.3"/>
    <row r="145" s="85" customFormat="1" x14ac:dyDescent="0.3"/>
    <row r="146" s="85" customFormat="1" x14ac:dyDescent="0.3"/>
    <row r="147" s="85" customFormat="1" x14ac:dyDescent="0.3"/>
    <row r="148" s="85" customFormat="1" x14ac:dyDescent="0.3"/>
    <row r="149" s="85" customFormat="1" x14ac:dyDescent="0.3"/>
    <row r="150" s="85" customFormat="1" x14ac:dyDescent="0.3"/>
    <row r="151" s="85" customFormat="1" x14ac:dyDescent="0.3"/>
    <row r="152" s="85" customFormat="1" x14ac:dyDescent="0.3"/>
    <row r="153" s="85" customFormat="1" x14ac:dyDescent="0.3"/>
    <row r="154" s="85" customFormat="1" x14ac:dyDescent="0.3"/>
    <row r="155" s="85" customFormat="1" x14ac:dyDescent="0.3"/>
    <row r="156" s="85" customFormat="1" x14ac:dyDescent="0.3"/>
    <row r="157" s="85" customFormat="1" x14ac:dyDescent="0.3"/>
    <row r="158" s="85" customFormat="1" x14ac:dyDescent="0.3"/>
    <row r="159" s="85" customFormat="1" x14ac:dyDescent="0.3"/>
    <row r="160" s="85" customFormat="1" x14ac:dyDescent="0.3"/>
    <row r="161" s="85" customFormat="1" x14ac:dyDescent="0.3"/>
    <row r="162" s="85" customFormat="1" x14ac:dyDescent="0.3"/>
    <row r="163" s="85" customFormat="1" x14ac:dyDescent="0.3"/>
    <row r="164" s="85" customFormat="1" x14ac:dyDescent="0.3"/>
    <row r="165" s="85" customFormat="1" x14ac:dyDescent="0.3"/>
    <row r="166" s="85" customFormat="1" x14ac:dyDescent="0.3"/>
    <row r="167" s="85" customFormat="1" x14ac:dyDescent="0.3"/>
    <row r="168" s="85" customFormat="1" x14ac:dyDescent="0.3"/>
    <row r="169" s="85" customFormat="1" x14ac:dyDescent="0.3"/>
    <row r="170" s="85" customFormat="1" x14ac:dyDescent="0.3"/>
    <row r="171" s="85" customFormat="1" x14ac:dyDescent="0.3"/>
    <row r="172" s="85" customFormat="1" x14ac:dyDescent="0.3"/>
    <row r="173" s="85" customFormat="1" x14ac:dyDescent="0.3"/>
    <row r="174" s="85" customFormat="1" x14ac:dyDescent="0.3"/>
    <row r="175" s="85" customFormat="1" x14ac:dyDescent="0.3"/>
    <row r="176" s="85" customFormat="1" x14ac:dyDescent="0.3"/>
    <row r="177" s="85" customFormat="1" x14ac:dyDescent="0.3"/>
    <row r="178" s="85" customFormat="1" x14ac:dyDescent="0.3"/>
    <row r="179" s="85" customFormat="1" x14ac:dyDescent="0.3"/>
    <row r="180" s="85" customFormat="1" x14ac:dyDescent="0.3"/>
    <row r="181" s="85" customFormat="1" x14ac:dyDescent="0.3"/>
    <row r="182" s="85" customFormat="1" x14ac:dyDescent="0.3"/>
    <row r="183" s="85" customFormat="1" x14ac:dyDescent="0.3"/>
    <row r="184" s="85" customFormat="1" x14ac:dyDescent="0.3"/>
    <row r="185" s="85" customFormat="1" x14ac:dyDescent="0.3"/>
    <row r="186" s="85" customFormat="1" x14ac:dyDescent="0.3"/>
    <row r="187" s="85" customFormat="1" x14ac:dyDescent="0.3"/>
    <row r="188" s="85" customFormat="1" x14ac:dyDescent="0.3"/>
    <row r="189" s="85" customFormat="1" x14ac:dyDescent="0.3"/>
    <row r="190" s="85" customFormat="1" x14ac:dyDescent="0.3"/>
    <row r="191" s="85" customFormat="1" x14ac:dyDescent="0.3"/>
    <row r="192" s="85" customFormat="1" x14ac:dyDescent="0.3"/>
    <row r="193" s="85" customFormat="1" x14ac:dyDescent="0.3"/>
    <row r="194" s="85" customFormat="1" x14ac:dyDescent="0.3"/>
    <row r="195" s="85" customFormat="1" x14ac:dyDescent="0.3"/>
    <row r="196" s="85" customFormat="1" x14ac:dyDescent="0.3"/>
    <row r="197" s="85" customFormat="1" x14ac:dyDescent="0.3"/>
    <row r="198" s="85" customFormat="1" x14ac:dyDescent="0.3"/>
    <row r="199" s="85" customFormat="1" x14ac:dyDescent="0.3"/>
    <row r="200" s="85" customFormat="1" x14ac:dyDescent="0.3"/>
    <row r="201" s="85" customFormat="1" x14ac:dyDescent="0.3"/>
    <row r="202" s="85" customFormat="1" x14ac:dyDescent="0.3"/>
    <row r="203" s="85" customFormat="1" x14ac:dyDescent="0.3"/>
    <row r="204" s="85" customFormat="1" x14ac:dyDescent="0.3"/>
    <row r="205" s="85" customFormat="1" x14ac:dyDescent="0.3"/>
    <row r="206" s="85" customFormat="1" x14ac:dyDescent="0.3"/>
    <row r="207" s="85" customFormat="1" x14ac:dyDescent="0.3"/>
    <row r="208" s="85" customFormat="1" x14ac:dyDescent="0.3"/>
    <row r="209" s="85" customFormat="1" x14ac:dyDescent="0.3"/>
    <row r="210" s="85" customFormat="1" x14ac:dyDescent="0.3"/>
    <row r="211" s="85" customFormat="1" x14ac:dyDescent="0.3"/>
    <row r="212" s="85" customFormat="1" x14ac:dyDescent="0.3"/>
    <row r="213" s="85" customFormat="1" x14ac:dyDescent="0.3"/>
    <row r="214" s="85" customFormat="1" x14ac:dyDescent="0.3"/>
    <row r="215" s="85" customFormat="1" x14ac:dyDescent="0.3"/>
    <row r="216" s="85" customFormat="1" x14ac:dyDescent="0.3"/>
    <row r="217" s="85" customFormat="1" x14ac:dyDescent="0.3"/>
    <row r="218" s="85" customFormat="1" x14ac:dyDescent="0.3"/>
    <row r="219" s="85" customFormat="1" x14ac:dyDescent="0.3"/>
    <row r="220" s="85" customFormat="1" x14ac:dyDescent="0.3"/>
    <row r="221" s="85" customFormat="1" x14ac:dyDescent="0.3"/>
    <row r="222" s="85" customFormat="1" x14ac:dyDescent="0.3"/>
    <row r="223" s="85" customFormat="1" x14ac:dyDescent="0.3"/>
    <row r="224" s="85" customFormat="1" x14ac:dyDescent="0.3"/>
    <row r="225" s="85" customFormat="1" x14ac:dyDescent="0.3"/>
    <row r="226" s="85" customFormat="1" x14ac:dyDescent="0.3"/>
    <row r="227" s="85" customFormat="1" x14ac:dyDescent="0.3"/>
    <row r="228" s="85" customFormat="1" x14ac:dyDescent="0.3"/>
    <row r="229" s="85" customFormat="1" x14ac:dyDescent="0.3"/>
    <row r="230" s="85" customFormat="1" x14ac:dyDescent="0.3"/>
    <row r="231" s="85" customFormat="1" x14ac:dyDescent="0.3"/>
    <row r="232" s="85" customFormat="1" x14ac:dyDescent="0.3"/>
    <row r="233" s="85" customFormat="1" x14ac:dyDescent="0.3"/>
    <row r="234" s="85" customFormat="1" x14ac:dyDescent="0.3"/>
    <row r="235" s="85" customFormat="1" x14ac:dyDescent="0.3"/>
    <row r="236" s="85" customFormat="1" x14ac:dyDescent="0.3"/>
    <row r="237" s="85" customFormat="1" x14ac:dyDescent="0.3"/>
    <row r="238" s="85" customFormat="1" x14ac:dyDescent="0.3"/>
    <row r="239" s="85" customFormat="1" x14ac:dyDescent="0.3"/>
    <row r="240" s="85" customFormat="1" x14ac:dyDescent="0.3"/>
    <row r="241" s="85" customFormat="1" x14ac:dyDescent="0.3"/>
    <row r="242" s="85" customFormat="1" x14ac:dyDescent="0.3"/>
    <row r="243" s="85" customFormat="1" x14ac:dyDescent="0.3"/>
    <row r="244" s="85" customFormat="1" x14ac:dyDescent="0.3"/>
    <row r="245" s="85" customFormat="1" x14ac:dyDescent="0.3"/>
    <row r="246" s="85" customFormat="1" x14ac:dyDescent="0.3"/>
    <row r="247" s="85" customFormat="1" x14ac:dyDescent="0.3"/>
    <row r="248" s="85" customFormat="1" x14ac:dyDescent="0.3"/>
    <row r="249" s="85" customFormat="1" x14ac:dyDescent="0.3"/>
    <row r="250" s="85" customFormat="1" x14ac:dyDescent="0.3"/>
    <row r="251" s="85" customFormat="1" x14ac:dyDescent="0.3"/>
    <row r="252" s="85" customFormat="1" x14ac:dyDescent="0.3"/>
    <row r="253" s="85" customFormat="1" x14ac:dyDescent="0.3"/>
    <row r="254" s="85" customFormat="1" x14ac:dyDescent="0.3"/>
    <row r="255" s="85" customFormat="1" x14ac:dyDescent="0.3"/>
    <row r="256" s="85" customFormat="1" x14ac:dyDescent="0.3"/>
    <row r="257" s="85" customFormat="1" x14ac:dyDescent="0.3"/>
    <row r="258" s="85" customFormat="1" x14ac:dyDescent="0.3"/>
    <row r="259" s="85" customFormat="1" x14ac:dyDescent="0.3"/>
    <row r="260" s="85" customFormat="1" x14ac:dyDescent="0.3"/>
    <row r="261" s="85" customFormat="1" x14ac:dyDescent="0.3"/>
    <row r="262" s="85" customFormat="1" x14ac:dyDescent="0.3"/>
    <row r="263" s="85" customFormat="1" x14ac:dyDescent="0.3"/>
    <row r="264" s="85" customFormat="1" x14ac:dyDescent="0.3"/>
    <row r="265" s="85" customFormat="1" x14ac:dyDescent="0.3"/>
    <row r="266" s="85" customFormat="1" x14ac:dyDescent="0.3"/>
    <row r="267" s="85" customFormat="1" x14ac:dyDescent="0.3"/>
    <row r="268" s="85" customFormat="1" x14ac:dyDescent="0.3"/>
    <row r="269" s="85" customFormat="1" x14ac:dyDescent="0.3"/>
    <row r="270" s="85" customFormat="1" x14ac:dyDescent="0.3"/>
    <row r="271" s="85" customFormat="1" x14ac:dyDescent="0.3"/>
    <row r="272" s="85" customFormat="1" x14ac:dyDescent="0.3"/>
    <row r="273" s="85" customFormat="1" x14ac:dyDescent="0.3"/>
    <row r="274" s="85" customFormat="1" x14ac:dyDescent="0.3"/>
    <row r="275" s="85" customFormat="1" x14ac:dyDescent="0.3"/>
    <row r="276" s="85" customFormat="1" x14ac:dyDescent="0.3"/>
    <row r="277" s="85" customFormat="1" x14ac:dyDescent="0.3"/>
    <row r="278" s="85" customFormat="1" x14ac:dyDescent="0.3"/>
    <row r="279" s="85" customFormat="1" x14ac:dyDescent="0.3"/>
    <row r="280" s="85" customFormat="1" x14ac:dyDescent="0.3"/>
    <row r="281" s="85" customFormat="1" x14ac:dyDescent="0.3"/>
    <row r="282" s="85" customFormat="1" x14ac:dyDescent="0.3"/>
    <row r="283" s="85" customFormat="1" x14ac:dyDescent="0.3"/>
    <row r="284" s="85" customFormat="1" x14ac:dyDescent="0.3"/>
    <row r="285" s="85" customFormat="1" x14ac:dyDescent="0.3"/>
    <row r="286" s="85" customFormat="1" x14ac:dyDescent="0.3"/>
    <row r="287" s="85" customFormat="1" x14ac:dyDescent="0.3"/>
    <row r="288" s="85" customFormat="1" x14ac:dyDescent="0.3"/>
    <row r="289" s="85" customFormat="1" x14ac:dyDescent="0.3"/>
    <row r="290" s="85" customFormat="1" x14ac:dyDescent="0.3"/>
    <row r="291" s="85" customFormat="1" x14ac:dyDescent="0.3"/>
    <row r="292" s="85" customFormat="1" x14ac:dyDescent="0.3"/>
    <row r="293" s="85" customFormat="1" x14ac:dyDescent="0.3"/>
    <row r="294" s="85" customFormat="1" x14ac:dyDescent="0.3"/>
    <row r="295" s="85" customFormat="1" x14ac:dyDescent="0.3"/>
    <row r="296" s="85" customFormat="1" x14ac:dyDescent="0.3"/>
    <row r="297" s="85" customFormat="1" x14ac:dyDescent="0.3"/>
    <row r="298" s="85" customFormat="1" x14ac:dyDescent="0.3"/>
    <row r="299" s="85" customFormat="1" x14ac:dyDescent="0.3"/>
    <row r="300" s="85" customFormat="1" x14ac:dyDescent="0.3"/>
    <row r="301" s="85" customFormat="1" x14ac:dyDescent="0.3"/>
    <row r="302" s="85" customFormat="1" x14ac:dyDescent="0.3"/>
    <row r="303" s="85" customFormat="1" x14ac:dyDescent="0.3"/>
    <row r="304" s="85" customFormat="1" x14ac:dyDescent="0.3"/>
    <row r="305" s="85" customFormat="1" x14ac:dyDescent="0.3"/>
    <row r="306" s="85" customFormat="1" x14ac:dyDescent="0.3"/>
    <row r="307" s="85" customFormat="1" x14ac:dyDescent="0.3"/>
    <row r="308" s="85" customFormat="1" x14ac:dyDescent="0.3"/>
    <row r="309" s="85" customFormat="1" x14ac:dyDescent="0.3"/>
    <row r="310" s="85" customFormat="1" x14ac:dyDescent="0.3"/>
    <row r="311" s="85" customFormat="1" x14ac:dyDescent="0.3"/>
    <row r="312" s="85" customFormat="1" x14ac:dyDescent="0.3"/>
    <row r="313" s="85" customFormat="1" x14ac:dyDescent="0.3"/>
    <row r="314" s="85" customFormat="1" x14ac:dyDescent="0.3"/>
    <row r="315" s="85" customFormat="1" x14ac:dyDescent="0.3"/>
    <row r="316" s="85" customFormat="1" x14ac:dyDescent="0.3"/>
    <row r="317" s="85" customFormat="1" x14ac:dyDescent="0.3"/>
    <row r="318" s="85" customFormat="1" x14ac:dyDescent="0.3"/>
    <row r="319" s="85" customFormat="1" x14ac:dyDescent="0.3"/>
    <row r="320" s="85" customFormat="1" x14ac:dyDescent="0.3"/>
    <row r="321" s="85" customFormat="1" x14ac:dyDescent="0.3"/>
    <row r="322" s="85" customFormat="1" x14ac:dyDescent="0.3"/>
    <row r="323" s="85" customFormat="1" x14ac:dyDescent="0.3"/>
    <row r="324" s="85" customFormat="1" x14ac:dyDescent="0.3"/>
    <row r="325" s="85" customFormat="1" x14ac:dyDescent="0.3"/>
    <row r="326" s="85" customFormat="1" x14ac:dyDescent="0.3"/>
    <row r="327" s="85" customFormat="1" x14ac:dyDescent="0.3"/>
    <row r="328" s="85" customFormat="1" x14ac:dyDescent="0.3"/>
    <row r="329" s="85" customFormat="1" x14ac:dyDescent="0.3"/>
    <row r="330" s="85" customFormat="1" x14ac:dyDescent="0.3"/>
    <row r="331" s="85" customFormat="1" x14ac:dyDescent="0.3"/>
    <row r="332" s="85" customFormat="1" x14ac:dyDescent="0.3"/>
    <row r="333" s="85" customFormat="1" x14ac:dyDescent="0.3"/>
    <row r="334" s="85" customFormat="1" x14ac:dyDescent="0.3"/>
    <row r="335" s="85" customFormat="1" x14ac:dyDescent="0.3"/>
    <row r="336" s="85" customFormat="1" x14ac:dyDescent="0.3"/>
    <row r="337" s="85" customFormat="1" x14ac:dyDescent="0.3"/>
    <row r="338" s="85" customFormat="1" x14ac:dyDescent="0.3"/>
    <row r="339" s="85" customFormat="1" x14ac:dyDescent="0.3"/>
    <row r="340" s="85" customFormat="1" x14ac:dyDescent="0.3"/>
    <row r="341" s="85" customFormat="1" x14ac:dyDescent="0.3"/>
    <row r="342" s="85" customFormat="1" x14ac:dyDescent="0.3"/>
    <row r="343" s="85" customFormat="1" x14ac:dyDescent="0.3"/>
    <row r="344" s="85" customFormat="1" x14ac:dyDescent="0.3"/>
    <row r="345" s="85" customFormat="1" x14ac:dyDescent="0.3"/>
    <row r="346" s="85" customFormat="1" x14ac:dyDescent="0.3"/>
    <row r="347" s="85" customFormat="1" x14ac:dyDescent="0.3"/>
    <row r="348" s="85" customFormat="1" x14ac:dyDescent="0.3"/>
    <row r="349" s="85" customFormat="1" x14ac:dyDescent="0.3"/>
    <row r="350" s="85" customFormat="1" x14ac:dyDescent="0.3"/>
    <row r="351" s="85" customFormat="1" x14ac:dyDescent="0.3"/>
    <row r="352" s="85" customFormat="1" x14ac:dyDescent="0.3"/>
    <row r="353" s="85" customFormat="1" x14ac:dyDescent="0.3"/>
    <row r="354" s="85" customFormat="1" x14ac:dyDescent="0.3"/>
    <row r="355" s="85" customFormat="1" x14ac:dyDescent="0.3"/>
    <row r="356" s="85" customFormat="1" x14ac:dyDescent="0.3"/>
    <row r="357" s="85" customFormat="1" x14ac:dyDescent="0.3"/>
    <row r="358" s="85" customFormat="1" x14ac:dyDescent="0.3"/>
    <row r="359" s="85" customFormat="1" x14ac:dyDescent="0.3"/>
    <row r="360" s="85" customFormat="1" x14ac:dyDescent="0.3"/>
    <row r="361" s="85" customFormat="1" x14ac:dyDescent="0.3"/>
    <row r="362" s="85" customFormat="1" x14ac:dyDescent="0.3"/>
    <row r="363" s="85" customFormat="1" x14ac:dyDescent="0.3"/>
    <row r="364" s="85" customFormat="1" x14ac:dyDescent="0.3"/>
    <row r="365" s="85" customFormat="1" x14ac:dyDescent="0.3"/>
    <row r="366" s="85" customFormat="1" x14ac:dyDescent="0.3"/>
    <row r="367" s="85" customFormat="1" x14ac:dyDescent="0.3"/>
    <row r="368" s="85" customFormat="1" x14ac:dyDescent="0.3"/>
    <row r="369" s="85" customFormat="1" x14ac:dyDescent="0.3"/>
    <row r="370" s="85" customFormat="1" x14ac:dyDescent="0.3"/>
    <row r="371" s="85" customFormat="1" x14ac:dyDescent="0.3"/>
    <row r="372" s="85" customFormat="1" x14ac:dyDescent="0.3"/>
    <row r="373" s="85" customFormat="1" x14ac:dyDescent="0.3"/>
    <row r="374" s="85" customFormat="1" x14ac:dyDescent="0.3"/>
    <row r="375" s="85" customFormat="1" x14ac:dyDescent="0.3"/>
    <row r="376" s="85" customFormat="1" x14ac:dyDescent="0.3"/>
    <row r="377" s="85" customFormat="1" x14ac:dyDescent="0.3"/>
    <row r="378" s="85" customFormat="1" x14ac:dyDescent="0.3"/>
    <row r="379" s="85" customFormat="1" x14ac:dyDescent="0.3"/>
    <row r="380" s="85" customFormat="1" x14ac:dyDescent="0.3"/>
    <row r="381" s="85" customFormat="1" x14ac:dyDescent="0.3"/>
    <row r="382" s="85" customForma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630817E8-ED63-46B2-9709-F2179E2280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4E39-1F59-43CD-A259-326CE590F885}">
  <sheetPr codeName="Sheet20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8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412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114"/>
      <c r="AH1" s="114"/>
    </row>
    <row r="2" spans="1:34" ht="15.75" customHeight="1" x14ac:dyDescent="0.3">
      <c r="B2" s="87" t="s">
        <v>2</v>
      </c>
      <c r="AG2" s="114"/>
      <c r="AH2" s="114"/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7</v>
      </c>
      <c r="B5" s="211" t="s">
        <v>419</v>
      </c>
      <c r="C5" s="211" t="s">
        <v>14</v>
      </c>
      <c r="D5" s="269">
        <v>98.001000000000005</v>
      </c>
      <c r="E5" s="269">
        <v>99.001000000000005</v>
      </c>
      <c r="F5" s="226">
        <v>197.00200000000001</v>
      </c>
      <c r="G5" s="212">
        <v>11</v>
      </c>
      <c r="H5" s="268">
        <v>795.02500000000009</v>
      </c>
      <c r="I5" s="279">
        <v>44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3">
        <v>10</v>
      </c>
      <c r="B6" s="214" t="s">
        <v>63</v>
      </c>
      <c r="C6" s="214" t="s">
        <v>60</v>
      </c>
      <c r="D6" s="227">
        <v>98.001000000000005</v>
      </c>
      <c r="E6" s="227">
        <v>98.001999999999995</v>
      </c>
      <c r="F6" s="228">
        <v>196.00299999999999</v>
      </c>
      <c r="G6" s="216">
        <v>10</v>
      </c>
      <c r="H6" s="162">
        <v>787.0139999999999</v>
      </c>
      <c r="I6" s="117">
        <v>39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7">
        <v>1</v>
      </c>
      <c r="B7" s="214" t="s">
        <v>434</v>
      </c>
      <c r="C7" s="214" t="s">
        <v>60</v>
      </c>
      <c r="D7" s="228">
        <v>98</v>
      </c>
      <c r="E7" s="228">
        <v>98</v>
      </c>
      <c r="F7" s="228">
        <v>196</v>
      </c>
      <c r="G7" s="216">
        <v>9</v>
      </c>
      <c r="H7" s="158">
        <v>780.00400000000002</v>
      </c>
      <c r="I7" s="110">
        <v>35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7">
        <v>3</v>
      </c>
      <c r="B8" s="214" t="s">
        <v>457</v>
      </c>
      <c r="C8" s="214" t="s">
        <v>446</v>
      </c>
      <c r="D8" s="227">
        <v>96.001999999999995</v>
      </c>
      <c r="E8" s="227">
        <v>98.003</v>
      </c>
      <c r="F8" s="228">
        <v>194.005</v>
      </c>
      <c r="G8" s="216">
        <v>8</v>
      </c>
      <c r="H8" s="162">
        <v>765.00900000000001</v>
      </c>
      <c r="I8" s="117">
        <v>29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7">
        <v>9</v>
      </c>
      <c r="B9" s="214" t="s">
        <v>437</v>
      </c>
      <c r="C9" s="214" t="s">
        <v>262</v>
      </c>
      <c r="D9" s="227">
        <v>97</v>
      </c>
      <c r="E9" s="227">
        <v>97.001000000000005</v>
      </c>
      <c r="F9" s="228">
        <v>194.001</v>
      </c>
      <c r="G9" s="216">
        <v>7</v>
      </c>
      <c r="H9" s="162">
        <v>763.005</v>
      </c>
      <c r="I9" s="117">
        <v>27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3">
        <v>6</v>
      </c>
      <c r="B10" s="214" t="s">
        <v>460</v>
      </c>
      <c r="C10" s="214" t="s">
        <v>60</v>
      </c>
      <c r="D10" s="227" t="s">
        <v>190</v>
      </c>
      <c r="E10" s="227"/>
      <c r="F10" s="228">
        <v>0</v>
      </c>
      <c r="G10" s="216">
        <v>0</v>
      </c>
      <c r="H10" s="162">
        <v>581.00400000000002</v>
      </c>
      <c r="I10" s="117">
        <v>25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3">
        <v>4</v>
      </c>
      <c r="B11" s="229" t="s">
        <v>459</v>
      </c>
      <c r="C11" s="229" t="s">
        <v>60</v>
      </c>
      <c r="D11" s="227">
        <v>96.004000000000005</v>
      </c>
      <c r="E11" s="227">
        <v>95</v>
      </c>
      <c r="F11" s="228">
        <v>191.00400000000002</v>
      </c>
      <c r="G11" s="216">
        <v>6</v>
      </c>
      <c r="H11" s="162">
        <v>747.005</v>
      </c>
      <c r="I11" s="117">
        <v>22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3">
        <v>2</v>
      </c>
      <c r="B12" s="214" t="s">
        <v>423</v>
      </c>
      <c r="C12" s="214" t="s">
        <v>424</v>
      </c>
      <c r="D12" s="227" t="s">
        <v>190</v>
      </c>
      <c r="E12" s="227" t="s">
        <v>465</v>
      </c>
      <c r="F12" s="228">
        <v>0</v>
      </c>
      <c r="G12" s="216">
        <v>0</v>
      </c>
      <c r="H12" s="162">
        <v>0</v>
      </c>
      <c r="I12" s="117">
        <v>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17">
        <v>5</v>
      </c>
      <c r="B13" s="214" t="s">
        <v>444</v>
      </c>
      <c r="C13" s="214" t="s">
        <v>60</v>
      </c>
      <c r="D13" s="227" t="s">
        <v>190</v>
      </c>
      <c r="E13" s="227" t="s">
        <v>465</v>
      </c>
      <c r="F13" s="228">
        <v>0</v>
      </c>
      <c r="G13" s="216">
        <v>0</v>
      </c>
      <c r="H13" s="162">
        <v>0</v>
      </c>
      <c r="I13" s="117">
        <v>0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213">
        <v>8</v>
      </c>
      <c r="B14" s="214" t="s">
        <v>420</v>
      </c>
      <c r="C14" s="214" t="s">
        <v>14</v>
      </c>
      <c r="D14" s="227" t="s">
        <v>190</v>
      </c>
      <c r="E14" s="227" t="s">
        <v>465</v>
      </c>
      <c r="F14" s="228">
        <v>0</v>
      </c>
      <c r="G14" s="216">
        <v>0</v>
      </c>
      <c r="H14" s="162">
        <v>0</v>
      </c>
      <c r="I14" s="117">
        <v>0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222">
        <v>11</v>
      </c>
      <c r="B15" s="219" t="s">
        <v>463</v>
      </c>
      <c r="C15" s="219" t="s">
        <v>49</v>
      </c>
      <c r="D15" s="230" t="s">
        <v>190</v>
      </c>
      <c r="E15" s="230"/>
      <c r="F15" s="231">
        <v>0</v>
      </c>
      <c r="G15" s="221">
        <v>0</v>
      </c>
      <c r="H15" s="163">
        <v>0</v>
      </c>
      <c r="I15" s="119">
        <v>0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85" t="s">
        <v>131</v>
      </c>
      <c r="E17" s="107" t="s">
        <v>705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85" t="s">
        <v>129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85"/>
      <c r="K70" s="85"/>
    </row>
    <row r="71" spans="1:26" ht="15.75" customHeight="1" x14ac:dyDescent="0.3">
      <c r="A71" s="85"/>
      <c r="K71" s="85"/>
    </row>
    <row r="72" spans="1:26" ht="15.75" customHeight="1" x14ac:dyDescent="0.3">
      <c r="A72" s="85"/>
      <c r="K72" s="85"/>
    </row>
    <row r="73" spans="1:26" ht="15.75" customHeight="1" x14ac:dyDescent="0.3">
      <c r="A73" s="85"/>
      <c r="K73" s="85"/>
    </row>
    <row r="74" spans="1:26" ht="15.75" customHeight="1" x14ac:dyDescent="0.3">
      <c r="A74" s="85"/>
      <c r="K74" s="85"/>
    </row>
    <row r="75" spans="1:26" ht="15.75" customHeight="1" x14ac:dyDescent="0.3">
      <c r="A75" s="85"/>
      <c r="K75" s="85"/>
    </row>
    <row r="76" spans="1:26" ht="15.75" customHeight="1" x14ac:dyDescent="0.3">
      <c r="A76" s="85"/>
      <c r="K76" s="85"/>
    </row>
    <row r="77" spans="1:26" ht="15.75" customHeight="1" x14ac:dyDescent="0.3">
      <c r="A77" s="85"/>
      <c r="K77" s="85"/>
    </row>
    <row r="78" spans="1:26" ht="15.75" customHeight="1" x14ac:dyDescent="0.3">
      <c r="A78" s="85"/>
      <c r="K78" s="85"/>
    </row>
    <row r="79" spans="1:26" ht="15.75" customHeight="1" x14ac:dyDescent="0.3">
      <c r="A79" s="85"/>
      <c r="K79" s="85"/>
    </row>
    <row r="80" spans="1:26" x14ac:dyDescent="0.3">
      <c r="A80" s="85"/>
      <c r="K80" s="85"/>
    </row>
    <row r="81" s="85" customFormat="1" x14ac:dyDescent="0.3"/>
    <row r="82" s="85" customFormat="1" x14ac:dyDescent="0.3"/>
    <row r="83" s="85" customFormat="1" x14ac:dyDescent="0.3"/>
    <row r="84" s="85" customFormat="1" x14ac:dyDescent="0.3"/>
    <row r="85" s="85" customFormat="1" x14ac:dyDescent="0.3"/>
    <row r="86" s="85" customFormat="1" x14ac:dyDescent="0.3"/>
    <row r="87" s="85" customFormat="1" x14ac:dyDescent="0.3"/>
    <row r="88" s="85" customFormat="1" x14ac:dyDescent="0.3"/>
    <row r="89" s="85" customFormat="1" x14ac:dyDescent="0.3"/>
    <row r="90" s="85" customFormat="1" x14ac:dyDescent="0.3"/>
    <row r="91" s="85" customFormat="1" x14ac:dyDescent="0.3"/>
    <row r="92" s="85" customFormat="1" x14ac:dyDescent="0.3"/>
    <row r="93" s="85" customFormat="1" x14ac:dyDescent="0.3"/>
    <row r="94" s="85" customFormat="1" x14ac:dyDescent="0.3"/>
    <row r="95" s="85" customFormat="1" x14ac:dyDescent="0.3"/>
    <row r="96" s="85" customFormat="1" x14ac:dyDescent="0.3"/>
    <row r="97" s="85" customFormat="1" x14ac:dyDescent="0.3"/>
    <row r="98" s="85" customFormat="1" x14ac:dyDescent="0.3"/>
    <row r="99" s="85" customFormat="1" x14ac:dyDescent="0.3"/>
    <row r="100" s="85" customFormat="1" x14ac:dyDescent="0.3"/>
    <row r="101" s="85" customFormat="1" x14ac:dyDescent="0.3"/>
    <row r="102" s="85" customFormat="1" x14ac:dyDescent="0.3"/>
    <row r="103" s="85" customFormat="1" x14ac:dyDescent="0.3"/>
    <row r="104" s="85" customFormat="1" x14ac:dyDescent="0.3"/>
    <row r="105" s="85" customFormat="1" x14ac:dyDescent="0.3"/>
    <row r="106" s="85" customFormat="1" x14ac:dyDescent="0.3"/>
    <row r="107" s="85" customFormat="1" x14ac:dyDescent="0.3"/>
    <row r="108" s="85" customFormat="1" x14ac:dyDescent="0.3"/>
    <row r="109" s="85" customFormat="1" x14ac:dyDescent="0.3"/>
    <row r="110" s="85" customFormat="1" x14ac:dyDescent="0.3"/>
    <row r="111" s="85" customFormat="1" x14ac:dyDescent="0.3"/>
    <row r="112" s="85" customFormat="1" x14ac:dyDescent="0.3"/>
    <row r="113" s="85" customFormat="1" x14ac:dyDescent="0.3"/>
    <row r="114" s="85" customFormat="1" x14ac:dyDescent="0.3"/>
    <row r="115" s="85" customFormat="1" x14ac:dyDescent="0.3"/>
    <row r="116" s="85" customFormat="1" x14ac:dyDescent="0.3"/>
    <row r="117" s="85" customFormat="1" x14ac:dyDescent="0.3"/>
    <row r="118" s="85" customFormat="1" x14ac:dyDescent="0.3"/>
    <row r="119" s="85" customFormat="1" x14ac:dyDescent="0.3"/>
    <row r="120" s="85" customFormat="1" x14ac:dyDescent="0.3"/>
    <row r="121" s="85" customFormat="1" x14ac:dyDescent="0.3"/>
    <row r="122" s="85" customFormat="1" x14ac:dyDescent="0.3"/>
    <row r="123" s="85" customFormat="1" x14ac:dyDescent="0.3"/>
    <row r="124" s="85" customFormat="1" x14ac:dyDescent="0.3"/>
    <row r="125" s="85" customFormat="1" x14ac:dyDescent="0.3"/>
    <row r="126" s="85" customFormat="1" x14ac:dyDescent="0.3"/>
    <row r="127" s="85" customFormat="1" x14ac:dyDescent="0.3"/>
    <row r="128" s="85" customFormat="1" x14ac:dyDescent="0.3"/>
    <row r="129" s="85" customFormat="1" x14ac:dyDescent="0.3"/>
    <row r="130" s="85" customFormat="1" x14ac:dyDescent="0.3"/>
    <row r="131" s="85" customFormat="1" x14ac:dyDescent="0.3"/>
    <row r="132" s="85" customFormat="1" x14ac:dyDescent="0.3"/>
    <row r="133" s="85" customFormat="1" x14ac:dyDescent="0.3"/>
    <row r="134" s="85" customFormat="1" x14ac:dyDescent="0.3"/>
    <row r="135" s="85" customFormat="1" x14ac:dyDescent="0.3"/>
    <row r="136" s="85" customFormat="1" x14ac:dyDescent="0.3"/>
    <row r="137" s="85" customFormat="1" x14ac:dyDescent="0.3"/>
    <row r="138" s="85" customFormat="1" x14ac:dyDescent="0.3"/>
    <row r="139" s="85" customFormat="1" x14ac:dyDescent="0.3"/>
    <row r="140" s="85" customFormat="1" x14ac:dyDescent="0.3"/>
    <row r="141" s="85" customFormat="1" x14ac:dyDescent="0.3"/>
    <row r="142" s="85" customFormat="1" x14ac:dyDescent="0.3"/>
    <row r="143" s="85" customFormat="1" x14ac:dyDescent="0.3"/>
    <row r="144" s="85" customFormat="1" x14ac:dyDescent="0.3"/>
    <row r="145" s="85" customFormat="1" x14ac:dyDescent="0.3"/>
    <row r="146" s="85" customFormat="1" x14ac:dyDescent="0.3"/>
    <row r="147" s="85" customFormat="1" x14ac:dyDescent="0.3"/>
    <row r="148" s="85" customFormat="1" x14ac:dyDescent="0.3"/>
    <row r="149" s="85" customFormat="1" x14ac:dyDescent="0.3"/>
    <row r="150" s="85" customFormat="1" x14ac:dyDescent="0.3"/>
    <row r="151" s="85" customFormat="1" x14ac:dyDescent="0.3"/>
    <row r="152" s="85" customFormat="1" x14ac:dyDescent="0.3"/>
    <row r="153" s="85" customFormat="1" x14ac:dyDescent="0.3"/>
    <row r="154" s="85" customFormat="1" x14ac:dyDescent="0.3"/>
    <row r="155" s="85" customFormat="1" x14ac:dyDescent="0.3"/>
    <row r="156" s="85" customFormat="1" x14ac:dyDescent="0.3"/>
    <row r="157" s="85" customFormat="1" x14ac:dyDescent="0.3"/>
    <row r="158" s="85" customFormat="1" x14ac:dyDescent="0.3"/>
    <row r="159" s="85" customFormat="1" x14ac:dyDescent="0.3"/>
    <row r="160" s="85" customFormat="1" x14ac:dyDescent="0.3"/>
    <row r="161" s="85" customFormat="1" x14ac:dyDescent="0.3"/>
    <row r="162" s="85" customFormat="1" x14ac:dyDescent="0.3"/>
    <row r="163" s="85" customFormat="1" x14ac:dyDescent="0.3"/>
    <row r="164" s="85" customFormat="1" x14ac:dyDescent="0.3"/>
    <row r="165" s="85" customFormat="1" x14ac:dyDescent="0.3"/>
    <row r="166" s="85" customFormat="1" x14ac:dyDescent="0.3"/>
    <row r="167" s="85" customFormat="1" x14ac:dyDescent="0.3"/>
    <row r="168" s="85" customFormat="1" x14ac:dyDescent="0.3"/>
    <row r="169" s="85" customFormat="1" x14ac:dyDescent="0.3"/>
    <row r="170" s="85" customFormat="1" x14ac:dyDescent="0.3"/>
    <row r="171" s="85" customFormat="1" x14ac:dyDescent="0.3"/>
    <row r="172" s="85" customFormat="1" x14ac:dyDescent="0.3"/>
    <row r="173" s="85" customFormat="1" x14ac:dyDescent="0.3"/>
    <row r="174" s="85" customFormat="1" x14ac:dyDescent="0.3"/>
    <row r="175" s="85" customFormat="1" x14ac:dyDescent="0.3"/>
    <row r="176" s="85" customFormat="1" x14ac:dyDescent="0.3"/>
    <row r="177" s="85" customFormat="1" x14ac:dyDescent="0.3"/>
    <row r="178" s="85" customFormat="1" x14ac:dyDescent="0.3"/>
    <row r="179" s="85" customFormat="1" x14ac:dyDescent="0.3"/>
    <row r="180" s="85" customFormat="1" x14ac:dyDescent="0.3"/>
    <row r="181" s="85" customFormat="1" x14ac:dyDescent="0.3"/>
    <row r="182" s="85" customFormat="1" x14ac:dyDescent="0.3"/>
    <row r="183" s="85" customFormat="1" x14ac:dyDescent="0.3"/>
    <row r="184" s="85" customFormat="1" x14ac:dyDescent="0.3"/>
    <row r="185" s="85" customFormat="1" x14ac:dyDescent="0.3"/>
    <row r="186" s="85" customFormat="1" x14ac:dyDescent="0.3"/>
    <row r="187" s="85" customFormat="1" x14ac:dyDescent="0.3"/>
    <row r="188" s="85" customFormat="1" x14ac:dyDescent="0.3"/>
    <row r="189" s="85" customFormat="1" x14ac:dyDescent="0.3"/>
    <row r="190" s="85" customFormat="1" x14ac:dyDescent="0.3"/>
    <row r="191" s="85" customFormat="1" x14ac:dyDescent="0.3"/>
    <row r="192" s="85" customFormat="1" x14ac:dyDescent="0.3"/>
    <row r="193" s="85" customFormat="1" x14ac:dyDescent="0.3"/>
    <row r="194" s="85" customFormat="1" x14ac:dyDescent="0.3"/>
    <row r="195" s="85" customFormat="1" x14ac:dyDescent="0.3"/>
    <row r="196" s="85" customFormat="1" x14ac:dyDescent="0.3"/>
    <row r="197" s="85" customFormat="1" x14ac:dyDescent="0.3"/>
    <row r="198" s="85" customFormat="1" x14ac:dyDescent="0.3"/>
    <row r="199" s="85" customFormat="1" x14ac:dyDescent="0.3"/>
    <row r="200" s="85" customFormat="1" x14ac:dyDescent="0.3"/>
    <row r="201" s="85" customFormat="1" x14ac:dyDescent="0.3"/>
    <row r="202" s="85" customFormat="1" x14ac:dyDescent="0.3"/>
    <row r="203" s="85" customFormat="1" x14ac:dyDescent="0.3"/>
    <row r="204" s="85" customFormat="1" x14ac:dyDescent="0.3"/>
    <row r="205" s="85" customFormat="1" x14ac:dyDescent="0.3"/>
    <row r="206" s="85" customFormat="1" x14ac:dyDescent="0.3"/>
    <row r="207" s="85" customFormat="1" x14ac:dyDescent="0.3"/>
    <row r="208" s="85" customFormat="1" x14ac:dyDescent="0.3"/>
    <row r="209" s="85" customFormat="1" x14ac:dyDescent="0.3"/>
    <row r="210" s="85" customFormat="1" x14ac:dyDescent="0.3"/>
    <row r="211" s="85" customFormat="1" x14ac:dyDescent="0.3"/>
    <row r="212" s="85" customFormat="1" x14ac:dyDescent="0.3"/>
    <row r="213" s="85" customFormat="1" x14ac:dyDescent="0.3"/>
    <row r="214" s="85" customFormat="1" x14ac:dyDescent="0.3"/>
    <row r="215" s="85" customFormat="1" x14ac:dyDescent="0.3"/>
    <row r="216" s="85" customFormat="1" x14ac:dyDescent="0.3"/>
    <row r="217" s="85" customFormat="1" x14ac:dyDescent="0.3"/>
    <row r="218" s="85" customFormat="1" x14ac:dyDescent="0.3"/>
    <row r="219" s="85" customFormat="1" x14ac:dyDescent="0.3"/>
    <row r="220" s="85" customFormat="1" x14ac:dyDescent="0.3"/>
    <row r="221" s="85" customFormat="1" x14ac:dyDescent="0.3"/>
    <row r="222" s="85" customFormat="1" x14ac:dyDescent="0.3"/>
    <row r="223" s="85" customFormat="1" x14ac:dyDescent="0.3"/>
    <row r="224" s="85" customFormat="1" x14ac:dyDescent="0.3"/>
    <row r="225" s="85" customFormat="1" x14ac:dyDescent="0.3"/>
    <row r="226" s="85" customFormat="1" x14ac:dyDescent="0.3"/>
    <row r="227" s="85" customFormat="1" x14ac:dyDescent="0.3"/>
    <row r="228" s="85" customFormat="1" x14ac:dyDescent="0.3"/>
    <row r="229" s="85" customFormat="1" x14ac:dyDescent="0.3"/>
    <row r="230" s="85" customFormat="1" x14ac:dyDescent="0.3"/>
    <row r="231" s="85" customFormat="1" x14ac:dyDescent="0.3"/>
    <row r="232" s="85" customFormat="1" x14ac:dyDescent="0.3"/>
    <row r="233" s="85" customFormat="1" x14ac:dyDescent="0.3"/>
    <row r="234" s="85" customFormat="1" x14ac:dyDescent="0.3"/>
    <row r="235" s="85" customFormat="1" x14ac:dyDescent="0.3"/>
    <row r="236" s="85" customFormat="1" x14ac:dyDescent="0.3"/>
    <row r="237" s="85" customFormat="1" x14ac:dyDescent="0.3"/>
    <row r="238" s="85" customFormat="1" x14ac:dyDescent="0.3"/>
    <row r="239" s="85" customFormat="1" x14ac:dyDescent="0.3"/>
    <row r="240" s="85" customFormat="1" x14ac:dyDescent="0.3"/>
    <row r="241" s="85" customFormat="1" x14ac:dyDescent="0.3"/>
    <row r="242" s="85" customFormat="1" x14ac:dyDescent="0.3"/>
    <row r="243" s="85" customFormat="1" x14ac:dyDescent="0.3"/>
    <row r="244" s="85" customFormat="1" x14ac:dyDescent="0.3"/>
    <row r="245" s="85" customFormat="1" x14ac:dyDescent="0.3"/>
    <row r="246" s="85" customFormat="1" x14ac:dyDescent="0.3"/>
    <row r="247" s="85" customFormat="1" x14ac:dyDescent="0.3"/>
    <row r="248" s="85" customFormat="1" x14ac:dyDescent="0.3"/>
    <row r="249" s="85" customFormat="1" x14ac:dyDescent="0.3"/>
    <row r="250" s="85" customFormat="1" x14ac:dyDescent="0.3"/>
    <row r="251" s="85" customFormat="1" x14ac:dyDescent="0.3"/>
    <row r="252" s="85" customFormat="1" x14ac:dyDescent="0.3"/>
    <row r="253" s="85" customFormat="1" x14ac:dyDescent="0.3"/>
    <row r="254" s="85" customFormat="1" x14ac:dyDescent="0.3"/>
    <row r="255" s="85" customFormat="1" x14ac:dyDescent="0.3"/>
    <row r="256" s="85" customFormat="1" x14ac:dyDescent="0.3"/>
    <row r="257" s="85" customFormat="1" x14ac:dyDescent="0.3"/>
    <row r="258" s="85" customFormat="1" x14ac:dyDescent="0.3"/>
    <row r="259" s="85" customFormat="1" x14ac:dyDescent="0.3"/>
    <row r="260" s="85" customFormat="1" x14ac:dyDescent="0.3"/>
    <row r="261" s="85" customFormat="1" x14ac:dyDescent="0.3"/>
    <row r="262" s="85" customFormat="1" x14ac:dyDescent="0.3"/>
    <row r="263" s="85" customFormat="1" x14ac:dyDescent="0.3"/>
    <row r="264" s="85" customFormat="1" x14ac:dyDescent="0.3"/>
    <row r="265" s="85" customFormat="1" x14ac:dyDescent="0.3"/>
    <row r="266" s="85" customFormat="1" x14ac:dyDescent="0.3"/>
    <row r="267" s="85" customFormat="1" x14ac:dyDescent="0.3"/>
    <row r="268" s="85" customFormat="1" x14ac:dyDescent="0.3"/>
    <row r="269" s="85" customFormat="1" x14ac:dyDescent="0.3"/>
    <row r="270" s="85" customFormat="1" x14ac:dyDescent="0.3"/>
    <row r="271" s="85" customFormat="1" x14ac:dyDescent="0.3"/>
    <row r="272" s="85" customFormat="1" x14ac:dyDescent="0.3"/>
    <row r="273" s="85" customFormat="1" x14ac:dyDescent="0.3"/>
    <row r="274" s="85" customFormat="1" x14ac:dyDescent="0.3"/>
    <row r="275" s="85" customFormat="1" x14ac:dyDescent="0.3"/>
    <row r="276" s="85" customFormat="1" x14ac:dyDescent="0.3"/>
    <row r="277" s="85" customFormat="1" x14ac:dyDescent="0.3"/>
    <row r="278" s="85" customFormat="1" x14ac:dyDescent="0.3"/>
    <row r="279" s="85" customFormat="1" x14ac:dyDescent="0.3"/>
    <row r="280" s="85" customFormat="1" x14ac:dyDescent="0.3"/>
    <row r="281" s="85" customFormat="1" x14ac:dyDescent="0.3"/>
    <row r="282" s="85" customFormat="1" x14ac:dyDescent="0.3"/>
    <row r="283" s="85" customFormat="1" x14ac:dyDescent="0.3"/>
    <row r="284" s="85" customFormat="1" x14ac:dyDescent="0.3"/>
    <row r="285" s="85" customFormat="1" x14ac:dyDescent="0.3"/>
    <row r="286" s="85" customFormat="1" x14ac:dyDescent="0.3"/>
    <row r="287" s="85" customFormat="1" x14ac:dyDescent="0.3"/>
    <row r="288" s="85" customFormat="1" x14ac:dyDescent="0.3"/>
    <row r="289" s="85" customFormat="1" x14ac:dyDescent="0.3"/>
    <row r="290" s="85" customFormat="1" x14ac:dyDescent="0.3"/>
    <row r="291" s="85" customFormat="1" x14ac:dyDescent="0.3"/>
    <row r="292" s="85" customFormat="1" x14ac:dyDescent="0.3"/>
    <row r="293" s="85" customFormat="1" x14ac:dyDescent="0.3"/>
    <row r="294" s="85" customFormat="1" x14ac:dyDescent="0.3"/>
    <row r="295" s="85" customFormat="1" x14ac:dyDescent="0.3"/>
    <row r="296" s="85" customFormat="1" x14ac:dyDescent="0.3"/>
    <row r="297" s="85" customFormat="1" x14ac:dyDescent="0.3"/>
    <row r="298" s="85" customFormat="1" x14ac:dyDescent="0.3"/>
    <row r="299" s="85" customFormat="1" x14ac:dyDescent="0.3"/>
    <row r="300" s="85" customFormat="1" x14ac:dyDescent="0.3"/>
    <row r="301" s="85" customFormat="1" x14ac:dyDescent="0.3"/>
    <row r="302" s="85" customFormat="1" x14ac:dyDescent="0.3"/>
    <row r="303" s="85" customFormat="1" x14ac:dyDescent="0.3"/>
    <row r="304" s="85" customFormat="1" x14ac:dyDescent="0.3"/>
    <row r="305" s="85" customFormat="1" x14ac:dyDescent="0.3"/>
    <row r="306" s="85" customFormat="1" x14ac:dyDescent="0.3"/>
    <row r="307" s="85" customFormat="1" x14ac:dyDescent="0.3"/>
    <row r="308" s="85" customFormat="1" x14ac:dyDescent="0.3"/>
    <row r="309" s="85" customFormat="1" x14ac:dyDescent="0.3"/>
    <row r="310" s="85" customFormat="1" x14ac:dyDescent="0.3"/>
    <row r="311" s="85" customFormat="1" x14ac:dyDescent="0.3"/>
    <row r="312" s="85" customFormat="1" x14ac:dyDescent="0.3"/>
    <row r="313" s="85" customFormat="1" x14ac:dyDescent="0.3"/>
    <row r="314" s="85" customFormat="1" x14ac:dyDescent="0.3"/>
    <row r="315" s="85" customFormat="1" x14ac:dyDescent="0.3"/>
    <row r="316" s="85" customFormat="1" x14ac:dyDescent="0.3"/>
    <row r="317" s="85" customFormat="1" x14ac:dyDescent="0.3"/>
    <row r="318" s="85" customFormat="1" x14ac:dyDescent="0.3"/>
    <row r="319" s="85" customFormat="1" x14ac:dyDescent="0.3"/>
    <row r="320" s="85" customFormat="1" x14ac:dyDescent="0.3"/>
    <row r="321" s="85" customFormat="1" x14ac:dyDescent="0.3"/>
    <row r="322" s="85" customFormat="1" x14ac:dyDescent="0.3"/>
    <row r="323" s="85" customFormat="1" x14ac:dyDescent="0.3"/>
    <row r="324" s="85" customFormat="1" x14ac:dyDescent="0.3"/>
    <row r="325" s="85" customFormat="1" x14ac:dyDescent="0.3"/>
    <row r="326" s="85" customFormat="1" x14ac:dyDescent="0.3"/>
    <row r="327" s="85" customFormat="1" x14ac:dyDescent="0.3"/>
    <row r="328" s="85" customFormat="1" x14ac:dyDescent="0.3"/>
    <row r="329" s="85" customFormat="1" x14ac:dyDescent="0.3"/>
    <row r="330" s="85" customFormat="1" x14ac:dyDescent="0.3"/>
    <row r="331" s="85" customFormat="1" x14ac:dyDescent="0.3"/>
    <row r="332" s="85" customFormat="1" x14ac:dyDescent="0.3"/>
    <row r="333" s="85" customFormat="1" x14ac:dyDescent="0.3"/>
    <row r="334" s="85" customFormat="1" x14ac:dyDescent="0.3"/>
    <row r="335" s="85" customFormat="1" x14ac:dyDescent="0.3"/>
    <row r="336" s="85" customFormat="1" x14ac:dyDescent="0.3"/>
    <row r="337" s="85" customFormat="1" x14ac:dyDescent="0.3"/>
    <row r="338" s="85" customFormat="1" x14ac:dyDescent="0.3"/>
    <row r="339" s="85" customFormat="1" x14ac:dyDescent="0.3"/>
    <row r="340" s="85" customFormat="1" x14ac:dyDescent="0.3"/>
    <row r="341" s="85" customFormat="1" x14ac:dyDescent="0.3"/>
    <row r="342" s="85" customFormat="1" x14ac:dyDescent="0.3"/>
    <row r="343" s="85" customFormat="1" x14ac:dyDescent="0.3"/>
    <row r="344" s="85" customFormat="1" x14ac:dyDescent="0.3"/>
    <row r="345" s="85" customFormat="1" x14ac:dyDescent="0.3"/>
    <row r="346" s="85" customFormat="1" x14ac:dyDescent="0.3"/>
    <row r="347" s="85" customFormat="1" x14ac:dyDescent="0.3"/>
    <row r="348" s="85" customFormat="1" x14ac:dyDescent="0.3"/>
    <row r="349" s="85" customFormat="1" x14ac:dyDescent="0.3"/>
    <row r="350" s="85" customFormat="1" x14ac:dyDescent="0.3"/>
    <row r="351" s="85" customFormat="1" x14ac:dyDescent="0.3"/>
    <row r="352" s="85" customFormat="1" x14ac:dyDescent="0.3"/>
    <row r="353" s="85" customFormat="1" x14ac:dyDescent="0.3"/>
    <row r="354" s="85" customFormat="1" x14ac:dyDescent="0.3"/>
    <row r="355" s="85" customFormat="1" x14ac:dyDescent="0.3"/>
    <row r="356" s="85" customFormat="1" x14ac:dyDescent="0.3"/>
    <row r="357" s="85" customFormat="1" x14ac:dyDescent="0.3"/>
    <row r="358" s="85" customFormat="1" x14ac:dyDescent="0.3"/>
    <row r="359" s="85" customFormat="1" x14ac:dyDescent="0.3"/>
    <row r="360" s="85" customFormat="1" x14ac:dyDescent="0.3"/>
    <row r="361" s="85" customFormat="1" x14ac:dyDescent="0.3"/>
    <row r="362" s="85" customFormat="1" x14ac:dyDescent="0.3"/>
    <row r="363" s="85" customFormat="1" x14ac:dyDescent="0.3"/>
    <row r="364" s="85" customFormat="1" x14ac:dyDescent="0.3"/>
    <row r="365" s="85" customFormat="1" x14ac:dyDescent="0.3"/>
    <row r="366" s="85" customFormat="1" x14ac:dyDescent="0.3"/>
    <row r="367" s="85" customFormat="1" x14ac:dyDescent="0.3"/>
    <row r="368" s="85" customFormat="1" x14ac:dyDescent="0.3"/>
    <row r="369" s="85" customFormat="1" x14ac:dyDescent="0.3"/>
    <row r="370" s="85" customFormat="1" x14ac:dyDescent="0.3"/>
    <row r="371" s="85" customFormat="1" x14ac:dyDescent="0.3"/>
    <row r="372" s="85" customFormat="1" x14ac:dyDescent="0.3"/>
    <row r="373" s="85" customFormat="1" x14ac:dyDescent="0.3"/>
    <row r="374" s="85" customFormat="1" x14ac:dyDescent="0.3"/>
    <row r="375" s="85" customFormat="1" x14ac:dyDescent="0.3"/>
    <row r="376" s="85" customFormat="1" x14ac:dyDescent="0.3"/>
    <row r="377" s="85" customFormat="1" x14ac:dyDescent="0.3"/>
    <row r="378" s="85" customFormat="1" x14ac:dyDescent="0.3"/>
    <row r="379" s="85" customFormat="1" x14ac:dyDescent="0.3"/>
    <row r="380" s="85" customFormat="1" x14ac:dyDescent="0.3"/>
    <row r="381" s="85" customFormat="1" x14ac:dyDescent="0.3"/>
    <row r="382" s="85" customForma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hyperlinks>
    <hyperlink ref="B2" location="'Index'!A3" tooltip="Go to the Index sheet" display="`" xr:uid="{B84ECE60-6A52-459B-ACB2-10D243B80D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98E2-F374-49BC-9384-C63F0819D554}">
  <sheetPr codeName="Sheet29"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79" customWidth="1"/>
    <col min="2" max="3" width="20.7109375" style="179" customWidth="1"/>
    <col min="4" max="7" width="5" style="179" customWidth="1"/>
    <col min="8" max="8" width="1.7109375" style="179" customWidth="1"/>
    <col min="9" max="9" width="2.7109375" style="179" customWidth="1"/>
    <col min="10" max="11" width="20.7109375" style="179" customWidth="1"/>
    <col min="12" max="15" width="5" style="179" customWidth="1"/>
    <col min="16" max="16384" width="11.7109375" style="179"/>
  </cols>
  <sheetData>
    <row r="1" spans="1:34" s="177" customFormat="1" ht="18" x14ac:dyDescent="0.35">
      <c r="B1" s="177" t="s">
        <v>567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G2" s="85"/>
      <c r="AH2" s="85"/>
    </row>
    <row r="3" spans="1:34" s="181" customFormat="1" ht="15.75" customHeight="1" x14ac:dyDescent="0.3">
      <c r="B3" s="181" t="s">
        <v>3</v>
      </c>
      <c r="I3" s="179"/>
      <c r="J3" s="179"/>
      <c r="K3" s="179"/>
      <c r="L3" s="179"/>
      <c r="M3" s="179"/>
      <c r="N3" s="179"/>
      <c r="O3" s="179"/>
      <c r="P3" s="179"/>
      <c r="AA3" s="179"/>
      <c r="AB3" s="179"/>
      <c r="AC3" s="179"/>
      <c r="AD3" s="179"/>
      <c r="AE3" s="179"/>
      <c r="AF3" s="179"/>
    </row>
    <row r="4" spans="1:34" ht="15.75" customHeight="1" x14ac:dyDescent="0.3">
      <c r="A4" s="192"/>
      <c r="B4" s="183" t="s">
        <v>5</v>
      </c>
      <c r="C4" s="183" t="s">
        <v>6</v>
      </c>
      <c r="D4" s="184" t="s">
        <v>7</v>
      </c>
      <c r="E4" s="184" t="s">
        <v>8</v>
      </c>
      <c r="F4" s="184" t="s">
        <v>9</v>
      </c>
      <c r="G4" s="185" t="s">
        <v>10</v>
      </c>
    </row>
    <row r="5" spans="1:34" ht="15.75" customHeight="1" x14ac:dyDescent="0.3">
      <c r="A5" s="232">
        <v>5</v>
      </c>
      <c r="B5" s="200" t="s">
        <v>314</v>
      </c>
      <c r="C5" s="200" t="s">
        <v>30</v>
      </c>
      <c r="D5" s="233">
        <v>78</v>
      </c>
      <c r="E5" s="233">
        <v>8</v>
      </c>
      <c r="F5" s="233">
        <v>330</v>
      </c>
      <c r="G5" s="285">
        <v>30</v>
      </c>
    </row>
    <row r="6" spans="1:34" ht="15.75" customHeight="1" x14ac:dyDescent="0.3">
      <c r="A6" s="187">
        <v>4</v>
      </c>
      <c r="B6" s="112" t="s">
        <v>371</v>
      </c>
      <c r="C6" s="102" t="s">
        <v>180</v>
      </c>
      <c r="D6" s="103" t="s">
        <v>190</v>
      </c>
      <c r="E6" s="186">
        <v>0</v>
      </c>
      <c r="F6" s="103">
        <v>257</v>
      </c>
      <c r="G6" s="104">
        <v>22</v>
      </c>
    </row>
    <row r="7" spans="1:34" s="85" customFormat="1" ht="15.75" customHeight="1" x14ac:dyDescent="0.3">
      <c r="A7" s="187">
        <v>8</v>
      </c>
      <c r="B7" s="112" t="s">
        <v>421</v>
      </c>
      <c r="C7" s="102" t="s">
        <v>422</v>
      </c>
      <c r="D7" s="188" t="s">
        <v>190</v>
      </c>
      <c r="E7" s="186">
        <v>0</v>
      </c>
      <c r="F7" s="188">
        <v>91</v>
      </c>
      <c r="G7" s="189">
        <v>8</v>
      </c>
      <c r="J7" s="111"/>
      <c r="V7" s="179"/>
      <c r="W7" s="179"/>
    </row>
    <row r="8" spans="1:34" s="85" customFormat="1" ht="15.75" customHeight="1" x14ac:dyDescent="0.3">
      <c r="A8" s="187">
        <v>2</v>
      </c>
      <c r="B8" s="112" t="s">
        <v>568</v>
      </c>
      <c r="C8" s="102" t="s">
        <v>422</v>
      </c>
      <c r="D8" s="188" t="s">
        <v>190</v>
      </c>
      <c r="E8" s="186">
        <v>0</v>
      </c>
      <c r="F8" s="188">
        <v>70</v>
      </c>
      <c r="G8" s="189">
        <v>5</v>
      </c>
      <c r="K8" s="86"/>
    </row>
    <row r="9" spans="1:34" ht="15.75" customHeight="1" x14ac:dyDescent="0.3">
      <c r="A9" s="187">
        <v>7</v>
      </c>
      <c r="B9" s="112" t="s">
        <v>448</v>
      </c>
      <c r="C9" s="102" t="s">
        <v>422</v>
      </c>
      <c r="D9" s="188" t="s">
        <v>190</v>
      </c>
      <c r="E9" s="186">
        <v>0</v>
      </c>
      <c r="F9" s="188">
        <v>48</v>
      </c>
      <c r="G9" s="189">
        <v>4</v>
      </c>
      <c r="V9" s="85"/>
      <c r="W9" s="85"/>
    </row>
    <row r="10" spans="1:34" ht="15.75" customHeight="1" x14ac:dyDescent="0.3">
      <c r="A10" s="187">
        <v>1</v>
      </c>
      <c r="B10" s="112" t="s">
        <v>41</v>
      </c>
      <c r="C10" s="102" t="s">
        <v>14</v>
      </c>
      <c r="D10" s="188" t="s">
        <v>190</v>
      </c>
      <c r="E10" s="186">
        <v>0</v>
      </c>
      <c r="F10" s="109">
        <v>0</v>
      </c>
      <c r="G10" s="110">
        <v>0</v>
      </c>
    </row>
    <row r="11" spans="1:34" ht="15.75" customHeight="1" x14ac:dyDescent="0.3">
      <c r="A11" s="187">
        <v>3</v>
      </c>
      <c r="B11" s="102" t="s">
        <v>528</v>
      </c>
      <c r="C11" s="102" t="s">
        <v>152</v>
      </c>
      <c r="D11" s="103" t="s">
        <v>45</v>
      </c>
      <c r="E11" s="186">
        <v>0</v>
      </c>
      <c r="F11" s="103">
        <v>0</v>
      </c>
      <c r="G11" s="104">
        <v>0</v>
      </c>
    </row>
    <row r="12" spans="1:34" ht="15.75" customHeight="1" x14ac:dyDescent="0.3">
      <c r="A12" s="234">
        <v>6</v>
      </c>
      <c r="B12" s="235" t="s">
        <v>569</v>
      </c>
      <c r="C12" s="205" t="s">
        <v>509</v>
      </c>
      <c r="D12" s="236" t="s">
        <v>190</v>
      </c>
      <c r="E12" s="237">
        <v>0</v>
      </c>
      <c r="F12" s="190">
        <v>0</v>
      </c>
      <c r="G12" s="191">
        <v>0</v>
      </c>
    </row>
    <row r="13" spans="1:34" ht="15.75" customHeight="1" x14ac:dyDescent="0.3"/>
    <row r="14" spans="1:34" ht="15.75" customHeight="1" x14ac:dyDescent="0.3">
      <c r="B14" s="85" t="s">
        <v>570</v>
      </c>
      <c r="C14" s="85"/>
      <c r="D14" s="85"/>
      <c r="E14" s="85"/>
      <c r="F14" s="107" t="s">
        <v>705</v>
      </c>
      <c r="G14" s="85"/>
    </row>
    <row r="15" spans="1:34" ht="15.75" customHeight="1" x14ac:dyDescent="0.3">
      <c r="B15" s="85" t="s">
        <v>129</v>
      </c>
      <c r="C15" s="85"/>
      <c r="D15" s="85"/>
      <c r="E15" s="85"/>
      <c r="F15" s="85"/>
      <c r="G15" s="85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3BB394BC-9CF3-40A3-854F-48C4516EB57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EE29-EBF7-4301-8F65-BB842B79BFBC}">
  <sheetPr codeName="Sheet30"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79" customWidth="1"/>
    <col min="2" max="3" width="20.7109375" style="179" customWidth="1"/>
    <col min="4" max="7" width="5" style="179" customWidth="1"/>
    <col min="8" max="8" width="1.7109375" style="179" customWidth="1"/>
    <col min="9" max="9" width="2.7109375" style="179" customWidth="1"/>
    <col min="10" max="11" width="20.7109375" style="179" customWidth="1"/>
    <col min="12" max="15" width="5" style="179" customWidth="1"/>
    <col min="16" max="16384" width="11.7109375" style="179"/>
  </cols>
  <sheetData>
    <row r="1" spans="1:34" s="177" customFormat="1" ht="18" x14ac:dyDescent="0.35">
      <c r="B1" s="177" t="s">
        <v>571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G2" s="85"/>
      <c r="AH2" s="85"/>
    </row>
    <row r="3" spans="1:34" s="181" customFormat="1" ht="15.75" customHeight="1" x14ac:dyDescent="0.3">
      <c r="B3" s="181" t="s">
        <v>3</v>
      </c>
      <c r="I3" s="179"/>
      <c r="J3" s="179"/>
      <c r="K3" s="179"/>
      <c r="L3" s="179"/>
      <c r="M3" s="179"/>
      <c r="N3" s="179"/>
      <c r="O3" s="179"/>
      <c r="P3" s="179"/>
      <c r="AA3" s="179"/>
      <c r="AB3" s="179"/>
      <c r="AC3" s="179"/>
      <c r="AD3" s="179"/>
      <c r="AE3" s="179"/>
      <c r="AF3" s="179"/>
    </row>
    <row r="4" spans="1:34" ht="15.75" customHeight="1" x14ac:dyDescent="0.3">
      <c r="A4" s="192"/>
      <c r="B4" s="183" t="s">
        <v>5</v>
      </c>
      <c r="C4" s="183" t="s">
        <v>6</v>
      </c>
      <c r="D4" s="184" t="s">
        <v>7</v>
      </c>
      <c r="E4" s="184" t="s">
        <v>8</v>
      </c>
      <c r="F4" s="184" t="s">
        <v>9</v>
      </c>
      <c r="G4" s="185" t="s">
        <v>10</v>
      </c>
    </row>
    <row r="5" spans="1:34" ht="15.75" customHeight="1" x14ac:dyDescent="0.3">
      <c r="A5" s="232">
        <v>1</v>
      </c>
      <c r="B5" s="200" t="s">
        <v>572</v>
      </c>
      <c r="C5" s="200" t="s">
        <v>34</v>
      </c>
      <c r="D5" s="233">
        <v>79</v>
      </c>
      <c r="E5" s="233">
        <v>6</v>
      </c>
      <c r="F5" s="202">
        <v>310</v>
      </c>
      <c r="G5" s="203">
        <v>21</v>
      </c>
      <c r="V5" s="85"/>
      <c r="W5" s="85"/>
    </row>
    <row r="6" spans="1:34" ht="15.75" customHeight="1" x14ac:dyDescent="0.3">
      <c r="A6" s="187">
        <v>6</v>
      </c>
      <c r="B6" s="102" t="s">
        <v>577</v>
      </c>
      <c r="C6" s="102" t="s">
        <v>34</v>
      </c>
      <c r="D6" s="188">
        <v>65</v>
      </c>
      <c r="E6" s="186">
        <v>5</v>
      </c>
      <c r="F6" s="188">
        <v>288</v>
      </c>
      <c r="G6" s="189">
        <v>18</v>
      </c>
    </row>
    <row r="7" spans="1:34" s="85" customFormat="1" ht="15.75" customHeight="1" x14ac:dyDescent="0.3">
      <c r="A7" s="187">
        <v>2</v>
      </c>
      <c r="B7" s="112" t="s">
        <v>573</v>
      </c>
      <c r="C7" s="102" t="s">
        <v>34</v>
      </c>
      <c r="D7" s="188" t="s">
        <v>190</v>
      </c>
      <c r="E7" s="186">
        <v>0</v>
      </c>
      <c r="F7" s="188">
        <v>241</v>
      </c>
      <c r="G7" s="189">
        <v>18</v>
      </c>
      <c r="J7" s="111"/>
      <c r="V7" s="179"/>
      <c r="W7" s="179"/>
    </row>
    <row r="8" spans="1:34" s="85" customFormat="1" ht="15.75" customHeight="1" x14ac:dyDescent="0.3">
      <c r="A8" s="187">
        <v>3</v>
      </c>
      <c r="B8" s="112" t="s">
        <v>574</v>
      </c>
      <c r="C8" s="102" t="s">
        <v>509</v>
      </c>
      <c r="D8" s="103" t="s">
        <v>190</v>
      </c>
      <c r="E8" s="186">
        <v>0</v>
      </c>
      <c r="F8" s="103">
        <v>0</v>
      </c>
      <c r="G8" s="104">
        <v>0</v>
      </c>
      <c r="K8" s="86"/>
    </row>
    <row r="9" spans="1:34" ht="15.75" customHeight="1" x14ac:dyDescent="0.3">
      <c r="A9" s="187">
        <v>4</v>
      </c>
      <c r="B9" s="112" t="s">
        <v>575</v>
      </c>
      <c r="C9" s="102" t="s">
        <v>509</v>
      </c>
      <c r="D9" s="103" t="s">
        <v>190</v>
      </c>
      <c r="E9" s="186">
        <v>0</v>
      </c>
      <c r="F9" s="103">
        <v>0</v>
      </c>
      <c r="G9" s="104">
        <v>0</v>
      </c>
    </row>
    <row r="10" spans="1:34" ht="15.75" customHeight="1" x14ac:dyDescent="0.3">
      <c r="A10" s="234">
        <v>5</v>
      </c>
      <c r="B10" s="235" t="s">
        <v>576</v>
      </c>
      <c r="C10" s="205" t="s">
        <v>301</v>
      </c>
      <c r="D10" s="236" t="s">
        <v>190</v>
      </c>
      <c r="E10" s="237">
        <v>0</v>
      </c>
      <c r="F10" s="190">
        <v>0</v>
      </c>
      <c r="G10" s="191">
        <v>0</v>
      </c>
    </row>
    <row r="11" spans="1:34" ht="15.75" customHeight="1" x14ac:dyDescent="0.3"/>
    <row r="12" spans="1:34" ht="15.75" customHeight="1" x14ac:dyDescent="0.3">
      <c r="A12" s="181"/>
      <c r="B12" s="181" t="s">
        <v>4</v>
      </c>
      <c r="C12" s="181"/>
      <c r="D12" s="181"/>
      <c r="E12" s="181"/>
      <c r="F12" s="181"/>
      <c r="G12" s="181"/>
    </row>
    <row r="13" spans="1:34" ht="15.75" customHeight="1" x14ac:dyDescent="0.3">
      <c r="A13" s="192"/>
      <c r="B13" s="183" t="s">
        <v>5</v>
      </c>
      <c r="C13" s="183" t="s">
        <v>6</v>
      </c>
      <c r="D13" s="184" t="s">
        <v>7</v>
      </c>
      <c r="E13" s="184" t="s">
        <v>8</v>
      </c>
      <c r="F13" s="184" t="s">
        <v>9</v>
      </c>
      <c r="G13" s="185" t="s">
        <v>10</v>
      </c>
    </row>
    <row r="14" spans="1:34" ht="15.75" customHeight="1" x14ac:dyDescent="0.3">
      <c r="A14" s="232">
        <v>3</v>
      </c>
      <c r="B14" s="200" t="s">
        <v>579</v>
      </c>
      <c r="C14" s="200" t="s">
        <v>72</v>
      </c>
      <c r="D14" s="233">
        <v>69</v>
      </c>
      <c r="E14" s="233">
        <v>5</v>
      </c>
      <c r="F14" s="233">
        <v>280</v>
      </c>
      <c r="G14" s="285">
        <v>19</v>
      </c>
    </row>
    <row r="15" spans="1:34" ht="15.75" customHeight="1" x14ac:dyDescent="0.3">
      <c r="A15" s="187">
        <v>2</v>
      </c>
      <c r="B15" s="102" t="s">
        <v>578</v>
      </c>
      <c r="C15" s="102" t="s">
        <v>72</v>
      </c>
      <c r="D15" s="188">
        <v>34</v>
      </c>
      <c r="E15" s="186">
        <v>4</v>
      </c>
      <c r="F15" s="188">
        <v>169</v>
      </c>
      <c r="G15" s="189">
        <v>16</v>
      </c>
    </row>
    <row r="16" spans="1:34" ht="15.75" customHeight="1" x14ac:dyDescent="0.3">
      <c r="A16" s="187">
        <v>1</v>
      </c>
      <c r="B16" s="112" t="s">
        <v>449</v>
      </c>
      <c r="C16" s="102" t="s">
        <v>422</v>
      </c>
      <c r="D16" s="188" t="s">
        <v>190</v>
      </c>
      <c r="E16" s="186">
        <v>0</v>
      </c>
      <c r="F16" s="109">
        <v>58</v>
      </c>
      <c r="G16" s="110">
        <v>4</v>
      </c>
    </row>
    <row r="17" spans="1:7" ht="15.75" customHeight="1" x14ac:dyDescent="0.3">
      <c r="A17" s="187">
        <v>4</v>
      </c>
      <c r="B17" s="112" t="s">
        <v>580</v>
      </c>
      <c r="C17" s="102" t="s">
        <v>301</v>
      </c>
      <c r="D17" s="188" t="s">
        <v>190</v>
      </c>
      <c r="E17" s="186">
        <v>0</v>
      </c>
      <c r="F17" s="188">
        <v>0</v>
      </c>
      <c r="G17" s="189">
        <v>0</v>
      </c>
    </row>
    <row r="18" spans="1:7" ht="15.75" customHeight="1" x14ac:dyDescent="0.3">
      <c r="A18" s="234">
        <v>5</v>
      </c>
      <c r="B18" s="235" t="s">
        <v>581</v>
      </c>
      <c r="C18" s="205" t="s">
        <v>301</v>
      </c>
      <c r="D18" s="236" t="s">
        <v>190</v>
      </c>
      <c r="E18" s="237">
        <v>0</v>
      </c>
      <c r="F18" s="190">
        <v>0</v>
      </c>
      <c r="G18" s="191">
        <v>0</v>
      </c>
    </row>
    <row r="19" spans="1:7" ht="15.75" customHeight="1" x14ac:dyDescent="0.3"/>
    <row r="20" spans="1:7" ht="15.75" customHeight="1" x14ac:dyDescent="0.3">
      <c r="B20" s="85" t="s">
        <v>570</v>
      </c>
      <c r="C20" s="85"/>
      <c r="D20" s="85"/>
      <c r="E20" s="85"/>
      <c r="F20" s="107" t="s">
        <v>705</v>
      </c>
      <c r="G20" s="85"/>
    </row>
    <row r="21" spans="1:7" ht="15.75" customHeight="1" x14ac:dyDescent="0.3">
      <c r="B21" s="85" t="s">
        <v>129</v>
      </c>
      <c r="C21" s="85"/>
      <c r="D21" s="85"/>
      <c r="E21" s="85"/>
      <c r="F21" s="85"/>
      <c r="G21" s="85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4:G18">
    <sortCondition descending="1" ref="G14"/>
    <sortCondition descending="1" ref="F14"/>
  </sortState>
  <hyperlinks>
    <hyperlink ref="B2" location="'Index'!A3" tooltip="Go to the Index sheet" display="`" xr:uid="{EC8C13D2-EF28-4AED-A3ED-CCA73387D81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876A-B1B1-49A9-A29F-DC2D1C6386FF}">
  <sheetPr codeName="Sheet5"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11" width="5" style="85" customWidth="1"/>
    <col min="12" max="12" width="1.7109375" style="85" customWidth="1"/>
    <col min="13" max="13" width="2.7109375" style="85" customWidth="1"/>
    <col min="14" max="15" width="20.7109375" style="85" customWidth="1"/>
    <col min="16" max="22" width="5" style="85" customWidth="1"/>
    <col min="23" max="27" width="4.140625" style="85" customWidth="1"/>
    <col min="28" max="16384" width="10.28515625" style="85"/>
  </cols>
  <sheetData>
    <row r="1" spans="1:34" s="83" customFormat="1" ht="18" x14ac:dyDescent="0.35">
      <c r="A1" s="82"/>
      <c r="B1" s="83" t="s">
        <v>147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O1" s="84"/>
      <c r="P1" s="84"/>
      <c r="Q1" s="84"/>
      <c r="R1" s="84"/>
      <c r="S1" s="84"/>
      <c r="T1" s="84"/>
      <c r="U1" s="84"/>
      <c r="V1" s="84"/>
      <c r="W1" s="84"/>
      <c r="X1" s="84"/>
      <c r="AG1" s="85"/>
      <c r="AH1" s="86"/>
    </row>
    <row r="2" spans="1:34" ht="15.75" customHeight="1" x14ac:dyDescent="0.3">
      <c r="B2" s="87" t="s">
        <v>2</v>
      </c>
      <c r="AH2" s="88"/>
    </row>
    <row r="3" spans="1:34" s="90" customFormat="1" ht="15.75" customHeight="1" x14ac:dyDescent="0.3">
      <c r="A3" s="89"/>
      <c r="B3" s="90" t="s">
        <v>3</v>
      </c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4</v>
      </c>
      <c r="B4" s="92" t="s">
        <v>5</v>
      </c>
      <c r="C4" s="93" t="s">
        <v>6</v>
      </c>
      <c r="D4" s="94"/>
      <c r="E4" s="94"/>
      <c r="F4" s="94"/>
      <c r="G4" s="95"/>
      <c r="H4" s="96" t="s">
        <v>7</v>
      </c>
      <c r="I4" s="96" t="s">
        <v>8</v>
      </c>
      <c r="J4" s="96" t="s">
        <v>9</v>
      </c>
      <c r="K4" s="97" t="s">
        <v>10</v>
      </c>
    </row>
    <row r="5" spans="1:34" ht="15.75" customHeight="1" x14ac:dyDescent="0.3">
      <c r="A5" s="199">
        <v>2</v>
      </c>
      <c r="B5" s="200" t="s">
        <v>150</v>
      </c>
      <c r="C5" s="200" t="s">
        <v>149</v>
      </c>
      <c r="D5" s="201">
        <v>38</v>
      </c>
      <c r="E5" s="201">
        <v>45</v>
      </c>
      <c r="F5" s="201">
        <v>44</v>
      </c>
      <c r="G5" s="201">
        <v>41</v>
      </c>
      <c r="H5" s="201">
        <f>SUM(D5:G5)</f>
        <v>168</v>
      </c>
      <c r="I5" s="201">
        <v>7</v>
      </c>
      <c r="J5" s="201">
        <v>681</v>
      </c>
      <c r="K5" s="274">
        <v>30</v>
      </c>
    </row>
    <row r="6" spans="1:34" ht="15.75" customHeight="1" x14ac:dyDescent="0.3">
      <c r="A6" s="101">
        <v>4</v>
      </c>
      <c r="B6" s="102" t="s">
        <v>153</v>
      </c>
      <c r="C6" s="102" t="s">
        <v>30</v>
      </c>
      <c r="D6" s="103">
        <v>31</v>
      </c>
      <c r="E6" s="103">
        <v>44</v>
      </c>
      <c r="F6" s="103">
        <v>41</v>
      </c>
      <c r="G6" s="103">
        <v>41</v>
      </c>
      <c r="H6" s="103">
        <f>SUM(D6:G6)</f>
        <v>157</v>
      </c>
      <c r="I6" s="98">
        <v>5</v>
      </c>
      <c r="J6" s="103">
        <v>659</v>
      </c>
      <c r="K6" s="104">
        <v>26</v>
      </c>
    </row>
    <row r="7" spans="1:34" ht="15.75" customHeight="1" x14ac:dyDescent="0.3">
      <c r="A7" s="101">
        <v>8</v>
      </c>
      <c r="B7" s="102" t="s">
        <v>107</v>
      </c>
      <c r="C7" s="102" t="s">
        <v>85</v>
      </c>
      <c r="D7" s="103">
        <v>45</v>
      </c>
      <c r="E7" s="103">
        <v>47</v>
      </c>
      <c r="F7" s="103">
        <v>41</v>
      </c>
      <c r="G7" s="103">
        <v>42</v>
      </c>
      <c r="H7" s="103">
        <f>SUM(D7:G7)</f>
        <v>175</v>
      </c>
      <c r="I7" s="98">
        <v>8</v>
      </c>
      <c r="J7" s="103">
        <v>667</v>
      </c>
      <c r="K7" s="104">
        <v>25</v>
      </c>
    </row>
    <row r="8" spans="1:34" ht="15.75" customHeight="1" x14ac:dyDescent="0.3">
      <c r="A8" s="101">
        <v>1</v>
      </c>
      <c r="B8" s="102" t="s">
        <v>148</v>
      </c>
      <c r="C8" s="102" t="s">
        <v>149</v>
      </c>
      <c r="D8" s="103">
        <v>39</v>
      </c>
      <c r="E8" s="103">
        <v>34</v>
      </c>
      <c r="F8" s="103">
        <v>39</v>
      </c>
      <c r="G8" s="103">
        <v>46</v>
      </c>
      <c r="H8" s="103">
        <f>SUM(D8:G8)</f>
        <v>158</v>
      </c>
      <c r="I8" s="98">
        <v>6</v>
      </c>
      <c r="J8" s="109">
        <v>638</v>
      </c>
      <c r="K8" s="110">
        <v>23</v>
      </c>
    </row>
    <row r="9" spans="1:34" ht="15.75" customHeight="1" x14ac:dyDescent="0.3">
      <c r="A9" s="101">
        <v>5</v>
      </c>
      <c r="B9" s="102" t="s">
        <v>154</v>
      </c>
      <c r="C9" s="102" t="s">
        <v>30</v>
      </c>
      <c r="D9" s="103">
        <v>39</v>
      </c>
      <c r="E9" s="103">
        <v>31</v>
      </c>
      <c r="F9" s="103">
        <v>38</v>
      </c>
      <c r="G9" s="103">
        <v>39</v>
      </c>
      <c r="H9" s="103">
        <f>SUM(D9:G9)</f>
        <v>147</v>
      </c>
      <c r="I9" s="98">
        <v>4</v>
      </c>
      <c r="J9" s="103">
        <v>604</v>
      </c>
      <c r="K9" s="104">
        <v>15</v>
      </c>
    </row>
    <row r="10" spans="1:34" ht="15.75" customHeight="1" x14ac:dyDescent="0.3">
      <c r="A10" s="101">
        <v>3</v>
      </c>
      <c r="B10" s="102" t="s">
        <v>151</v>
      </c>
      <c r="C10" s="102" t="s">
        <v>152</v>
      </c>
      <c r="D10" s="103">
        <v>34</v>
      </c>
      <c r="E10" s="103">
        <v>33</v>
      </c>
      <c r="F10" s="103">
        <v>19</v>
      </c>
      <c r="G10" s="103">
        <v>39</v>
      </c>
      <c r="H10" s="103">
        <f>SUM(D10:G10)</f>
        <v>125</v>
      </c>
      <c r="I10" s="98">
        <v>3</v>
      </c>
      <c r="J10" s="103">
        <v>511</v>
      </c>
      <c r="K10" s="104">
        <v>10</v>
      </c>
    </row>
    <row r="11" spans="1:34" ht="15.75" customHeight="1" x14ac:dyDescent="0.3">
      <c r="A11" s="101">
        <v>7</v>
      </c>
      <c r="B11" s="102" t="s">
        <v>156</v>
      </c>
      <c r="C11" s="102" t="s">
        <v>27</v>
      </c>
      <c r="D11" s="103" t="s">
        <v>190</v>
      </c>
      <c r="E11" s="103"/>
      <c r="F11" s="103"/>
      <c r="G11" s="103"/>
      <c r="H11" s="103">
        <f>SUM(D11:G11)</f>
        <v>0</v>
      </c>
      <c r="I11" s="98">
        <v>0</v>
      </c>
      <c r="J11" s="103">
        <v>306</v>
      </c>
      <c r="K11" s="104">
        <v>7</v>
      </c>
    </row>
    <row r="12" spans="1:34" ht="15.75" customHeight="1" x14ac:dyDescent="0.3">
      <c r="A12" s="204">
        <v>6</v>
      </c>
      <c r="B12" s="205" t="s">
        <v>155</v>
      </c>
      <c r="C12" s="205" t="s">
        <v>85</v>
      </c>
      <c r="D12" s="206" t="s">
        <v>190</v>
      </c>
      <c r="E12" s="206"/>
      <c r="F12" s="206"/>
      <c r="G12" s="206"/>
      <c r="H12" s="206">
        <f>SUM(D12:G12)</f>
        <v>0</v>
      </c>
      <c r="I12" s="207">
        <v>0</v>
      </c>
      <c r="J12" s="105">
        <v>0</v>
      </c>
      <c r="K12" s="106">
        <v>0</v>
      </c>
    </row>
    <row r="13" spans="1:34" ht="15.75" customHeight="1" x14ac:dyDescent="0.3">
      <c r="A13" s="85"/>
    </row>
    <row r="14" spans="1:34" ht="15.75" customHeight="1" x14ac:dyDescent="0.3">
      <c r="A14" s="85"/>
      <c r="B14" s="90" t="s">
        <v>157</v>
      </c>
    </row>
    <row r="15" spans="1:34" ht="15.75" customHeight="1" x14ac:dyDescent="0.3">
      <c r="A15" s="85"/>
    </row>
    <row r="16" spans="1:34" ht="15.75" customHeight="1" x14ac:dyDescent="0.3">
      <c r="A16" s="85"/>
      <c r="B16" s="85" t="s">
        <v>158</v>
      </c>
      <c r="F16" s="107" t="s">
        <v>705</v>
      </c>
    </row>
    <row r="17" spans="1:2" ht="15.75" customHeight="1" x14ac:dyDescent="0.3">
      <c r="A17" s="85"/>
      <c r="B17" s="85" t="s">
        <v>129</v>
      </c>
    </row>
    <row r="18" spans="1:2" ht="15.75" customHeight="1" x14ac:dyDescent="0.3">
      <c r="A18" s="85"/>
    </row>
    <row r="19" spans="1:2" ht="15.75" customHeight="1" x14ac:dyDescent="0.3">
      <c r="A19" s="85"/>
    </row>
    <row r="20" spans="1:2" ht="15.75" customHeight="1" x14ac:dyDescent="0.3">
      <c r="A20" s="85"/>
    </row>
    <row r="21" spans="1:2" ht="15.75" customHeight="1" x14ac:dyDescent="0.3">
      <c r="A21" s="85"/>
    </row>
    <row r="22" spans="1:2" ht="15.75" customHeight="1" x14ac:dyDescent="0.3">
      <c r="A22" s="85"/>
    </row>
    <row r="23" spans="1:2" ht="15.75" customHeight="1" x14ac:dyDescent="0.3">
      <c r="A23" s="85"/>
    </row>
    <row r="24" spans="1:2" ht="15.75" customHeight="1" x14ac:dyDescent="0.3">
      <c r="A24" s="85"/>
    </row>
    <row r="25" spans="1:2" ht="15.75" customHeight="1" x14ac:dyDescent="0.3">
      <c r="A25" s="85"/>
    </row>
    <row r="26" spans="1:2" ht="15.75" customHeight="1" x14ac:dyDescent="0.3">
      <c r="A26" s="85"/>
    </row>
    <row r="27" spans="1:2" ht="15.75" customHeight="1" x14ac:dyDescent="0.3">
      <c r="A27" s="85"/>
    </row>
    <row r="28" spans="1:2" ht="15.75" customHeight="1" x14ac:dyDescent="0.3">
      <c r="A28" s="85"/>
    </row>
    <row r="29" spans="1:2" ht="15.75" customHeight="1" x14ac:dyDescent="0.3">
      <c r="A29" s="85"/>
    </row>
    <row r="30" spans="1:2" ht="15.75" customHeight="1" x14ac:dyDescent="0.3">
      <c r="A30" s="85"/>
    </row>
    <row r="31" spans="1:2" ht="15.75" customHeight="1" x14ac:dyDescent="0.3">
      <c r="A31" s="85"/>
    </row>
    <row r="32" spans="1:2" ht="15.75" customHeight="1" x14ac:dyDescent="0.3">
      <c r="A32" s="85"/>
    </row>
    <row r="33" spans="1:1" ht="15.75" customHeight="1" x14ac:dyDescent="0.3">
      <c r="A33" s="85"/>
    </row>
    <row r="34" spans="1:1" ht="15.75" customHeight="1" x14ac:dyDescent="0.3">
      <c r="A34" s="85"/>
    </row>
    <row r="35" spans="1:1" ht="15.75" customHeight="1" x14ac:dyDescent="0.3">
      <c r="A35" s="85"/>
    </row>
    <row r="36" spans="1:1" ht="15.75" customHeight="1" x14ac:dyDescent="0.3">
      <c r="A36" s="85"/>
    </row>
    <row r="37" spans="1:1" ht="15.75" customHeight="1" x14ac:dyDescent="0.3">
      <c r="A37" s="85"/>
    </row>
    <row r="38" spans="1:1" ht="15.75" customHeight="1" x14ac:dyDescent="0.3">
      <c r="A38" s="85"/>
    </row>
    <row r="39" spans="1:1" ht="15.75" customHeight="1" x14ac:dyDescent="0.3">
      <c r="A39" s="85"/>
    </row>
    <row r="40" spans="1:1" ht="15.75" customHeight="1" x14ac:dyDescent="0.3">
      <c r="A40" s="85"/>
    </row>
    <row r="41" spans="1:1" ht="15.75" customHeight="1" x14ac:dyDescent="0.3">
      <c r="A41" s="85"/>
    </row>
    <row r="42" spans="1:1" ht="15.75" customHeight="1" x14ac:dyDescent="0.3">
      <c r="A42" s="85"/>
    </row>
    <row r="43" spans="1:1" ht="15.75" customHeight="1" x14ac:dyDescent="0.3">
      <c r="A43" s="85"/>
    </row>
    <row r="44" spans="1:1" ht="15.75" customHeight="1" x14ac:dyDescent="0.3">
      <c r="A44" s="85"/>
    </row>
    <row r="45" spans="1:1" ht="15.75" customHeight="1" x14ac:dyDescent="0.3">
      <c r="A45" s="85"/>
    </row>
    <row r="46" spans="1:1" ht="15.75" customHeight="1" x14ac:dyDescent="0.3">
      <c r="A46" s="85"/>
    </row>
    <row r="47" spans="1:1" ht="15.75" customHeight="1" x14ac:dyDescent="0.3">
      <c r="A47" s="85"/>
    </row>
    <row r="48" spans="1:1" ht="15.75" customHeight="1" x14ac:dyDescent="0.3">
      <c r="A48" s="85"/>
    </row>
    <row r="49" spans="1:1" ht="15.75" customHeight="1" x14ac:dyDescent="0.3">
      <c r="A49" s="85"/>
    </row>
    <row r="50" spans="1:1" ht="15.75" customHeight="1" x14ac:dyDescent="0.3">
      <c r="A50" s="85"/>
    </row>
    <row r="51" spans="1:1" ht="15.75" customHeight="1" x14ac:dyDescent="0.3">
      <c r="A51" s="85"/>
    </row>
    <row r="52" spans="1:1" ht="15.75" customHeight="1" x14ac:dyDescent="0.3">
      <c r="A52" s="85"/>
    </row>
    <row r="53" spans="1:1" ht="15.75" customHeight="1" x14ac:dyDescent="0.3">
      <c r="A53" s="85"/>
    </row>
    <row r="54" spans="1:1" ht="15.75" customHeight="1" x14ac:dyDescent="0.3">
      <c r="A54" s="85"/>
    </row>
    <row r="55" spans="1:1" ht="15.75" customHeight="1" x14ac:dyDescent="0.3">
      <c r="A55" s="85"/>
    </row>
    <row r="56" spans="1:1" ht="15.75" customHeight="1" x14ac:dyDescent="0.3">
      <c r="A56" s="85"/>
    </row>
    <row r="57" spans="1:1" ht="15.75" customHeight="1" x14ac:dyDescent="0.3">
      <c r="A57" s="85"/>
    </row>
    <row r="58" spans="1:1" ht="15.75" customHeight="1" x14ac:dyDescent="0.3">
      <c r="A58" s="85"/>
    </row>
    <row r="59" spans="1:1" ht="15.75" customHeight="1" x14ac:dyDescent="0.3">
      <c r="A59" s="85"/>
    </row>
    <row r="60" spans="1:1" ht="15.75" customHeight="1" x14ac:dyDescent="0.3">
      <c r="A60" s="85"/>
    </row>
    <row r="61" spans="1:1" ht="15.75" customHeight="1" x14ac:dyDescent="0.3">
      <c r="A61" s="85"/>
    </row>
    <row r="62" spans="1:1" ht="15.75" customHeight="1" x14ac:dyDescent="0.3">
      <c r="A62" s="85"/>
    </row>
    <row r="63" spans="1:1" ht="15.75" customHeight="1" x14ac:dyDescent="0.3">
      <c r="A63" s="85"/>
    </row>
    <row r="64" spans="1:1" ht="15.75" customHeight="1" x14ac:dyDescent="0.3">
      <c r="A64" s="85"/>
    </row>
    <row r="65" spans="1:1" ht="15.75" customHeight="1" x14ac:dyDescent="0.3">
      <c r="A65" s="85"/>
    </row>
    <row r="66" spans="1:1" ht="15.75" customHeight="1" x14ac:dyDescent="0.3">
      <c r="A66" s="85"/>
    </row>
    <row r="67" spans="1:1" ht="15.75" customHeight="1" x14ac:dyDescent="0.3">
      <c r="A67" s="85"/>
    </row>
    <row r="68" spans="1:1" ht="15.75" customHeight="1" x14ac:dyDescent="0.3">
      <c r="A68" s="85"/>
    </row>
    <row r="69" spans="1:1" ht="15.75" customHeight="1" x14ac:dyDescent="0.3">
      <c r="A69" s="85"/>
    </row>
    <row r="70" spans="1:1" ht="15.75" customHeight="1" x14ac:dyDescent="0.3">
      <c r="A70" s="85"/>
    </row>
    <row r="71" spans="1:1" ht="15.75" customHeight="1" x14ac:dyDescent="0.3">
      <c r="A71" s="85"/>
    </row>
    <row r="72" spans="1:1" ht="15.75" customHeight="1" x14ac:dyDescent="0.3">
      <c r="A72" s="85"/>
    </row>
    <row r="73" spans="1:1" ht="15.75" customHeight="1" x14ac:dyDescent="0.3">
      <c r="A73" s="85"/>
    </row>
    <row r="74" spans="1:1" ht="15.75" customHeight="1" x14ac:dyDescent="0.3">
      <c r="A74" s="85"/>
    </row>
    <row r="75" spans="1:1" ht="15.75" customHeight="1" x14ac:dyDescent="0.3">
      <c r="A75" s="85"/>
    </row>
    <row r="76" spans="1:1" ht="15.75" customHeight="1" x14ac:dyDescent="0.3">
      <c r="A76" s="85"/>
    </row>
    <row r="77" spans="1:1" ht="15.75" customHeight="1" x14ac:dyDescent="0.3">
      <c r="A77" s="85"/>
    </row>
    <row r="78" spans="1:1" ht="15.75" customHeight="1" x14ac:dyDescent="0.3">
      <c r="A78" s="85"/>
    </row>
    <row r="79" spans="1:1" ht="15.75" customHeight="1" x14ac:dyDescent="0.3">
      <c r="A79" s="85"/>
    </row>
    <row r="80" spans="1:1" ht="15.75" customHeight="1" x14ac:dyDescent="0.3">
      <c r="A80" s="85"/>
    </row>
    <row r="81" spans="1:1" ht="15.75" customHeight="1" x14ac:dyDescent="0.3">
      <c r="A81" s="85"/>
    </row>
    <row r="82" spans="1:1" ht="15.75" customHeight="1" x14ac:dyDescent="0.3">
      <c r="A82" s="85"/>
    </row>
    <row r="83" spans="1:1" ht="15.75" customHeight="1" x14ac:dyDescent="0.3">
      <c r="A83" s="85"/>
    </row>
    <row r="84" spans="1:1" ht="15.75" customHeight="1" x14ac:dyDescent="0.3">
      <c r="A84" s="85"/>
    </row>
    <row r="85" spans="1:1" ht="15.75" customHeight="1" x14ac:dyDescent="0.3">
      <c r="A85" s="85"/>
    </row>
    <row r="86" spans="1:1" ht="15.75" customHeight="1" x14ac:dyDescent="0.3">
      <c r="A86" s="85"/>
    </row>
    <row r="87" spans="1:1" ht="15.75" customHeight="1" x14ac:dyDescent="0.3">
      <c r="A87" s="85"/>
    </row>
    <row r="88" spans="1:1" ht="15.75" customHeight="1" x14ac:dyDescent="0.3">
      <c r="A88" s="85"/>
    </row>
    <row r="89" spans="1:1" ht="15.75" customHeight="1" x14ac:dyDescent="0.3">
      <c r="A89" s="85"/>
    </row>
    <row r="90" spans="1:1" ht="15.75" customHeight="1" x14ac:dyDescent="0.3">
      <c r="A90" s="85"/>
    </row>
    <row r="91" spans="1:1" ht="15.75" customHeight="1" x14ac:dyDescent="0.3">
      <c r="A91" s="85"/>
    </row>
    <row r="92" spans="1:1" ht="15.75" customHeight="1" x14ac:dyDescent="0.3">
      <c r="A92" s="85"/>
    </row>
    <row r="93" spans="1:1" ht="15.75" customHeight="1" x14ac:dyDescent="0.3">
      <c r="A93" s="85"/>
    </row>
    <row r="94" spans="1:1" ht="15.75" customHeight="1" x14ac:dyDescent="0.3">
      <c r="A94" s="85"/>
    </row>
    <row r="95" spans="1:1" ht="15.75" customHeight="1" x14ac:dyDescent="0.3">
      <c r="A95" s="85"/>
    </row>
    <row r="96" spans="1:1" ht="15.75" customHeight="1" x14ac:dyDescent="0.3">
      <c r="A96" s="85"/>
    </row>
    <row r="97" spans="1:1" ht="15.75" customHeight="1" x14ac:dyDescent="0.3">
      <c r="A97" s="85"/>
    </row>
    <row r="98" spans="1:1" ht="15.75" customHeight="1" x14ac:dyDescent="0.3">
      <c r="A98" s="85"/>
    </row>
    <row r="99" spans="1:1" ht="15.75" customHeight="1" x14ac:dyDescent="0.3">
      <c r="A99" s="85"/>
    </row>
    <row r="100" spans="1:1" ht="15.75" customHeight="1" x14ac:dyDescent="0.3">
      <c r="A100" s="85"/>
    </row>
    <row r="101" spans="1:1" ht="15.75" customHeight="1" x14ac:dyDescent="0.3">
      <c r="A101" s="85"/>
    </row>
    <row r="102" spans="1:1" ht="15.75" customHeight="1" x14ac:dyDescent="0.3">
      <c r="A102" s="85"/>
    </row>
    <row r="103" spans="1:1" ht="15.75" customHeight="1" x14ac:dyDescent="0.3">
      <c r="A103" s="85"/>
    </row>
    <row r="104" spans="1:1" ht="15.75" customHeight="1" x14ac:dyDescent="0.3">
      <c r="A104" s="85"/>
    </row>
    <row r="105" spans="1:1" ht="15.75" customHeight="1" x14ac:dyDescent="0.3">
      <c r="A105" s="85"/>
    </row>
    <row r="106" spans="1:1" ht="15.75" customHeight="1" x14ac:dyDescent="0.3">
      <c r="A106" s="85"/>
    </row>
    <row r="107" spans="1:1" ht="15.75" customHeight="1" x14ac:dyDescent="0.3">
      <c r="A107" s="85"/>
    </row>
    <row r="108" spans="1:1" ht="15.75" customHeight="1" x14ac:dyDescent="0.3">
      <c r="A108" s="85"/>
    </row>
    <row r="109" spans="1:1" ht="15.75" customHeight="1" x14ac:dyDescent="0.3">
      <c r="A109" s="85"/>
    </row>
    <row r="110" spans="1:1" ht="15.75" customHeight="1" x14ac:dyDescent="0.3">
      <c r="A110" s="85"/>
    </row>
    <row r="111" spans="1:1" ht="15.75" customHeight="1" x14ac:dyDescent="0.3">
      <c r="A111" s="85"/>
    </row>
    <row r="112" spans="1:1" ht="15.75" customHeight="1" x14ac:dyDescent="0.3">
      <c r="A112" s="85"/>
    </row>
    <row r="113" spans="1:1" ht="15.75" customHeight="1" x14ac:dyDescent="0.3">
      <c r="A113" s="85"/>
    </row>
    <row r="114" spans="1:1" ht="15.75" customHeight="1" x14ac:dyDescent="0.3">
      <c r="A114" s="85"/>
    </row>
    <row r="115" spans="1:1" ht="15.75" customHeight="1" x14ac:dyDescent="0.3">
      <c r="A115" s="85"/>
    </row>
    <row r="116" spans="1:1" ht="15.75" customHeight="1" x14ac:dyDescent="0.3">
      <c r="A116" s="85"/>
    </row>
    <row r="117" spans="1:1" ht="15.75" customHeight="1" x14ac:dyDescent="0.3">
      <c r="A117" s="85"/>
    </row>
    <row r="118" spans="1:1" ht="15.75" customHeight="1" x14ac:dyDescent="0.3">
      <c r="A118" s="85"/>
    </row>
    <row r="119" spans="1:1" ht="15.75" customHeight="1" x14ac:dyDescent="0.3">
      <c r="A119" s="85"/>
    </row>
    <row r="120" spans="1:1" ht="15.75" customHeight="1" x14ac:dyDescent="0.3">
      <c r="A120" s="85"/>
    </row>
    <row r="121" spans="1:1" ht="15.75" customHeight="1" x14ac:dyDescent="0.3">
      <c r="A121" s="85"/>
    </row>
    <row r="122" spans="1:1" ht="15.75" customHeight="1" x14ac:dyDescent="0.3">
      <c r="A122" s="85"/>
    </row>
    <row r="123" spans="1:1" ht="15.75" customHeight="1" x14ac:dyDescent="0.3">
      <c r="A123" s="85"/>
    </row>
    <row r="124" spans="1:1" ht="15.75" customHeight="1" x14ac:dyDescent="0.3">
      <c r="A124" s="85"/>
    </row>
    <row r="125" spans="1:1" ht="15.75" customHeight="1" x14ac:dyDescent="0.3">
      <c r="A125" s="85"/>
    </row>
    <row r="126" spans="1:1" ht="15.75" customHeight="1" x14ac:dyDescent="0.3">
      <c r="A126" s="85"/>
    </row>
    <row r="127" spans="1:1" ht="15.75" customHeight="1" x14ac:dyDescent="0.3">
      <c r="A127" s="85"/>
    </row>
    <row r="128" spans="1:1" ht="15.75" customHeight="1" x14ac:dyDescent="0.3">
      <c r="A128" s="85"/>
    </row>
    <row r="129" spans="1:1" ht="15.75" customHeight="1" x14ac:dyDescent="0.3">
      <c r="A129" s="85"/>
    </row>
    <row r="130" spans="1:1" ht="15.75" customHeight="1" x14ac:dyDescent="0.3">
      <c r="A130" s="85"/>
    </row>
    <row r="131" spans="1:1" ht="15.75" customHeight="1" x14ac:dyDescent="0.3">
      <c r="A131" s="85"/>
    </row>
    <row r="132" spans="1:1" ht="15.75" customHeight="1" x14ac:dyDescent="0.3">
      <c r="A132" s="85"/>
    </row>
    <row r="133" spans="1:1" ht="15.75" customHeight="1" x14ac:dyDescent="0.3">
      <c r="A133" s="85"/>
    </row>
    <row r="134" spans="1:1" ht="15.75" customHeight="1" x14ac:dyDescent="0.3">
      <c r="A134" s="85"/>
    </row>
    <row r="135" spans="1:1" ht="15.75" customHeight="1" x14ac:dyDescent="0.3">
      <c r="A135" s="85"/>
    </row>
    <row r="136" spans="1:1" ht="15.75" customHeight="1" x14ac:dyDescent="0.3">
      <c r="A136" s="85"/>
    </row>
    <row r="137" spans="1:1" ht="15.75" customHeight="1" x14ac:dyDescent="0.3">
      <c r="A137" s="85"/>
    </row>
    <row r="138" spans="1:1" ht="15.75" customHeight="1" x14ac:dyDescent="0.3">
      <c r="A138" s="85"/>
    </row>
    <row r="139" spans="1:1" ht="15.75" customHeight="1" x14ac:dyDescent="0.3">
      <c r="A139" s="85"/>
    </row>
    <row r="140" spans="1:1" ht="15.75" customHeight="1" x14ac:dyDescent="0.3">
      <c r="A140" s="85"/>
    </row>
    <row r="141" spans="1:1" ht="15.75" customHeight="1" x14ac:dyDescent="0.3">
      <c r="A141" s="85"/>
    </row>
    <row r="142" spans="1:1" ht="15.75" customHeight="1" x14ac:dyDescent="0.3">
      <c r="A142" s="85"/>
    </row>
    <row r="143" spans="1:1" ht="15.75" customHeight="1" x14ac:dyDescent="0.3">
      <c r="A143" s="85"/>
    </row>
    <row r="144" spans="1:1" ht="15.75" customHeight="1" x14ac:dyDescent="0.3">
      <c r="A144" s="85"/>
    </row>
    <row r="145" spans="1:1" ht="15.75" customHeight="1" x14ac:dyDescent="0.3">
      <c r="A145" s="85"/>
    </row>
    <row r="146" spans="1:1" ht="15.75" customHeight="1" x14ac:dyDescent="0.3">
      <c r="A146" s="85"/>
    </row>
    <row r="147" spans="1:1" ht="15.75" customHeight="1" x14ac:dyDescent="0.3">
      <c r="A147" s="85"/>
    </row>
    <row r="148" spans="1:1" ht="15.75" customHeight="1" x14ac:dyDescent="0.3">
      <c r="A148" s="85"/>
    </row>
    <row r="149" spans="1:1" ht="15.75" customHeight="1" x14ac:dyDescent="0.3">
      <c r="A149" s="85"/>
    </row>
    <row r="150" spans="1:1" ht="15.75" customHeight="1" x14ac:dyDescent="0.3">
      <c r="A150" s="85"/>
    </row>
    <row r="151" spans="1:1" ht="15.75" customHeight="1" x14ac:dyDescent="0.3">
      <c r="A151" s="85"/>
    </row>
    <row r="152" spans="1:1" ht="15.75" customHeight="1" x14ac:dyDescent="0.3">
      <c r="A152" s="85"/>
    </row>
    <row r="153" spans="1:1" ht="15.75" customHeight="1" x14ac:dyDescent="0.3">
      <c r="A153" s="85"/>
    </row>
    <row r="154" spans="1:1" ht="15.75" customHeight="1" x14ac:dyDescent="0.3">
      <c r="A154" s="85"/>
    </row>
    <row r="155" spans="1:1" ht="15.75" customHeight="1" x14ac:dyDescent="0.3">
      <c r="A155" s="85"/>
    </row>
    <row r="156" spans="1:1" ht="15.75" customHeight="1" x14ac:dyDescent="0.3">
      <c r="A156" s="85"/>
    </row>
    <row r="157" spans="1:1" ht="15.75" customHeight="1" x14ac:dyDescent="0.3">
      <c r="A157" s="85"/>
    </row>
    <row r="158" spans="1:1" ht="15.75" customHeight="1" x14ac:dyDescent="0.3">
      <c r="A158" s="85"/>
    </row>
    <row r="159" spans="1:1" ht="15.75" customHeight="1" x14ac:dyDescent="0.3">
      <c r="A159" s="85"/>
    </row>
    <row r="160" spans="1:1" ht="15.75" customHeight="1" x14ac:dyDescent="0.3">
      <c r="A160" s="85"/>
    </row>
    <row r="161" spans="1:1" ht="15.75" customHeight="1" x14ac:dyDescent="0.3">
      <c r="A161" s="85"/>
    </row>
    <row r="162" spans="1:1" ht="15.75" customHeight="1" x14ac:dyDescent="0.3">
      <c r="A162" s="85"/>
    </row>
    <row r="163" spans="1:1" ht="15.75" customHeight="1" x14ac:dyDescent="0.3">
      <c r="A163" s="85"/>
    </row>
    <row r="164" spans="1:1" ht="15.75" customHeight="1" x14ac:dyDescent="0.3">
      <c r="A164" s="85"/>
    </row>
    <row r="165" spans="1:1" ht="15.75" customHeight="1" x14ac:dyDescent="0.3">
      <c r="A165" s="85"/>
    </row>
    <row r="166" spans="1:1" ht="15.75" customHeight="1" x14ac:dyDescent="0.3">
      <c r="A166" s="85"/>
    </row>
    <row r="167" spans="1:1" ht="15.75" customHeight="1" x14ac:dyDescent="0.3">
      <c r="A167" s="85"/>
    </row>
    <row r="168" spans="1:1" ht="15.75" customHeight="1" x14ac:dyDescent="0.3">
      <c r="A168" s="85"/>
    </row>
    <row r="169" spans="1:1" ht="15.75" customHeight="1" x14ac:dyDescent="0.3">
      <c r="A169" s="85"/>
    </row>
    <row r="170" spans="1:1" ht="15.75" customHeight="1" x14ac:dyDescent="0.3">
      <c r="A170" s="85"/>
    </row>
    <row r="171" spans="1:1" ht="15.75" customHeight="1" x14ac:dyDescent="0.3">
      <c r="A171" s="85"/>
    </row>
    <row r="172" spans="1:1" ht="15.75" customHeight="1" x14ac:dyDescent="0.3">
      <c r="A172" s="85"/>
    </row>
    <row r="173" spans="1:1" ht="15.75" customHeight="1" x14ac:dyDescent="0.3">
      <c r="A173" s="85"/>
    </row>
    <row r="174" spans="1:1" ht="15.75" customHeight="1" x14ac:dyDescent="0.3">
      <c r="A174" s="85"/>
    </row>
    <row r="175" spans="1:1" ht="15.75" customHeight="1" x14ac:dyDescent="0.3">
      <c r="A175" s="85"/>
    </row>
    <row r="176" spans="1:1" ht="15.75" customHeight="1" x14ac:dyDescent="0.3">
      <c r="A176" s="85"/>
    </row>
    <row r="177" spans="1:1" ht="15.75" customHeight="1" x14ac:dyDescent="0.3">
      <c r="A177" s="85"/>
    </row>
    <row r="178" spans="1:1" ht="15.75" customHeight="1" x14ac:dyDescent="0.3">
      <c r="A178" s="85"/>
    </row>
    <row r="179" spans="1:1" ht="15.75" customHeight="1" x14ac:dyDescent="0.3">
      <c r="A179" s="85"/>
    </row>
    <row r="180" spans="1:1" ht="15.75" customHeight="1" x14ac:dyDescent="0.3">
      <c r="A180" s="85"/>
    </row>
    <row r="181" spans="1:1" ht="15.75" customHeight="1" x14ac:dyDescent="0.3">
      <c r="A181" s="85"/>
    </row>
    <row r="182" spans="1:1" ht="15.75" customHeight="1" x14ac:dyDescent="0.3">
      <c r="A182" s="85"/>
    </row>
    <row r="183" spans="1:1" ht="15.75" customHeight="1" x14ac:dyDescent="0.3">
      <c r="A183" s="85"/>
    </row>
    <row r="184" spans="1:1" ht="15.75" customHeight="1" x14ac:dyDescent="0.3">
      <c r="A184" s="85"/>
    </row>
    <row r="185" spans="1:1" ht="15.75" customHeight="1" x14ac:dyDescent="0.3">
      <c r="A185" s="85"/>
    </row>
    <row r="186" spans="1:1" ht="15.75" customHeight="1" x14ac:dyDescent="0.3">
      <c r="A186" s="85"/>
    </row>
    <row r="187" spans="1:1" ht="15.75" customHeight="1" x14ac:dyDescent="0.3">
      <c r="A187" s="85"/>
    </row>
    <row r="188" spans="1:1" ht="15.75" customHeight="1" x14ac:dyDescent="0.3">
      <c r="A188" s="85"/>
    </row>
    <row r="189" spans="1:1" ht="15.75" customHeight="1" x14ac:dyDescent="0.3">
      <c r="A189" s="85"/>
    </row>
    <row r="190" spans="1:1" ht="15.75" customHeight="1" x14ac:dyDescent="0.3">
      <c r="A190" s="85"/>
    </row>
    <row r="191" spans="1:1" ht="15.75" customHeight="1" x14ac:dyDescent="0.3">
      <c r="A191" s="85"/>
    </row>
    <row r="192" spans="1:1" ht="15.75" customHeight="1" x14ac:dyDescent="0.3">
      <c r="A192" s="85"/>
    </row>
  </sheetData>
  <sortState xmlns:xlrd2="http://schemas.microsoft.com/office/spreadsheetml/2017/richdata2" ref="A5:K12">
    <sortCondition descending="1" ref="K5"/>
    <sortCondition descending="1" ref="J5"/>
  </sortState>
  <hyperlinks>
    <hyperlink ref="B2" location="'Index'!A3" tooltip="Go to the Index sheet" display="`" xr:uid="{B9024012-1C47-4D12-A79F-413D446CC3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03D9-05B6-4B66-B1BE-0D86AF5B7ED5}">
  <sheetPr codeName="Sheet3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10" width="5" style="85" customWidth="1"/>
    <col min="11" max="11" width="1.7109375" style="85" customWidth="1"/>
    <col min="12" max="12" width="2.7109375" style="85" customWidth="1"/>
    <col min="13" max="14" width="20.7109375" style="85" customWidth="1"/>
    <col min="15" max="21" width="5" style="85" customWidth="1"/>
    <col min="22" max="26" width="4.140625" style="85" customWidth="1"/>
    <col min="27" max="16384" width="10.28515625" style="85"/>
  </cols>
  <sheetData>
    <row r="1" spans="1:34" s="83" customFormat="1" ht="18" x14ac:dyDescent="0.35">
      <c r="A1" s="82"/>
      <c r="B1" s="83" t="s">
        <v>614</v>
      </c>
      <c r="D1" s="84"/>
      <c r="E1" s="84"/>
      <c r="F1" s="84"/>
      <c r="G1" s="84"/>
      <c r="H1" s="84"/>
      <c r="I1" s="84" t="s">
        <v>1</v>
      </c>
      <c r="J1" s="84"/>
      <c r="K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193" t="s">
        <v>2</v>
      </c>
    </row>
    <row r="3" spans="1:34" s="90" customFormat="1" ht="15.75" customHeight="1" x14ac:dyDescent="0.3">
      <c r="A3" s="89"/>
      <c r="B3" s="90" t="s">
        <v>3</v>
      </c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>
        <v>150</v>
      </c>
      <c r="E4" s="96">
        <v>20</v>
      </c>
      <c r="F4" s="96">
        <v>10</v>
      </c>
      <c r="G4" s="96" t="s">
        <v>7</v>
      </c>
      <c r="H4" s="96" t="s">
        <v>8</v>
      </c>
      <c r="I4" s="96" t="s">
        <v>9</v>
      </c>
      <c r="J4" s="97" t="s">
        <v>10</v>
      </c>
    </row>
    <row r="5" spans="1:34" ht="15.75" customHeight="1" x14ac:dyDescent="0.3">
      <c r="A5" s="199">
        <v>7</v>
      </c>
      <c r="B5" s="200" t="s">
        <v>31</v>
      </c>
      <c r="C5" s="200" t="s">
        <v>27</v>
      </c>
      <c r="D5" s="201">
        <v>93</v>
      </c>
      <c r="E5" s="201">
        <v>91</v>
      </c>
      <c r="F5" s="201">
        <v>82</v>
      </c>
      <c r="G5" s="201">
        <f>SUM(D5:F5)</f>
        <v>266</v>
      </c>
      <c r="H5" s="201">
        <v>6</v>
      </c>
      <c r="I5" s="201">
        <v>1083</v>
      </c>
      <c r="J5" s="274">
        <v>26</v>
      </c>
    </row>
    <row r="6" spans="1:34" ht="15.75" customHeight="1" x14ac:dyDescent="0.3">
      <c r="A6" s="101">
        <v>6</v>
      </c>
      <c r="B6" s="102" t="s">
        <v>29</v>
      </c>
      <c r="C6" s="102" t="s">
        <v>30</v>
      </c>
      <c r="D6" s="103">
        <v>86</v>
      </c>
      <c r="E6" s="103">
        <v>90</v>
      </c>
      <c r="F6" s="103">
        <v>84</v>
      </c>
      <c r="G6" s="103">
        <f>SUM(D6:F6)</f>
        <v>260</v>
      </c>
      <c r="H6" s="98">
        <v>5</v>
      </c>
      <c r="I6" s="103">
        <v>1071</v>
      </c>
      <c r="J6" s="104">
        <v>24</v>
      </c>
    </row>
    <row r="7" spans="1:34" ht="15.75" customHeight="1" x14ac:dyDescent="0.3">
      <c r="A7" s="101">
        <v>2</v>
      </c>
      <c r="B7" s="102" t="s">
        <v>51</v>
      </c>
      <c r="C7" s="102" t="s">
        <v>52</v>
      </c>
      <c r="D7" s="98">
        <v>96</v>
      </c>
      <c r="E7" s="103">
        <v>82</v>
      </c>
      <c r="F7" s="103">
        <v>91</v>
      </c>
      <c r="G7" s="103">
        <f>SUM(D7:F7)</f>
        <v>269</v>
      </c>
      <c r="H7" s="98">
        <v>7</v>
      </c>
      <c r="I7" s="103">
        <v>1061</v>
      </c>
      <c r="J7" s="104">
        <v>22</v>
      </c>
    </row>
    <row r="8" spans="1:34" ht="15.75" customHeight="1" x14ac:dyDescent="0.3">
      <c r="A8" s="101">
        <v>1</v>
      </c>
      <c r="B8" s="102" t="s">
        <v>615</v>
      </c>
      <c r="C8" s="102" t="s">
        <v>301</v>
      </c>
      <c r="D8" s="98" t="s">
        <v>190</v>
      </c>
      <c r="E8" s="103"/>
      <c r="F8" s="103"/>
      <c r="G8" s="103">
        <f>SUM(D8:F8)</f>
        <v>0</v>
      </c>
      <c r="H8" s="98">
        <v>0</v>
      </c>
      <c r="I8" s="109">
        <v>0</v>
      </c>
      <c r="J8" s="110">
        <v>0</v>
      </c>
      <c r="K8" s="86"/>
    </row>
    <row r="9" spans="1:34" ht="15.75" customHeight="1" x14ac:dyDescent="0.3">
      <c r="A9" s="101">
        <v>3</v>
      </c>
      <c r="B9" s="102" t="s">
        <v>426</v>
      </c>
      <c r="C9" s="102" t="s">
        <v>301</v>
      </c>
      <c r="D9" s="98" t="s">
        <v>190</v>
      </c>
      <c r="E9" s="103"/>
      <c r="F9" s="103"/>
      <c r="G9" s="103">
        <f>SUM(D9:F9)</f>
        <v>0</v>
      </c>
      <c r="H9" s="98">
        <v>0</v>
      </c>
      <c r="I9" s="103">
        <v>0</v>
      </c>
      <c r="J9" s="104">
        <v>0</v>
      </c>
    </row>
    <row r="10" spans="1:34" ht="15.75" customHeight="1" x14ac:dyDescent="0.3">
      <c r="A10" s="101">
        <v>4</v>
      </c>
      <c r="B10" s="102" t="s">
        <v>331</v>
      </c>
      <c r="C10" s="102" t="s">
        <v>301</v>
      </c>
      <c r="D10" s="103" t="s">
        <v>190</v>
      </c>
      <c r="E10" s="103"/>
      <c r="F10" s="103"/>
      <c r="G10" s="103">
        <f>SUM(D10:F10)</f>
        <v>0</v>
      </c>
      <c r="H10" s="98">
        <v>0</v>
      </c>
      <c r="I10" s="103">
        <v>0</v>
      </c>
      <c r="J10" s="104">
        <v>0</v>
      </c>
    </row>
    <row r="11" spans="1:34" ht="15.75" customHeight="1" x14ac:dyDescent="0.3">
      <c r="A11" s="204">
        <v>5</v>
      </c>
      <c r="B11" s="205" t="s">
        <v>26</v>
      </c>
      <c r="C11" s="205" t="s">
        <v>27</v>
      </c>
      <c r="D11" s="206" t="s">
        <v>190</v>
      </c>
      <c r="E11" s="206"/>
      <c r="F11" s="206"/>
      <c r="G11" s="206">
        <f>SUM(D11:F11)</f>
        <v>0</v>
      </c>
      <c r="H11" s="207">
        <v>0</v>
      </c>
      <c r="I11" s="105">
        <v>0</v>
      </c>
      <c r="J11" s="106">
        <v>0</v>
      </c>
    </row>
    <row r="12" spans="1:34" ht="15.75" customHeight="1" x14ac:dyDescent="0.3">
      <c r="A12" s="85"/>
    </row>
    <row r="13" spans="1:34" ht="15.75" customHeight="1" x14ac:dyDescent="0.3">
      <c r="A13" s="89"/>
      <c r="B13" s="90" t="s">
        <v>4</v>
      </c>
      <c r="C13" s="90"/>
      <c r="D13" s="90"/>
      <c r="E13" s="90"/>
      <c r="F13" s="90"/>
      <c r="G13" s="90"/>
      <c r="H13" s="90"/>
      <c r="I13" s="90"/>
      <c r="J13" s="90"/>
    </row>
    <row r="14" spans="1:34" ht="15.75" customHeight="1" x14ac:dyDescent="0.3">
      <c r="A14" s="108"/>
      <c r="B14" s="92" t="s">
        <v>5</v>
      </c>
      <c r="C14" s="92" t="s">
        <v>6</v>
      </c>
      <c r="D14" s="96">
        <v>150</v>
      </c>
      <c r="E14" s="96">
        <v>20</v>
      </c>
      <c r="F14" s="96">
        <v>10</v>
      </c>
      <c r="G14" s="96" t="s">
        <v>7</v>
      </c>
      <c r="H14" s="96" t="s">
        <v>8</v>
      </c>
      <c r="I14" s="96" t="s">
        <v>9</v>
      </c>
      <c r="J14" s="97" t="s">
        <v>10</v>
      </c>
    </row>
    <row r="15" spans="1:34" ht="15.75" customHeight="1" x14ac:dyDescent="0.3">
      <c r="A15" s="199">
        <v>2</v>
      </c>
      <c r="B15" s="200" t="s">
        <v>53</v>
      </c>
      <c r="C15" s="200" t="s">
        <v>54</v>
      </c>
      <c r="D15" s="201">
        <v>85</v>
      </c>
      <c r="E15" s="201">
        <v>83</v>
      </c>
      <c r="F15" s="201">
        <v>80</v>
      </c>
      <c r="G15" s="201">
        <f>SUM(D15:F15)</f>
        <v>248</v>
      </c>
      <c r="H15" s="201">
        <v>6</v>
      </c>
      <c r="I15" s="201">
        <v>940</v>
      </c>
      <c r="J15" s="274">
        <v>21</v>
      </c>
    </row>
    <row r="16" spans="1:34" ht="15.75" customHeight="1" x14ac:dyDescent="0.3">
      <c r="A16" s="101">
        <v>4</v>
      </c>
      <c r="B16" s="102" t="s">
        <v>100</v>
      </c>
      <c r="C16" s="102" t="s">
        <v>27</v>
      </c>
      <c r="D16" s="103">
        <v>88</v>
      </c>
      <c r="E16" s="103">
        <v>80</v>
      </c>
      <c r="F16" s="103">
        <v>78</v>
      </c>
      <c r="G16" s="103">
        <f>SUM(D16:F16)</f>
        <v>246</v>
      </c>
      <c r="H16" s="98">
        <v>5</v>
      </c>
      <c r="I16" s="103">
        <v>933</v>
      </c>
      <c r="J16" s="104">
        <v>20</v>
      </c>
    </row>
    <row r="17" spans="1:10" ht="15.75" customHeight="1" x14ac:dyDescent="0.3">
      <c r="A17" s="101">
        <v>1</v>
      </c>
      <c r="B17" s="102" t="s">
        <v>95</v>
      </c>
      <c r="C17" s="102" t="s">
        <v>27</v>
      </c>
      <c r="D17" s="98" t="s">
        <v>190</v>
      </c>
      <c r="E17" s="103"/>
      <c r="F17" s="103"/>
      <c r="G17" s="103">
        <f>SUM(D17:F17)</f>
        <v>0</v>
      </c>
      <c r="H17" s="98">
        <v>0</v>
      </c>
      <c r="I17" s="109">
        <v>743</v>
      </c>
      <c r="J17" s="110">
        <v>17</v>
      </c>
    </row>
    <row r="18" spans="1:10" ht="15.75" customHeight="1" x14ac:dyDescent="0.3">
      <c r="A18" s="101">
        <v>3</v>
      </c>
      <c r="B18" s="102" t="s">
        <v>97</v>
      </c>
      <c r="C18" s="102" t="s">
        <v>27</v>
      </c>
      <c r="D18" s="103" t="s">
        <v>190</v>
      </c>
      <c r="E18" s="103"/>
      <c r="F18" s="103"/>
      <c r="G18" s="103">
        <f>SUM(D18:F18)</f>
        <v>0</v>
      </c>
      <c r="H18" s="98">
        <v>0</v>
      </c>
      <c r="I18" s="103">
        <v>0</v>
      </c>
      <c r="J18" s="104">
        <v>0</v>
      </c>
    </row>
    <row r="19" spans="1:10" ht="15.75" customHeight="1" x14ac:dyDescent="0.3">
      <c r="A19" s="101">
        <v>5</v>
      </c>
      <c r="B19" s="102" t="s">
        <v>580</v>
      </c>
      <c r="C19" s="102" t="s">
        <v>301</v>
      </c>
      <c r="D19" s="98" t="s">
        <v>190</v>
      </c>
      <c r="E19" s="103"/>
      <c r="F19" s="103"/>
      <c r="G19" s="103">
        <f>SUM(D19:F19)</f>
        <v>0</v>
      </c>
      <c r="H19" s="98">
        <v>0</v>
      </c>
      <c r="I19" s="103">
        <v>0</v>
      </c>
      <c r="J19" s="104">
        <v>0</v>
      </c>
    </row>
    <row r="20" spans="1:10" ht="15.75" customHeight="1" x14ac:dyDescent="0.3">
      <c r="A20" s="204">
        <v>6</v>
      </c>
      <c r="B20" s="205" t="s">
        <v>616</v>
      </c>
      <c r="C20" s="205" t="s">
        <v>301</v>
      </c>
      <c r="D20" s="207" t="s">
        <v>190</v>
      </c>
      <c r="E20" s="206"/>
      <c r="F20" s="206"/>
      <c r="G20" s="206">
        <f>SUM(D20:F20)</f>
        <v>0</v>
      </c>
      <c r="H20" s="207">
        <v>0</v>
      </c>
      <c r="I20" s="105">
        <v>0</v>
      </c>
      <c r="J20" s="106">
        <v>0</v>
      </c>
    </row>
    <row r="21" spans="1:10" ht="15.75" customHeight="1" x14ac:dyDescent="0.3">
      <c r="A21" s="85"/>
    </row>
    <row r="22" spans="1:10" ht="15.75" customHeight="1" x14ac:dyDescent="0.3">
      <c r="A22" s="85"/>
      <c r="B22" s="90" t="s">
        <v>617</v>
      </c>
    </row>
    <row r="23" spans="1:10" ht="15.75" customHeight="1" x14ac:dyDescent="0.3">
      <c r="A23" s="85"/>
    </row>
    <row r="24" spans="1:10" ht="15.75" customHeight="1" x14ac:dyDescent="0.3">
      <c r="A24" s="85"/>
      <c r="B24" s="85" t="s">
        <v>618</v>
      </c>
      <c r="F24" s="107" t="s">
        <v>705</v>
      </c>
    </row>
    <row r="25" spans="1:10" ht="15.75" customHeight="1" x14ac:dyDescent="0.3">
      <c r="A25" s="85"/>
      <c r="B25" s="85" t="s">
        <v>129</v>
      </c>
    </row>
    <row r="26" spans="1:10" ht="15.75" customHeight="1" x14ac:dyDescent="0.3">
      <c r="A26" s="85"/>
    </row>
    <row r="27" spans="1:10" ht="15.75" customHeight="1" x14ac:dyDescent="0.3">
      <c r="A27" s="85"/>
    </row>
    <row r="28" spans="1:10" ht="15.75" customHeight="1" x14ac:dyDescent="0.3">
      <c r="A28" s="85"/>
    </row>
    <row r="29" spans="1:10" ht="15.75" customHeight="1" x14ac:dyDescent="0.3">
      <c r="A29" s="85"/>
    </row>
    <row r="30" spans="1:10" ht="15.75" customHeight="1" x14ac:dyDescent="0.3">
      <c r="A30" s="85"/>
    </row>
    <row r="31" spans="1:10" ht="15.75" customHeight="1" x14ac:dyDescent="0.3">
      <c r="A31" s="85"/>
    </row>
    <row r="32" spans="1:10" ht="15.75" customHeight="1" x14ac:dyDescent="0.3">
      <c r="A32" s="85"/>
    </row>
    <row r="33" spans="1:1" ht="15.75" customHeight="1" x14ac:dyDescent="0.3">
      <c r="A33" s="85"/>
    </row>
    <row r="34" spans="1:1" ht="15.75" customHeight="1" x14ac:dyDescent="0.3">
      <c r="A34" s="85"/>
    </row>
    <row r="35" spans="1:1" ht="15.75" customHeight="1" x14ac:dyDescent="0.3">
      <c r="A35" s="85"/>
    </row>
    <row r="36" spans="1:1" ht="15.75" customHeight="1" x14ac:dyDescent="0.3">
      <c r="A36" s="85"/>
    </row>
    <row r="37" spans="1:1" ht="15.75" customHeight="1" x14ac:dyDescent="0.3">
      <c r="A37" s="85"/>
    </row>
    <row r="38" spans="1:1" ht="15.75" customHeight="1" x14ac:dyDescent="0.3">
      <c r="A38" s="85"/>
    </row>
    <row r="39" spans="1:1" ht="15.75" customHeight="1" x14ac:dyDescent="0.3">
      <c r="A39" s="85"/>
    </row>
    <row r="40" spans="1:1" ht="15.75" customHeight="1" x14ac:dyDescent="0.3">
      <c r="A40" s="85"/>
    </row>
    <row r="41" spans="1:1" ht="15.75" customHeight="1" x14ac:dyDescent="0.3">
      <c r="A41" s="85"/>
    </row>
    <row r="42" spans="1:1" ht="15.75" customHeight="1" x14ac:dyDescent="0.3">
      <c r="A42" s="85"/>
    </row>
    <row r="43" spans="1:1" ht="15.75" customHeight="1" x14ac:dyDescent="0.3">
      <c r="A43" s="85"/>
    </row>
    <row r="44" spans="1:1" ht="15.75" customHeight="1" x14ac:dyDescent="0.3">
      <c r="A44" s="85"/>
    </row>
    <row r="45" spans="1:1" ht="15.75" customHeight="1" x14ac:dyDescent="0.3">
      <c r="A45" s="85"/>
    </row>
    <row r="46" spans="1:1" ht="15.75" customHeight="1" x14ac:dyDescent="0.3">
      <c r="A46" s="85"/>
    </row>
    <row r="47" spans="1:1" ht="15.75" customHeight="1" x14ac:dyDescent="0.3">
      <c r="A47" s="85"/>
    </row>
    <row r="48" spans="1:1" ht="15.75" customHeight="1" x14ac:dyDescent="0.3">
      <c r="A48" s="85"/>
    </row>
    <row r="49" spans="1:1" ht="15.75" customHeight="1" x14ac:dyDescent="0.3">
      <c r="A49" s="85"/>
    </row>
    <row r="50" spans="1:1" ht="15.75" customHeight="1" x14ac:dyDescent="0.3">
      <c r="A50" s="85"/>
    </row>
    <row r="51" spans="1:1" ht="15.75" customHeight="1" x14ac:dyDescent="0.3">
      <c r="A51" s="85"/>
    </row>
    <row r="52" spans="1:1" ht="15.75" customHeight="1" x14ac:dyDescent="0.3">
      <c r="A52" s="85"/>
    </row>
    <row r="53" spans="1:1" ht="15.75" customHeight="1" x14ac:dyDescent="0.3">
      <c r="A53" s="85"/>
    </row>
    <row r="54" spans="1:1" ht="15.75" customHeight="1" x14ac:dyDescent="0.3">
      <c r="A54" s="85"/>
    </row>
    <row r="55" spans="1:1" ht="15.75" customHeight="1" x14ac:dyDescent="0.3">
      <c r="A55" s="85"/>
    </row>
    <row r="56" spans="1:1" ht="15.75" customHeight="1" x14ac:dyDescent="0.3">
      <c r="A56" s="85"/>
    </row>
    <row r="57" spans="1:1" ht="15.75" customHeight="1" x14ac:dyDescent="0.3">
      <c r="A57" s="85"/>
    </row>
    <row r="58" spans="1:1" ht="15.75" customHeight="1" x14ac:dyDescent="0.3">
      <c r="A58" s="85"/>
    </row>
    <row r="59" spans="1:1" ht="15.75" customHeight="1" x14ac:dyDescent="0.3">
      <c r="A59" s="85"/>
    </row>
    <row r="60" spans="1:1" ht="15.75" customHeight="1" x14ac:dyDescent="0.3">
      <c r="A60" s="85"/>
    </row>
    <row r="61" spans="1:1" ht="15.75" customHeight="1" x14ac:dyDescent="0.3">
      <c r="A61" s="85"/>
    </row>
    <row r="62" spans="1:1" ht="15.75" customHeight="1" x14ac:dyDescent="0.3">
      <c r="A62" s="85"/>
    </row>
    <row r="63" spans="1:1" ht="15.75" customHeight="1" x14ac:dyDescent="0.3">
      <c r="A63" s="85"/>
    </row>
    <row r="64" spans="1:1" ht="15.75" customHeight="1" x14ac:dyDescent="0.3">
      <c r="A64" s="85"/>
    </row>
    <row r="65" spans="1:1" ht="15.75" customHeight="1" x14ac:dyDescent="0.3">
      <c r="A65" s="85"/>
    </row>
    <row r="66" spans="1:1" ht="15.75" customHeight="1" x14ac:dyDescent="0.3">
      <c r="A66" s="85"/>
    </row>
    <row r="67" spans="1:1" ht="15.75" customHeight="1" x14ac:dyDescent="0.3">
      <c r="A67" s="85"/>
    </row>
    <row r="68" spans="1:1" ht="15.75" customHeight="1" x14ac:dyDescent="0.3">
      <c r="A68" s="85"/>
    </row>
    <row r="69" spans="1:1" ht="15.75" customHeight="1" x14ac:dyDescent="0.3">
      <c r="A69" s="85"/>
    </row>
    <row r="70" spans="1:1" ht="15.75" customHeight="1" x14ac:dyDescent="0.3">
      <c r="A70" s="85"/>
    </row>
    <row r="71" spans="1:1" ht="15.75" customHeight="1" x14ac:dyDescent="0.3">
      <c r="A71" s="85"/>
    </row>
    <row r="72" spans="1:1" ht="15.75" customHeight="1" x14ac:dyDescent="0.3">
      <c r="A72" s="85"/>
    </row>
    <row r="73" spans="1:1" ht="15.75" customHeight="1" x14ac:dyDescent="0.3">
      <c r="A73" s="85"/>
    </row>
    <row r="74" spans="1:1" ht="15.75" customHeight="1" x14ac:dyDescent="0.3">
      <c r="A74" s="85"/>
    </row>
    <row r="75" spans="1:1" ht="15.75" customHeight="1" x14ac:dyDescent="0.3">
      <c r="A75" s="85"/>
    </row>
    <row r="76" spans="1:1" ht="15.75" customHeight="1" x14ac:dyDescent="0.3">
      <c r="A76" s="85"/>
    </row>
    <row r="77" spans="1:1" ht="15.75" customHeight="1" x14ac:dyDescent="0.3">
      <c r="A77" s="85"/>
    </row>
    <row r="78" spans="1:1" ht="15.75" customHeight="1" x14ac:dyDescent="0.3">
      <c r="A78" s="85"/>
    </row>
    <row r="79" spans="1:1" ht="15.75" customHeight="1" x14ac:dyDescent="0.3">
      <c r="A79" s="85"/>
    </row>
    <row r="80" spans="1:1" ht="15.75" customHeight="1" x14ac:dyDescent="0.3">
      <c r="A80" s="85"/>
    </row>
    <row r="81" spans="1:1" ht="15.75" customHeight="1" x14ac:dyDescent="0.3">
      <c r="A81" s="85"/>
    </row>
    <row r="82" spans="1:1" ht="15.75" customHeight="1" x14ac:dyDescent="0.3">
      <c r="A82" s="85"/>
    </row>
    <row r="83" spans="1:1" ht="15.75" customHeight="1" x14ac:dyDescent="0.3">
      <c r="A83" s="85"/>
    </row>
    <row r="84" spans="1:1" ht="15.75" customHeight="1" x14ac:dyDescent="0.3">
      <c r="A84" s="85"/>
    </row>
    <row r="85" spans="1:1" ht="15.75" customHeight="1" x14ac:dyDescent="0.3">
      <c r="A85" s="85"/>
    </row>
    <row r="86" spans="1:1" ht="15.75" customHeight="1" x14ac:dyDescent="0.3">
      <c r="A86" s="85"/>
    </row>
    <row r="87" spans="1:1" ht="15.75" customHeight="1" x14ac:dyDescent="0.3">
      <c r="A87" s="85"/>
    </row>
    <row r="88" spans="1:1" ht="15.75" customHeight="1" x14ac:dyDescent="0.3">
      <c r="A88" s="85"/>
    </row>
    <row r="89" spans="1:1" ht="15.75" customHeight="1" x14ac:dyDescent="0.3">
      <c r="A89" s="85"/>
    </row>
    <row r="90" spans="1:1" ht="15.75" customHeight="1" x14ac:dyDescent="0.3">
      <c r="A90" s="85"/>
    </row>
    <row r="91" spans="1:1" ht="15.75" customHeight="1" x14ac:dyDescent="0.3">
      <c r="A91" s="85"/>
    </row>
    <row r="92" spans="1:1" ht="15.75" customHeight="1" x14ac:dyDescent="0.3">
      <c r="A92" s="85"/>
    </row>
    <row r="93" spans="1:1" ht="15.75" customHeight="1" x14ac:dyDescent="0.3">
      <c r="A93" s="85"/>
    </row>
    <row r="94" spans="1:1" ht="15.75" customHeight="1" x14ac:dyDescent="0.3">
      <c r="A94" s="85"/>
    </row>
    <row r="95" spans="1:1" ht="15.75" customHeight="1" x14ac:dyDescent="0.3">
      <c r="A95" s="85"/>
    </row>
    <row r="96" spans="1:1" ht="15.75" customHeight="1" x14ac:dyDescent="0.3">
      <c r="A96" s="85"/>
    </row>
    <row r="97" spans="1:1" ht="15.75" customHeight="1" x14ac:dyDescent="0.3">
      <c r="A97" s="85"/>
    </row>
    <row r="98" spans="1:1" ht="15.75" customHeight="1" x14ac:dyDescent="0.3">
      <c r="A98" s="85"/>
    </row>
    <row r="99" spans="1:1" ht="15.75" customHeight="1" x14ac:dyDescent="0.3">
      <c r="A99" s="85"/>
    </row>
    <row r="100" spans="1:1" ht="15.75" customHeight="1" x14ac:dyDescent="0.3">
      <c r="A100" s="85"/>
    </row>
    <row r="101" spans="1:1" ht="15.75" customHeight="1" x14ac:dyDescent="0.3">
      <c r="A101" s="85"/>
    </row>
    <row r="102" spans="1:1" ht="15.75" customHeight="1" x14ac:dyDescent="0.3">
      <c r="A102" s="85"/>
    </row>
    <row r="103" spans="1:1" ht="15.75" customHeight="1" x14ac:dyDescent="0.3">
      <c r="A103" s="85"/>
    </row>
    <row r="104" spans="1:1" ht="15.75" customHeight="1" x14ac:dyDescent="0.3">
      <c r="A104" s="85"/>
    </row>
    <row r="105" spans="1:1" ht="15.75" customHeight="1" x14ac:dyDescent="0.3">
      <c r="A105" s="85"/>
    </row>
    <row r="106" spans="1:1" ht="15.75" customHeight="1" x14ac:dyDescent="0.3">
      <c r="A106" s="85"/>
    </row>
    <row r="107" spans="1:1" ht="15.75" customHeight="1" x14ac:dyDescent="0.3">
      <c r="A107" s="85"/>
    </row>
    <row r="108" spans="1:1" ht="15.75" customHeight="1" x14ac:dyDescent="0.3">
      <c r="A108" s="85"/>
    </row>
    <row r="109" spans="1:1" ht="15.75" customHeight="1" x14ac:dyDescent="0.3">
      <c r="A109" s="85"/>
    </row>
    <row r="110" spans="1:1" ht="15.75" customHeight="1" x14ac:dyDescent="0.3">
      <c r="A110" s="85"/>
    </row>
    <row r="111" spans="1:1" ht="15.75" customHeight="1" x14ac:dyDescent="0.3">
      <c r="A111" s="85"/>
    </row>
    <row r="112" spans="1:1" ht="15.75" customHeight="1" x14ac:dyDescent="0.3">
      <c r="A112" s="85"/>
    </row>
    <row r="113" spans="1:1" ht="15.75" customHeight="1" x14ac:dyDescent="0.3">
      <c r="A113" s="85"/>
    </row>
    <row r="114" spans="1:1" ht="15.75" customHeight="1" x14ac:dyDescent="0.3">
      <c r="A114" s="85"/>
    </row>
    <row r="115" spans="1:1" ht="15.75" customHeight="1" x14ac:dyDescent="0.3">
      <c r="A115" s="85"/>
    </row>
    <row r="116" spans="1:1" ht="15.75" customHeight="1" x14ac:dyDescent="0.3">
      <c r="A116" s="85"/>
    </row>
    <row r="117" spans="1:1" ht="15.75" customHeight="1" x14ac:dyDescent="0.3">
      <c r="A117" s="85"/>
    </row>
    <row r="118" spans="1:1" ht="15.75" customHeight="1" x14ac:dyDescent="0.3">
      <c r="A118" s="85"/>
    </row>
    <row r="119" spans="1:1" ht="15.75" customHeight="1" x14ac:dyDescent="0.3">
      <c r="A119" s="85"/>
    </row>
    <row r="120" spans="1:1" ht="15.75" customHeight="1" x14ac:dyDescent="0.3">
      <c r="A120" s="85"/>
    </row>
    <row r="121" spans="1:1" ht="15.75" customHeight="1" x14ac:dyDescent="0.3">
      <c r="A121" s="85"/>
    </row>
    <row r="122" spans="1:1" ht="15.75" customHeight="1" x14ac:dyDescent="0.3">
      <c r="A122" s="85"/>
    </row>
    <row r="123" spans="1:1" ht="15.75" customHeight="1" x14ac:dyDescent="0.3">
      <c r="A123" s="85"/>
    </row>
    <row r="124" spans="1:1" ht="15.75" customHeight="1" x14ac:dyDescent="0.3">
      <c r="A124" s="85"/>
    </row>
    <row r="125" spans="1:1" ht="15.75" customHeight="1" x14ac:dyDescent="0.3">
      <c r="A125" s="85"/>
    </row>
    <row r="126" spans="1:1" ht="15.75" customHeight="1" x14ac:dyDescent="0.3">
      <c r="A126" s="85"/>
    </row>
    <row r="127" spans="1:1" ht="15.75" customHeight="1" x14ac:dyDescent="0.3">
      <c r="A127" s="85"/>
    </row>
    <row r="128" spans="1:1" ht="15.75" customHeight="1" x14ac:dyDescent="0.3">
      <c r="A128" s="85"/>
    </row>
    <row r="129" spans="1:1" ht="15.75" customHeight="1" x14ac:dyDescent="0.3">
      <c r="A129" s="85"/>
    </row>
    <row r="130" spans="1:1" ht="15.75" customHeight="1" x14ac:dyDescent="0.3">
      <c r="A130" s="85"/>
    </row>
    <row r="131" spans="1:1" ht="15.75" customHeight="1" x14ac:dyDescent="0.3">
      <c r="A131" s="85"/>
    </row>
    <row r="132" spans="1:1" ht="15.75" customHeight="1" x14ac:dyDescent="0.3">
      <c r="A132" s="85"/>
    </row>
    <row r="133" spans="1:1" ht="15.75" customHeight="1" x14ac:dyDescent="0.3">
      <c r="A133" s="85"/>
    </row>
    <row r="134" spans="1:1" ht="15.75" customHeight="1" x14ac:dyDescent="0.3">
      <c r="A134" s="85"/>
    </row>
    <row r="135" spans="1:1" ht="15.75" customHeight="1" x14ac:dyDescent="0.3">
      <c r="A135" s="85"/>
    </row>
    <row r="136" spans="1:1" ht="15.75" customHeight="1" x14ac:dyDescent="0.3">
      <c r="A136" s="85"/>
    </row>
    <row r="137" spans="1:1" ht="15.75" customHeight="1" x14ac:dyDescent="0.3">
      <c r="A137" s="85"/>
    </row>
    <row r="138" spans="1:1" ht="15.75" customHeight="1" x14ac:dyDescent="0.3">
      <c r="A138" s="85"/>
    </row>
    <row r="139" spans="1:1" ht="15.75" customHeight="1" x14ac:dyDescent="0.3">
      <c r="A139" s="85"/>
    </row>
    <row r="140" spans="1:1" ht="15.75" customHeight="1" x14ac:dyDescent="0.3">
      <c r="A140" s="85"/>
    </row>
    <row r="141" spans="1:1" ht="15.75" customHeight="1" x14ac:dyDescent="0.3">
      <c r="A141" s="85"/>
    </row>
    <row r="142" spans="1:1" ht="15.75" customHeight="1" x14ac:dyDescent="0.3">
      <c r="A142" s="85"/>
    </row>
    <row r="143" spans="1:1" ht="15.75" customHeight="1" x14ac:dyDescent="0.3">
      <c r="A143" s="85"/>
    </row>
    <row r="144" spans="1:1" ht="15.75" customHeight="1" x14ac:dyDescent="0.3">
      <c r="A144" s="85"/>
    </row>
    <row r="145" spans="1:1" ht="15.75" customHeight="1" x14ac:dyDescent="0.3">
      <c r="A145" s="85"/>
    </row>
    <row r="146" spans="1:1" ht="15.75" customHeight="1" x14ac:dyDescent="0.3">
      <c r="A146" s="85"/>
    </row>
    <row r="147" spans="1:1" ht="15.75" customHeight="1" x14ac:dyDescent="0.3">
      <c r="A147" s="85"/>
    </row>
    <row r="148" spans="1:1" ht="15.75" customHeight="1" x14ac:dyDescent="0.3">
      <c r="A148" s="85"/>
    </row>
    <row r="149" spans="1:1" ht="15.75" customHeight="1" x14ac:dyDescent="0.3">
      <c r="A149" s="85"/>
    </row>
    <row r="150" spans="1:1" ht="15.75" customHeight="1" x14ac:dyDescent="0.3">
      <c r="A150" s="85"/>
    </row>
    <row r="151" spans="1:1" ht="15.75" customHeight="1" x14ac:dyDescent="0.3">
      <c r="A151" s="85"/>
    </row>
    <row r="152" spans="1:1" ht="15.75" customHeight="1" x14ac:dyDescent="0.3">
      <c r="A152" s="85"/>
    </row>
    <row r="153" spans="1:1" ht="15.75" customHeight="1" x14ac:dyDescent="0.3">
      <c r="A153" s="85"/>
    </row>
    <row r="154" spans="1:1" ht="15.75" customHeight="1" x14ac:dyDescent="0.3">
      <c r="A154" s="85"/>
    </row>
    <row r="155" spans="1:1" ht="15.75" customHeight="1" x14ac:dyDescent="0.3">
      <c r="A155" s="85"/>
    </row>
    <row r="156" spans="1:1" ht="15.75" customHeight="1" x14ac:dyDescent="0.3">
      <c r="A156" s="85"/>
    </row>
    <row r="157" spans="1:1" ht="15.75" customHeight="1" x14ac:dyDescent="0.3">
      <c r="A157" s="85"/>
    </row>
    <row r="158" spans="1:1" ht="15.75" customHeight="1" x14ac:dyDescent="0.3">
      <c r="A158" s="85"/>
    </row>
    <row r="159" spans="1:1" ht="15.75" customHeight="1" x14ac:dyDescent="0.3">
      <c r="A159" s="85"/>
    </row>
    <row r="160" spans="1:1" ht="15.75" customHeight="1" x14ac:dyDescent="0.3">
      <c r="A160" s="85"/>
    </row>
    <row r="161" spans="1:1" ht="15.75" customHeight="1" x14ac:dyDescent="0.3">
      <c r="A161" s="85"/>
    </row>
    <row r="162" spans="1:1" ht="15.75" customHeight="1" x14ac:dyDescent="0.3">
      <c r="A162" s="85"/>
    </row>
    <row r="163" spans="1:1" ht="15.75" customHeight="1" x14ac:dyDescent="0.3">
      <c r="A163" s="85"/>
    </row>
    <row r="164" spans="1:1" ht="15.75" customHeight="1" x14ac:dyDescent="0.3">
      <c r="A164" s="85"/>
    </row>
    <row r="165" spans="1:1" ht="15.75" customHeight="1" x14ac:dyDescent="0.3">
      <c r="A165" s="85"/>
    </row>
    <row r="166" spans="1:1" ht="15.75" customHeight="1" x14ac:dyDescent="0.3">
      <c r="A166" s="85"/>
    </row>
    <row r="167" spans="1:1" ht="15.75" customHeight="1" x14ac:dyDescent="0.3">
      <c r="A167" s="85"/>
    </row>
    <row r="168" spans="1:1" ht="15.75" customHeight="1" x14ac:dyDescent="0.3">
      <c r="A168" s="85"/>
    </row>
    <row r="169" spans="1:1" ht="15.75" customHeight="1" x14ac:dyDescent="0.3">
      <c r="A169" s="85"/>
    </row>
    <row r="170" spans="1:1" ht="15.75" customHeight="1" x14ac:dyDescent="0.3">
      <c r="A170" s="85"/>
    </row>
    <row r="171" spans="1:1" ht="15.75" customHeight="1" x14ac:dyDescent="0.3">
      <c r="A171" s="85"/>
    </row>
    <row r="172" spans="1:1" ht="15.75" customHeight="1" x14ac:dyDescent="0.3">
      <c r="A172" s="85"/>
    </row>
    <row r="173" spans="1:1" ht="15.75" customHeight="1" x14ac:dyDescent="0.3">
      <c r="A173" s="85"/>
    </row>
    <row r="174" spans="1:1" ht="15.75" customHeight="1" x14ac:dyDescent="0.3">
      <c r="A174" s="85"/>
    </row>
    <row r="175" spans="1:1" ht="15.75" customHeight="1" x14ac:dyDescent="0.3">
      <c r="A175" s="85"/>
    </row>
    <row r="176" spans="1:1" ht="15.75" customHeight="1" x14ac:dyDescent="0.3">
      <c r="A176" s="85"/>
    </row>
    <row r="177" spans="1:1" ht="15.75" customHeight="1" x14ac:dyDescent="0.3">
      <c r="A177" s="85"/>
    </row>
    <row r="178" spans="1:1" ht="15.75" customHeight="1" x14ac:dyDescent="0.3">
      <c r="A178" s="85"/>
    </row>
    <row r="179" spans="1:1" ht="15.75" customHeight="1" x14ac:dyDescent="0.3">
      <c r="A179" s="85"/>
    </row>
    <row r="180" spans="1:1" ht="15.75" customHeight="1" x14ac:dyDescent="0.3">
      <c r="A180" s="85"/>
    </row>
    <row r="181" spans="1:1" ht="15.75" customHeight="1" x14ac:dyDescent="0.3">
      <c r="A181" s="85"/>
    </row>
    <row r="182" spans="1:1" ht="15.75" customHeight="1" x14ac:dyDescent="0.3">
      <c r="A182" s="85"/>
    </row>
    <row r="183" spans="1:1" ht="15.75" customHeight="1" x14ac:dyDescent="0.3">
      <c r="A183" s="85"/>
    </row>
    <row r="184" spans="1:1" ht="15.75" customHeight="1" x14ac:dyDescent="0.3">
      <c r="A184" s="85"/>
    </row>
    <row r="185" spans="1:1" ht="15.75" customHeight="1" x14ac:dyDescent="0.3">
      <c r="A185" s="85"/>
    </row>
    <row r="186" spans="1:1" ht="15.75" customHeight="1" x14ac:dyDescent="0.3">
      <c r="A186" s="85"/>
    </row>
    <row r="187" spans="1:1" ht="15.75" customHeight="1" x14ac:dyDescent="0.3">
      <c r="A187" s="85"/>
    </row>
    <row r="188" spans="1:1" ht="15.75" customHeight="1" x14ac:dyDescent="0.3">
      <c r="A188" s="85"/>
    </row>
    <row r="189" spans="1:1" ht="15.75" customHeight="1" x14ac:dyDescent="0.3">
      <c r="A189" s="85"/>
    </row>
    <row r="190" spans="1:1" ht="15.75" customHeight="1" x14ac:dyDescent="0.3">
      <c r="A190" s="85"/>
    </row>
    <row r="191" spans="1:1" ht="15.75" customHeight="1" x14ac:dyDescent="0.3">
      <c r="A191" s="85"/>
    </row>
    <row r="192" spans="1:1" ht="15.75" customHeight="1" x14ac:dyDescent="0.3">
      <c r="A192" s="85"/>
    </row>
  </sheetData>
  <sortState xmlns:xlrd2="http://schemas.microsoft.com/office/spreadsheetml/2017/richdata2" ref="A15:J20">
    <sortCondition descending="1" ref="J15"/>
    <sortCondition descending="1" ref="I15"/>
  </sortState>
  <hyperlinks>
    <hyperlink ref="B2" location="'Index'!A3" tooltip="Go to the Index sheet" display="`" xr:uid="{B67B8189-B9E0-4F61-A203-14882C15C9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49E2-AE2D-49B5-8748-7FF604617376}">
  <sheetPr codeName="Sheet36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10" width="5" style="85" customWidth="1"/>
    <col min="11" max="11" width="1.7109375" style="85" customWidth="1"/>
    <col min="12" max="12" width="2.7109375" style="85" customWidth="1"/>
    <col min="13" max="14" width="20.7109375" style="85" customWidth="1"/>
    <col min="15" max="21" width="5" style="85" customWidth="1"/>
    <col min="22" max="26" width="4.140625" style="85" customWidth="1"/>
    <col min="27" max="16384" width="10.28515625" style="85"/>
  </cols>
  <sheetData>
    <row r="1" spans="1:34" s="83" customFormat="1" ht="18" x14ac:dyDescent="0.35">
      <c r="A1" s="82"/>
      <c r="B1" s="83" t="s">
        <v>614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193" t="s">
        <v>2</v>
      </c>
    </row>
    <row r="3" spans="1:34" s="90" customFormat="1" ht="15.75" customHeight="1" x14ac:dyDescent="0.3">
      <c r="A3" s="89"/>
      <c r="B3" s="90" t="s">
        <v>3</v>
      </c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>
        <v>150</v>
      </c>
      <c r="E4" s="96">
        <v>20</v>
      </c>
      <c r="F4" s="96">
        <v>10</v>
      </c>
      <c r="G4" s="96" t="s">
        <v>7</v>
      </c>
      <c r="H4" s="96" t="s">
        <v>8</v>
      </c>
      <c r="I4" s="96" t="s">
        <v>9</v>
      </c>
      <c r="J4" s="97" t="s">
        <v>10</v>
      </c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pans="1:34" ht="15.75" customHeight="1" x14ac:dyDescent="0.3">
      <c r="A5" s="210">
        <v>3</v>
      </c>
      <c r="B5" s="211" t="s">
        <v>51</v>
      </c>
      <c r="C5" s="211" t="s">
        <v>52</v>
      </c>
      <c r="D5" s="286">
        <v>96</v>
      </c>
      <c r="E5" s="286">
        <v>82</v>
      </c>
      <c r="F5" s="286">
        <v>91</v>
      </c>
      <c r="G5" s="212">
        <v>269</v>
      </c>
      <c r="H5" s="212">
        <v>4</v>
      </c>
      <c r="I5" s="287">
        <v>1061</v>
      </c>
      <c r="J5" s="288">
        <v>16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34" ht="15.75" customHeight="1" x14ac:dyDescent="0.3">
      <c r="A6" s="238">
        <v>2</v>
      </c>
      <c r="B6" s="214" t="s">
        <v>53</v>
      </c>
      <c r="C6" s="214" t="s">
        <v>54</v>
      </c>
      <c r="D6" s="239">
        <v>85</v>
      </c>
      <c r="E6" s="239">
        <v>83</v>
      </c>
      <c r="F6" s="239">
        <v>80</v>
      </c>
      <c r="G6" s="216">
        <v>248</v>
      </c>
      <c r="H6" s="216">
        <v>3</v>
      </c>
      <c r="I6" s="195">
        <v>940</v>
      </c>
      <c r="J6" s="196">
        <v>9</v>
      </c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34" ht="15.75" customHeight="1" x14ac:dyDescent="0.3">
      <c r="A7" s="238">
        <v>4</v>
      </c>
      <c r="B7" s="214" t="s">
        <v>100</v>
      </c>
      <c r="C7" s="214" t="s">
        <v>27</v>
      </c>
      <c r="D7" s="239">
        <v>88</v>
      </c>
      <c r="E7" s="239">
        <v>80</v>
      </c>
      <c r="F7" s="239">
        <v>78</v>
      </c>
      <c r="G7" s="216">
        <v>246</v>
      </c>
      <c r="H7" s="216">
        <v>2</v>
      </c>
      <c r="I7" s="195">
        <v>933</v>
      </c>
      <c r="J7" s="196">
        <v>8</v>
      </c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34" ht="15.75" customHeight="1" x14ac:dyDescent="0.3">
      <c r="A8" s="222">
        <v>1</v>
      </c>
      <c r="B8" s="219" t="s">
        <v>95</v>
      </c>
      <c r="C8" s="219" t="s">
        <v>27</v>
      </c>
      <c r="D8" s="221" t="s">
        <v>190</v>
      </c>
      <c r="E8" s="221" t="s">
        <v>465</v>
      </c>
      <c r="F8" s="221" t="s">
        <v>465</v>
      </c>
      <c r="G8" s="221">
        <v>0</v>
      </c>
      <c r="H8" s="221">
        <v>0</v>
      </c>
      <c r="I8" s="275">
        <v>743</v>
      </c>
      <c r="J8" s="276">
        <v>8</v>
      </c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34" ht="15.75" customHeight="1" x14ac:dyDescent="0.3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34" ht="15.75" customHeight="1" x14ac:dyDescent="0.3">
      <c r="A10" s="194"/>
      <c r="B10" s="197" t="s">
        <v>617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</row>
    <row r="11" spans="1:34" ht="15.75" customHeight="1" x14ac:dyDescent="0.3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34" ht="15.75" customHeight="1" x14ac:dyDescent="0.3">
      <c r="A12" s="194"/>
      <c r="B12" s="85" t="s">
        <v>131</v>
      </c>
      <c r="F12" s="107" t="s">
        <v>705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spans="1:34" ht="15.75" customHeight="1" x14ac:dyDescent="0.3">
      <c r="A13" s="194"/>
      <c r="B13" s="85" t="s">
        <v>129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</row>
    <row r="14" spans="1:34" ht="15.75" customHeight="1" x14ac:dyDescent="0.3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34" ht="15.75" customHeight="1" x14ac:dyDescent="0.3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spans="1:34" ht="15.75" customHeight="1" x14ac:dyDescent="0.3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6" ht="15.75" customHeight="1" x14ac:dyDescent="0.3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spans="1:26" ht="15.75" customHeight="1" x14ac:dyDescent="0.3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</row>
    <row r="19" spans="1:26" ht="15.75" customHeight="1" x14ac:dyDescent="0.3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5.75" customHeight="1" x14ac:dyDescent="0.3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</row>
    <row r="21" spans="1:26" ht="15.75" customHeight="1" x14ac:dyDescent="0.3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ht="15.75" customHeight="1" x14ac:dyDescent="0.3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</row>
    <row r="23" spans="1:26" ht="15.75" customHeight="1" x14ac:dyDescent="0.3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ht="15.75" customHeight="1" x14ac:dyDescent="0.3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</row>
    <row r="25" spans="1:26" ht="15.75" customHeight="1" x14ac:dyDescent="0.3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5.75" customHeight="1" x14ac:dyDescent="0.3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5.75" customHeight="1" x14ac:dyDescent="0.3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5.75" customHeight="1" x14ac:dyDescent="0.3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5.75" customHeight="1" x14ac:dyDescent="0.3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5.75" customHeight="1" x14ac:dyDescent="0.3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5.75" customHeight="1" x14ac:dyDescent="0.3">
      <c r="A31" s="85"/>
    </row>
    <row r="32" spans="1:26" ht="15.75" customHeight="1" x14ac:dyDescent="0.3">
      <c r="A32" s="85"/>
    </row>
    <row r="33" spans="1:1" ht="15.75" customHeight="1" x14ac:dyDescent="0.3">
      <c r="A33" s="85"/>
    </row>
    <row r="34" spans="1:1" ht="15.75" customHeight="1" x14ac:dyDescent="0.3">
      <c r="A34" s="85"/>
    </row>
    <row r="35" spans="1:1" ht="15.75" customHeight="1" x14ac:dyDescent="0.3">
      <c r="A35" s="85"/>
    </row>
    <row r="36" spans="1:1" ht="15.75" customHeight="1" x14ac:dyDescent="0.3">
      <c r="A36" s="85"/>
    </row>
    <row r="37" spans="1:1" ht="15.75" customHeight="1" x14ac:dyDescent="0.3">
      <c r="A37" s="85"/>
    </row>
    <row r="38" spans="1:1" ht="15.75" customHeight="1" x14ac:dyDescent="0.3">
      <c r="A38" s="85"/>
    </row>
    <row r="39" spans="1:1" ht="15.75" customHeight="1" x14ac:dyDescent="0.3">
      <c r="A39" s="85"/>
    </row>
    <row r="40" spans="1:1" ht="15.75" customHeight="1" x14ac:dyDescent="0.3">
      <c r="A40" s="85"/>
    </row>
    <row r="41" spans="1:1" ht="15.75" customHeight="1" x14ac:dyDescent="0.3">
      <c r="A41" s="85"/>
    </row>
    <row r="42" spans="1:1" ht="15.75" customHeight="1" x14ac:dyDescent="0.3">
      <c r="A42" s="85"/>
    </row>
    <row r="43" spans="1:1" ht="15.75" customHeight="1" x14ac:dyDescent="0.3">
      <c r="A43" s="85"/>
    </row>
    <row r="44" spans="1:1" ht="15.75" customHeight="1" x14ac:dyDescent="0.3">
      <c r="A44" s="85"/>
    </row>
    <row r="45" spans="1:1" ht="15.75" customHeight="1" x14ac:dyDescent="0.3">
      <c r="A45" s="85"/>
    </row>
    <row r="46" spans="1:1" ht="15.75" customHeight="1" x14ac:dyDescent="0.3">
      <c r="A46" s="85"/>
    </row>
    <row r="47" spans="1:1" ht="15.75" customHeight="1" x14ac:dyDescent="0.3">
      <c r="A47" s="85"/>
    </row>
    <row r="48" spans="1:1" ht="15.75" customHeight="1" x14ac:dyDescent="0.3">
      <c r="A48" s="85"/>
    </row>
    <row r="49" spans="1:1" ht="15.75" customHeight="1" x14ac:dyDescent="0.3">
      <c r="A49" s="85"/>
    </row>
    <row r="50" spans="1:1" ht="15.75" customHeight="1" x14ac:dyDescent="0.3">
      <c r="A50" s="85"/>
    </row>
    <row r="51" spans="1:1" ht="15.75" customHeight="1" x14ac:dyDescent="0.3">
      <c r="A51" s="85"/>
    </row>
    <row r="52" spans="1:1" ht="15.75" customHeight="1" x14ac:dyDescent="0.3">
      <c r="A52" s="85"/>
    </row>
    <row r="53" spans="1:1" ht="15.75" customHeight="1" x14ac:dyDescent="0.3">
      <c r="A53" s="85"/>
    </row>
    <row r="54" spans="1:1" ht="15.75" customHeight="1" x14ac:dyDescent="0.3">
      <c r="A54" s="85"/>
    </row>
    <row r="55" spans="1:1" ht="15.75" customHeight="1" x14ac:dyDescent="0.3">
      <c r="A55" s="85"/>
    </row>
    <row r="56" spans="1:1" ht="15.75" customHeight="1" x14ac:dyDescent="0.3">
      <c r="A56" s="85"/>
    </row>
    <row r="57" spans="1:1" ht="15.75" customHeight="1" x14ac:dyDescent="0.3">
      <c r="A57" s="85"/>
    </row>
    <row r="58" spans="1:1" ht="15.75" customHeight="1" x14ac:dyDescent="0.3">
      <c r="A58" s="85"/>
    </row>
    <row r="59" spans="1:1" ht="15.75" customHeight="1" x14ac:dyDescent="0.3">
      <c r="A59" s="85"/>
    </row>
    <row r="60" spans="1:1" ht="15.75" customHeight="1" x14ac:dyDescent="0.3">
      <c r="A60" s="85"/>
    </row>
    <row r="61" spans="1:1" ht="15.75" customHeight="1" x14ac:dyDescent="0.3">
      <c r="A61" s="85"/>
    </row>
    <row r="62" spans="1:1" ht="15.75" customHeight="1" x14ac:dyDescent="0.3">
      <c r="A62" s="85"/>
    </row>
    <row r="63" spans="1:1" ht="15.75" customHeight="1" x14ac:dyDescent="0.3">
      <c r="A63" s="85"/>
    </row>
    <row r="64" spans="1:1" ht="15.75" customHeight="1" x14ac:dyDescent="0.3">
      <c r="A64" s="85"/>
    </row>
    <row r="65" spans="1:1" ht="15.75" customHeight="1" x14ac:dyDescent="0.3">
      <c r="A65" s="85"/>
    </row>
    <row r="66" spans="1:1" ht="15.75" customHeight="1" x14ac:dyDescent="0.3">
      <c r="A66" s="85"/>
    </row>
    <row r="67" spans="1:1" ht="15.75" customHeight="1" x14ac:dyDescent="0.3">
      <c r="A67" s="85"/>
    </row>
    <row r="68" spans="1:1" ht="15.75" customHeight="1" x14ac:dyDescent="0.3">
      <c r="A68" s="85"/>
    </row>
    <row r="69" spans="1:1" ht="15.75" customHeight="1" x14ac:dyDescent="0.3">
      <c r="A69" s="85"/>
    </row>
    <row r="70" spans="1:1" ht="15.75" customHeight="1" x14ac:dyDescent="0.3">
      <c r="A70" s="85"/>
    </row>
    <row r="71" spans="1:1" ht="15.75" customHeight="1" x14ac:dyDescent="0.3">
      <c r="A71" s="85"/>
    </row>
    <row r="72" spans="1:1" ht="15.75" customHeight="1" x14ac:dyDescent="0.3">
      <c r="A72" s="85"/>
    </row>
    <row r="73" spans="1:1" ht="15.75" customHeight="1" x14ac:dyDescent="0.3">
      <c r="A73" s="85"/>
    </row>
    <row r="74" spans="1:1" ht="15.75" customHeight="1" x14ac:dyDescent="0.3">
      <c r="A74" s="85"/>
    </row>
    <row r="75" spans="1:1" ht="15.75" customHeight="1" x14ac:dyDescent="0.3">
      <c r="A75" s="85"/>
    </row>
    <row r="76" spans="1:1" ht="15.75" customHeight="1" x14ac:dyDescent="0.3">
      <c r="A76" s="85"/>
    </row>
    <row r="77" spans="1:1" ht="15.75" customHeight="1" x14ac:dyDescent="0.3">
      <c r="A77" s="85"/>
    </row>
    <row r="78" spans="1:1" ht="15.75" customHeight="1" x14ac:dyDescent="0.3">
      <c r="A78" s="85"/>
    </row>
    <row r="79" spans="1:1" ht="15.75" customHeight="1" x14ac:dyDescent="0.3">
      <c r="A79" s="85"/>
    </row>
    <row r="80" spans="1:1" ht="15.75" customHeight="1" x14ac:dyDescent="0.3">
      <c r="A80" s="85"/>
    </row>
    <row r="81" spans="1:1" ht="15.75" customHeight="1" x14ac:dyDescent="0.3">
      <c r="A81" s="85"/>
    </row>
    <row r="82" spans="1:1" ht="15.75" customHeight="1" x14ac:dyDescent="0.3">
      <c r="A82" s="85"/>
    </row>
    <row r="83" spans="1:1" ht="15.75" customHeight="1" x14ac:dyDescent="0.3">
      <c r="A83" s="85"/>
    </row>
    <row r="84" spans="1:1" ht="15.75" customHeight="1" x14ac:dyDescent="0.3">
      <c r="A84" s="85"/>
    </row>
    <row r="85" spans="1:1" ht="15.75" customHeight="1" x14ac:dyDescent="0.3">
      <c r="A85" s="85"/>
    </row>
    <row r="86" spans="1:1" ht="15.75" customHeight="1" x14ac:dyDescent="0.3">
      <c r="A86" s="85"/>
    </row>
    <row r="87" spans="1:1" ht="15.75" customHeight="1" x14ac:dyDescent="0.3">
      <c r="A87" s="85"/>
    </row>
    <row r="88" spans="1:1" ht="15.75" customHeight="1" x14ac:dyDescent="0.3">
      <c r="A88" s="85"/>
    </row>
    <row r="89" spans="1:1" ht="15.75" customHeight="1" x14ac:dyDescent="0.3">
      <c r="A89" s="85"/>
    </row>
    <row r="90" spans="1:1" ht="15.75" customHeight="1" x14ac:dyDescent="0.3">
      <c r="A90" s="85"/>
    </row>
    <row r="91" spans="1:1" ht="15.75" customHeight="1" x14ac:dyDescent="0.3">
      <c r="A91" s="85"/>
    </row>
    <row r="92" spans="1:1" ht="15.75" customHeight="1" x14ac:dyDescent="0.3">
      <c r="A92" s="85"/>
    </row>
    <row r="93" spans="1:1" ht="15.75" customHeight="1" x14ac:dyDescent="0.3">
      <c r="A93" s="85"/>
    </row>
    <row r="94" spans="1:1" ht="15.75" customHeight="1" x14ac:dyDescent="0.3">
      <c r="A94" s="85"/>
    </row>
    <row r="95" spans="1:1" ht="15.75" customHeight="1" x14ac:dyDescent="0.3">
      <c r="A95" s="85"/>
    </row>
    <row r="96" spans="1:1" ht="15.75" customHeight="1" x14ac:dyDescent="0.3">
      <c r="A96" s="85"/>
    </row>
    <row r="97" spans="1:1" ht="15.75" customHeight="1" x14ac:dyDescent="0.3">
      <c r="A97" s="85"/>
    </row>
    <row r="98" spans="1:1" ht="15.75" customHeight="1" x14ac:dyDescent="0.3">
      <c r="A98" s="85"/>
    </row>
    <row r="99" spans="1:1" ht="15.75" customHeight="1" x14ac:dyDescent="0.3">
      <c r="A99" s="85"/>
    </row>
    <row r="100" spans="1:1" ht="15.75" customHeight="1" x14ac:dyDescent="0.3">
      <c r="A100" s="85"/>
    </row>
    <row r="101" spans="1:1" ht="15.75" customHeight="1" x14ac:dyDescent="0.3">
      <c r="A101" s="85"/>
    </row>
    <row r="102" spans="1:1" ht="15.75" customHeight="1" x14ac:dyDescent="0.3">
      <c r="A102" s="85"/>
    </row>
    <row r="103" spans="1:1" ht="15.75" customHeight="1" x14ac:dyDescent="0.3">
      <c r="A103" s="85"/>
    </row>
    <row r="104" spans="1:1" ht="15.75" customHeight="1" x14ac:dyDescent="0.3">
      <c r="A104" s="85"/>
    </row>
    <row r="105" spans="1:1" ht="15.75" customHeight="1" x14ac:dyDescent="0.3">
      <c r="A105" s="85"/>
    </row>
    <row r="106" spans="1:1" ht="15.75" customHeight="1" x14ac:dyDescent="0.3">
      <c r="A106" s="85"/>
    </row>
    <row r="107" spans="1:1" ht="15.75" customHeight="1" x14ac:dyDescent="0.3">
      <c r="A107" s="85"/>
    </row>
    <row r="108" spans="1:1" ht="15.75" customHeight="1" x14ac:dyDescent="0.3">
      <c r="A108" s="85"/>
    </row>
    <row r="109" spans="1:1" ht="15.75" customHeight="1" x14ac:dyDescent="0.3">
      <c r="A109" s="85"/>
    </row>
    <row r="110" spans="1:1" ht="15.75" customHeight="1" x14ac:dyDescent="0.3">
      <c r="A110" s="85"/>
    </row>
    <row r="111" spans="1:1" ht="15.75" customHeight="1" x14ac:dyDescent="0.3">
      <c r="A111" s="85"/>
    </row>
    <row r="112" spans="1:1" ht="15.75" customHeight="1" x14ac:dyDescent="0.3">
      <c r="A112" s="85"/>
    </row>
    <row r="113" spans="1:1" ht="15.75" customHeight="1" x14ac:dyDescent="0.3">
      <c r="A113" s="85"/>
    </row>
    <row r="114" spans="1:1" ht="15.75" customHeight="1" x14ac:dyDescent="0.3">
      <c r="A114" s="85"/>
    </row>
    <row r="115" spans="1:1" ht="15.75" customHeight="1" x14ac:dyDescent="0.3">
      <c r="A115" s="85"/>
    </row>
    <row r="116" spans="1:1" ht="15.75" customHeight="1" x14ac:dyDescent="0.3">
      <c r="A116" s="85"/>
    </row>
    <row r="117" spans="1:1" ht="15.75" customHeight="1" x14ac:dyDescent="0.3">
      <c r="A117" s="85"/>
    </row>
    <row r="118" spans="1:1" ht="15.75" customHeight="1" x14ac:dyDescent="0.3">
      <c r="A118" s="85"/>
    </row>
    <row r="119" spans="1:1" ht="15.75" customHeight="1" x14ac:dyDescent="0.3">
      <c r="A119" s="85"/>
    </row>
    <row r="120" spans="1:1" ht="15.75" customHeight="1" x14ac:dyDescent="0.3">
      <c r="A120" s="85"/>
    </row>
    <row r="121" spans="1:1" ht="15.75" customHeight="1" x14ac:dyDescent="0.3">
      <c r="A121" s="85"/>
    </row>
    <row r="122" spans="1:1" ht="15.75" customHeight="1" x14ac:dyDescent="0.3">
      <c r="A122" s="85"/>
    </row>
    <row r="123" spans="1:1" ht="15.75" customHeight="1" x14ac:dyDescent="0.3">
      <c r="A123" s="85"/>
    </row>
    <row r="124" spans="1:1" ht="15.75" customHeight="1" x14ac:dyDescent="0.3">
      <c r="A124" s="85"/>
    </row>
    <row r="125" spans="1:1" ht="15.75" customHeight="1" x14ac:dyDescent="0.3">
      <c r="A125" s="85"/>
    </row>
    <row r="126" spans="1:1" ht="15.75" customHeight="1" x14ac:dyDescent="0.3">
      <c r="A126" s="85"/>
    </row>
    <row r="127" spans="1:1" ht="15.75" customHeight="1" x14ac:dyDescent="0.3">
      <c r="A127" s="85"/>
    </row>
    <row r="128" spans="1:1" ht="15.75" customHeight="1" x14ac:dyDescent="0.3">
      <c r="A128" s="85"/>
    </row>
    <row r="129" spans="1:1" ht="15.75" customHeight="1" x14ac:dyDescent="0.3">
      <c r="A129" s="85"/>
    </row>
    <row r="130" spans="1:1" ht="15.75" customHeight="1" x14ac:dyDescent="0.3">
      <c r="A130" s="85"/>
    </row>
    <row r="131" spans="1:1" ht="15.75" customHeight="1" x14ac:dyDescent="0.3">
      <c r="A131" s="85"/>
    </row>
    <row r="132" spans="1:1" ht="15.75" customHeight="1" x14ac:dyDescent="0.3">
      <c r="A132" s="85"/>
    </row>
    <row r="133" spans="1:1" ht="15.75" customHeight="1" x14ac:dyDescent="0.3">
      <c r="A133" s="85"/>
    </row>
    <row r="134" spans="1:1" ht="15.75" customHeight="1" x14ac:dyDescent="0.3">
      <c r="A134" s="85"/>
    </row>
    <row r="135" spans="1:1" ht="15.75" customHeight="1" x14ac:dyDescent="0.3">
      <c r="A135" s="85"/>
    </row>
    <row r="136" spans="1:1" ht="15.75" customHeight="1" x14ac:dyDescent="0.3">
      <c r="A136" s="85"/>
    </row>
    <row r="137" spans="1:1" ht="15.75" customHeight="1" x14ac:dyDescent="0.3">
      <c r="A137" s="85"/>
    </row>
    <row r="138" spans="1:1" ht="15.75" customHeight="1" x14ac:dyDescent="0.3">
      <c r="A138" s="85"/>
    </row>
    <row r="139" spans="1:1" ht="15.75" customHeight="1" x14ac:dyDescent="0.3">
      <c r="A139" s="85"/>
    </row>
    <row r="140" spans="1:1" ht="15.75" customHeight="1" x14ac:dyDescent="0.3">
      <c r="A140" s="85"/>
    </row>
    <row r="141" spans="1:1" ht="15.75" customHeight="1" x14ac:dyDescent="0.3">
      <c r="A141" s="85"/>
    </row>
    <row r="142" spans="1:1" ht="15.75" customHeight="1" x14ac:dyDescent="0.3">
      <c r="A142" s="85"/>
    </row>
    <row r="143" spans="1:1" ht="15.75" customHeight="1" x14ac:dyDescent="0.3">
      <c r="A143" s="85"/>
    </row>
    <row r="144" spans="1:1" ht="15.75" customHeight="1" x14ac:dyDescent="0.3">
      <c r="A144" s="85"/>
    </row>
    <row r="145" spans="1:1" ht="15.75" customHeight="1" x14ac:dyDescent="0.3">
      <c r="A145" s="85"/>
    </row>
    <row r="146" spans="1:1" ht="15.75" customHeight="1" x14ac:dyDescent="0.3">
      <c r="A146" s="85"/>
    </row>
    <row r="147" spans="1:1" ht="15.75" customHeight="1" x14ac:dyDescent="0.3">
      <c r="A147" s="85"/>
    </row>
    <row r="148" spans="1:1" ht="15.75" customHeight="1" x14ac:dyDescent="0.3">
      <c r="A148" s="85"/>
    </row>
    <row r="149" spans="1:1" ht="15.75" customHeight="1" x14ac:dyDescent="0.3">
      <c r="A149" s="85"/>
    </row>
    <row r="150" spans="1:1" ht="15.75" customHeight="1" x14ac:dyDescent="0.3">
      <c r="A150" s="85"/>
    </row>
    <row r="151" spans="1:1" ht="15.75" customHeight="1" x14ac:dyDescent="0.3">
      <c r="A151" s="85"/>
    </row>
    <row r="152" spans="1:1" ht="15.75" customHeight="1" x14ac:dyDescent="0.3">
      <c r="A152" s="85"/>
    </row>
    <row r="153" spans="1:1" ht="15.75" customHeight="1" x14ac:dyDescent="0.3">
      <c r="A153" s="85"/>
    </row>
    <row r="154" spans="1:1" ht="15.75" customHeight="1" x14ac:dyDescent="0.3">
      <c r="A154" s="85"/>
    </row>
    <row r="155" spans="1:1" ht="15.75" customHeight="1" x14ac:dyDescent="0.3">
      <c r="A155" s="85"/>
    </row>
    <row r="156" spans="1:1" ht="15.75" customHeight="1" x14ac:dyDescent="0.3">
      <c r="A156" s="85"/>
    </row>
    <row r="157" spans="1:1" ht="15.75" customHeight="1" x14ac:dyDescent="0.3">
      <c r="A157" s="85"/>
    </row>
    <row r="158" spans="1:1" ht="15.75" customHeight="1" x14ac:dyDescent="0.3">
      <c r="A158" s="85"/>
    </row>
    <row r="159" spans="1:1" ht="15.75" customHeight="1" x14ac:dyDescent="0.3">
      <c r="A159" s="85"/>
    </row>
    <row r="160" spans="1:1" ht="15.75" customHeight="1" x14ac:dyDescent="0.3">
      <c r="A160" s="85"/>
    </row>
    <row r="161" spans="1:1" ht="15.75" customHeight="1" x14ac:dyDescent="0.3">
      <c r="A161" s="85"/>
    </row>
    <row r="162" spans="1:1" ht="15.75" customHeight="1" x14ac:dyDescent="0.3">
      <c r="A162" s="85"/>
    </row>
    <row r="163" spans="1:1" ht="15.75" customHeight="1" x14ac:dyDescent="0.3">
      <c r="A163" s="85"/>
    </row>
    <row r="164" spans="1:1" ht="15.75" customHeight="1" x14ac:dyDescent="0.3">
      <c r="A164" s="85"/>
    </row>
    <row r="165" spans="1:1" ht="15.75" customHeight="1" x14ac:dyDescent="0.3">
      <c r="A165" s="85"/>
    </row>
    <row r="166" spans="1:1" ht="15.75" customHeight="1" x14ac:dyDescent="0.3">
      <c r="A166" s="85"/>
    </row>
    <row r="167" spans="1:1" ht="15.75" customHeight="1" x14ac:dyDescent="0.3">
      <c r="A167" s="85"/>
    </row>
    <row r="168" spans="1:1" ht="15.75" customHeight="1" x14ac:dyDescent="0.3">
      <c r="A168" s="85"/>
    </row>
    <row r="169" spans="1:1" ht="15.75" customHeight="1" x14ac:dyDescent="0.3">
      <c r="A169" s="85"/>
    </row>
    <row r="170" spans="1:1" ht="15.75" customHeight="1" x14ac:dyDescent="0.3">
      <c r="A170" s="85"/>
    </row>
    <row r="171" spans="1:1" ht="15.75" customHeight="1" x14ac:dyDescent="0.3">
      <c r="A171" s="85"/>
    </row>
    <row r="172" spans="1:1" ht="15.75" customHeight="1" x14ac:dyDescent="0.3">
      <c r="A172" s="85"/>
    </row>
    <row r="173" spans="1:1" ht="15.75" customHeight="1" x14ac:dyDescent="0.3">
      <c r="A173" s="85"/>
    </row>
    <row r="174" spans="1:1" ht="15.75" customHeight="1" x14ac:dyDescent="0.3">
      <c r="A174" s="85"/>
    </row>
    <row r="175" spans="1:1" ht="15.75" customHeight="1" x14ac:dyDescent="0.3">
      <c r="A175" s="85"/>
    </row>
    <row r="176" spans="1:1" ht="15.75" customHeight="1" x14ac:dyDescent="0.3">
      <c r="A176" s="85"/>
    </row>
    <row r="177" spans="1:1" ht="15.75" customHeight="1" x14ac:dyDescent="0.3">
      <c r="A177" s="85"/>
    </row>
    <row r="178" spans="1:1" ht="15.75" customHeight="1" x14ac:dyDescent="0.3">
      <c r="A178" s="85"/>
    </row>
    <row r="179" spans="1:1" ht="15.75" customHeight="1" x14ac:dyDescent="0.3">
      <c r="A179" s="85"/>
    </row>
    <row r="180" spans="1:1" ht="15.75" customHeight="1" x14ac:dyDescent="0.3">
      <c r="A180" s="85"/>
    </row>
    <row r="181" spans="1:1" ht="15.75" customHeight="1" x14ac:dyDescent="0.3">
      <c r="A181" s="85"/>
    </row>
    <row r="182" spans="1:1" ht="15.75" customHeight="1" x14ac:dyDescent="0.3">
      <c r="A182" s="85"/>
    </row>
    <row r="183" spans="1:1" ht="15.75" customHeight="1" x14ac:dyDescent="0.3">
      <c r="A183" s="85"/>
    </row>
    <row r="184" spans="1:1" ht="15.75" customHeight="1" x14ac:dyDescent="0.3">
      <c r="A184" s="85"/>
    </row>
    <row r="185" spans="1:1" ht="15.75" customHeight="1" x14ac:dyDescent="0.3">
      <c r="A185" s="85"/>
    </row>
    <row r="186" spans="1:1" ht="15.75" customHeight="1" x14ac:dyDescent="0.3">
      <c r="A186" s="85"/>
    </row>
    <row r="187" spans="1:1" ht="15.75" customHeight="1" x14ac:dyDescent="0.3">
      <c r="A187" s="85"/>
    </row>
    <row r="188" spans="1:1" ht="15.75" customHeight="1" x14ac:dyDescent="0.3">
      <c r="A188" s="85"/>
    </row>
    <row r="189" spans="1:1" ht="15.75" customHeight="1" x14ac:dyDescent="0.3">
      <c r="A189" s="85"/>
    </row>
    <row r="190" spans="1:1" ht="15.75" customHeight="1" x14ac:dyDescent="0.3">
      <c r="A190" s="85"/>
    </row>
    <row r="191" spans="1:1" ht="15.75" customHeight="1" x14ac:dyDescent="0.3">
      <c r="A191" s="85"/>
    </row>
    <row r="192" spans="1:1" ht="15.75" customHeight="1" x14ac:dyDescent="0.3">
      <c r="A192" s="85"/>
    </row>
  </sheetData>
  <sheetProtection selectLockedCells="1" selectUnlockedCells="1"/>
  <sortState xmlns:xlrd2="http://schemas.microsoft.com/office/spreadsheetml/2017/richdata2" ref="A5:J8">
    <sortCondition descending="1" ref="J5"/>
    <sortCondition descending="1" ref="I5"/>
  </sortState>
  <hyperlinks>
    <hyperlink ref="B2" location="'Index'!A3" tooltip="Go to the Index sheet" display="`" xr:uid="{0D97D55B-446B-4544-875C-369B0EA209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C10B-8758-4889-A0B4-0F8C6E7D7E20}">
  <sheetPr codeName="Sheet7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7" width="4.140625" style="85" customWidth="1"/>
    <col min="18" max="18" width="9.140625" style="85" bestFit="1" customWidth="1"/>
    <col min="19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186</v>
      </c>
      <c r="D1" s="84"/>
      <c r="E1" s="84"/>
      <c r="F1" s="84"/>
      <c r="G1" s="84"/>
      <c r="H1" s="84"/>
      <c r="I1" s="84"/>
      <c r="J1" s="84" t="s">
        <v>1</v>
      </c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I3" s="89"/>
      <c r="J3" s="90" t="s">
        <v>4</v>
      </c>
      <c r="P3" s="85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I4" s="108"/>
      <c r="J4" s="92" t="s">
        <v>5</v>
      </c>
      <c r="K4" s="92" t="s">
        <v>6</v>
      </c>
      <c r="L4" s="96" t="s">
        <v>7</v>
      </c>
      <c r="M4" s="96" t="s">
        <v>8</v>
      </c>
      <c r="N4" s="96" t="s">
        <v>9</v>
      </c>
      <c r="O4" s="97" t="s">
        <v>10</v>
      </c>
    </row>
    <row r="5" spans="1:34" ht="15.75" customHeight="1" x14ac:dyDescent="0.3">
      <c r="A5" s="199">
        <v>1</v>
      </c>
      <c r="B5" s="200" t="s">
        <v>73</v>
      </c>
      <c r="C5" s="200" t="s">
        <v>67</v>
      </c>
      <c r="D5" s="201">
        <v>97</v>
      </c>
      <c r="E5" s="201">
        <v>8</v>
      </c>
      <c r="F5" s="202">
        <v>394</v>
      </c>
      <c r="G5" s="203">
        <v>35</v>
      </c>
      <c r="I5" s="199">
        <v>2</v>
      </c>
      <c r="J5" s="200" t="s">
        <v>188</v>
      </c>
      <c r="K5" s="200" t="s">
        <v>85</v>
      </c>
      <c r="L5" s="201">
        <v>97</v>
      </c>
      <c r="M5" s="201">
        <v>7</v>
      </c>
      <c r="N5" s="201">
        <v>391</v>
      </c>
      <c r="O5" s="274">
        <v>33</v>
      </c>
    </row>
    <row r="6" spans="1:34" ht="15.75" customHeight="1" x14ac:dyDescent="0.3">
      <c r="A6" s="101">
        <v>9</v>
      </c>
      <c r="B6" s="102" t="s">
        <v>66</v>
      </c>
      <c r="C6" s="102" t="s">
        <v>67</v>
      </c>
      <c r="D6" s="103">
        <v>96</v>
      </c>
      <c r="E6" s="98">
        <v>7</v>
      </c>
      <c r="F6" s="103">
        <v>386</v>
      </c>
      <c r="G6" s="104">
        <v>25</v>
      </c>
      <c r="I6" s="101">
        <v>1</v>
      </c>
      <c r="J6" s="102" t="s">
        <v>11</v>
      </c>
      <c r="K6" s="102" t="s">
        <v>12</v>
      </c>
      <c r="L6" s="103">
        <v>99</v>
      </c>
      <c r="M6" s="98">
        <v>9</v>
      </c>
      <c r="N6" s="109">
        <v>389</v>
      </c>
      <c r="O6" s="110">
        <v>29</v>
      </c>
    </row>
    <row r="7" spans="1:34" ht="15.75" customHeight="1" x14ac:dyDescent="0.3">
      <c r="A7" s="101">
        <v>7</v>
      </c>
      <c r="B7" s="102" t="s">
        <v>200</v>
      </c>
      <c r="C7" s="102" t="s">
        <v>20</v>
      </c>
      <c r="D7" s="103">
        <v>95</v>
      </c>
      <c r="E7" s="98">
        <v>6</v>
      </c>
      <c r="F7" s="103">
        <v>386</v>
      </c>
      <c r="G7" s="104">
        <v>24</v>
      </c>
      <c r="I7" s="101">
        <v>6</v>
      </c>
      <c r="J7" s="102" t="s">
        <v>199</v>
      </c>
      <c r="K7" s="102" t="s">
        <v>12</v>
      </c>
      <c r="L7" s="103">
        <v>96</v>
      </c>
      <c r="M7" s="98">
        <v>5</v>
      </c>
      <c r="N7" s="103">
        <v>388</v>
      </c>
      <c r="O7" s="104">
        <v>27</v>
      </c>
    </row>
    <row r="8" spans="1:34" ht="15.75" customHeight="1" x14ac:dyDescent="0.3">
      <c r="A8" s="101">
        <v>6</v>
      </c>
      <c r="B8" s="102" t="s">
        <v>198</v>
      </c>
      <c r="C8" s="102" t="s">
        <v>30</v>
      </c>
      <c r="D8" s="103">
        <v>95</v>
      </c>
      <c r="E8" s="98">
        <v>6</v>
      </c>
      <c r="F8" s="103">
        <v>382</v>
      </c>
      <c r="G8" s="104">
        <v>24</v>
      </c>
      <c r="I8" s="101">
        <v>8</v>
      </c>
      <c r="J8" s="102" t="s">
        <v>203</v>
      </c>
      <c r="K8" s="102" t="s">
        <v>204</v>
      </c>
      <c r="L8" s="103">
        <v>97</v>
      </c>
      <c r="M8" s="98">
        <v>7</v>
      </c>
      <c r="N8" s="103">
        <v>385</v>
      </c>
      <c r="O8" s="104">
        <v>23</v>
      </c>
    </row>
    <row r="9" spans="1:34" ht="15.75" customHeight="1" x14ac:dyDescent="0.3">
      <c r="A9" s="101">
        <v>8</v>
      </c>
      <c r="B9" s="102" t="s">
        <v>202</v>
      </c>
      <c r="C9" s="102" t="s">
        <v>20</v>
      </c>
      <c r="D9" s="103">
        <v>99</v>
      </c>
      <c r="E9" s="98">
        <v>9</v>
      </c>
      <c r="F9" s="103">
        <v>386</v>
      </c>
      <c r="G9" s="104">
        <v>23</v>
      </c>
      <c r="I9" s="101">
        <v>3</v>
      </c>
      <c r="J9" s="102" t="s">
        <v>191</v>
      </c>
      <c r="K9" s="102" t="s">
        <v>30</v>
      </c>
      <c r="L9" s="103">
        <v>99</v>
      </c>
      <c r="M9" s="98">
        <v>9</v>
      </c>
      <c r="N9" s="103">
        <v>386</v>
      </c>
      <c r="O9" s="104">
        <v>22</v>
      </c>
    </row>
    <row r="10" spans="1:34" ht="15.75" customHeight="1" x14ac:dyDescent="0.3">
      <c r="A10" s="101">
        <v>4</v>
      </c>
      <c r="B10" s="102" t="s">
        <v>192</v>
      </c>
      <c r="C10" s="102" t="s">
        <v>20</v>
      </c>
      <c r="D10" s="103">
        <v>95</v>
      </c>
      <c r="E10" s="98">
        <v>6</v>
      </c>
      <c r="F10" s="103">
        <v>383</v>
      </c>
      <c r="G10" s="104">
        <v>21</v>
      </c>
      <c r="I10" s="101">
        <v>5</v>
      </c>
      <c r="J10" s="102" t="s">
        <v>197</v>
      </c>
      <c r="K10" s="102" t="s">
        <v>27</v>
      </c>
      <c r="L10" s="103">
        <v>96</v>
      </c>
      <c r="M10" s="98">
        <v>5</v>
      </c>
      <c r="N10" s="103">
        <v>382</v>
      </c>
      <c r="O10" s="104">
        <v>19</v>
      </c>
    </row>
    <row r="11" spans="1:34" ht="15.75" customHeight="1" x14ac:dyDescent="0.3">
      <c r="A11" s="101">
        <v>2</v>
      </c>
      <c r="B11" s="102" t="s">
        <v>187</v>
      </c>
      <c r="C11" s="102" t="s">
        <v>16</v>
      </c>
      <c r="D11" s="103">
        <v>93</v>
      </c>
      <c r="E11" s="98">
        <v>3</v>
      </c>
      <c r="F11" s="103">
        <v>382</v>
      </c>
      <c r="G11" s="104">
        <v>21</v>
      </c>
      <c r="I11" s="101">
        <v>9</v>
      </c>
      <c r="J11" s="102" t="s">
        <v>205</v>
      </c>
      <c r="K11" s="102" t="s">
        <v>12</v>
      </c>
      <c r="L11" s="103">
        <v>95</v>
      </c>
      <c r="M11" s="98">
        <v>2</v>
      </c>
      <c r="N11" s="103">
        <v>382</v>
      </c>
      <c r="O11" s="104">
        <v>17</v>
      </c>
    </row>
    <row r="12" spans="1:34" ht="15.75" customHeight="1" x14ac:dyDescent="0.3">
      <c r="A12" s="101">
        <v>5</v>
      </c>
      <c r="B12" s="102" t="s">
        <v>195</v>
      </c>
      <c r="C12" s="102" t="s">
        <v>196</v>
      </c>
      <c r="D12" s="103">
        <v>92</v>
      </c>
      <c r="E12" s="98">
        <v>2</v>
      </c>
      <c r="F12" s="103">
        <v>375</v>
      </c>
      <c r="G12" s="104">
        <v>13</v>
      </c>
      <c r="I12" s="101">
        <v>7</v>
      </c>
      <c r="J12" s="102" t="s">
        <v>201</v>
      </c>
      <c r="K12" s="102" t="s">
        <v>14</v>
      </c>
      <c r="L12" s="103">
        <v>94</v>
      </c>
      <c r="M12" s="98">
        <v>1</v>
      </c>
      <c r="N12" s="103">
        <v>381</v>
      </c>
      <c r="O12" s="104">
        <v>16</v>
      </c>
    </row>
    <row r="13" spans="1:34" ht="15.75" customHeight="1" x14ac:dyDescent="0.3">
      <c r="A13" s="204">
        <v>3</v>
      </c>
      <c r="B13" s="205" t="s">
        <v>189</v>
      </c>
      <c r="C13" s="205" t="s">
        <v>20</v>
      </c>
      <c r="D13" s="206" t="s">
        <v>190</v>
      </c>
      <c r="E13" s="207">
        <v>0</v>
      </c>
      <c r="F13" s="105">
        <v>288</v>
      </c>
      <c r="G13" s="106">
        <v>13</v>
      </c>
      <c r="I13" s="204">
        <v>4</v>
      </c>
      <c r="J13" s="205" t="s">
        <v>193</v>
      </c>
      <c r="K13" s="205" t="s">
        <v>194</v>
      </c>
      <c r="L13" s="206">
        <v>96</v>
      </c>
      <c r="M13" s="207">
        <v>5</v>
      </c>
      <c r="N13" s="105">
        <v>378</v>
      </c>
      <c r="O13" s="106">
        <v>14</v>
      </c>
    </row>
    <row r="14" spans="1:34" ht="15.75" customHeight="1" x14ac:dyDescent="0.3">
      <c r="A14" s="85"/>
      <c r="I14" s="85"/>
    </row>
    <row r="15" spans="1:34" ht="15.75" customHeight="1" x14ac:dyDescent="0.3">
      <c r="A15" s="89"/>
      <c r="B15" s="90" t="s">
        <v>39</v>
      </c>
      <c r="C15" s="90"/>
      <c r="D15" s="90"/>
      <c r="E15" s="90"/>
      <c r="F15" s="90"/>
      <c r="G15" s="90"/>
      <c r="I15" s="89"/>
      <c r="J15" s="90" t="s">
        <v>40</v>
      </c>
      <c r="K15" s="90"/>
      <c r="L15" s="90"/>
      <c r="M15" s="90"/>
      <c r="N15" s="90"/>
      <c r="O15" s="90"/>
    </row>
    <row r="16" spans="1:34" ht="15.75" customHeight="1" x14ac:dyDescent="0.3">
      <c r="A16" s="108"/>
      <c r="B16" s="92" t="s">
        <v>5</v>
      </c>
      <c r="C16" s="92" t="s">
        <v>6</v>
      </c>
      <c r="D16" s="96" t="s">
        <v>7</v>
      </c>
      <c r="E16" s="96" t="s">
        <v>8</v>
      </c>
      <c r="F16" s="96" t="s">
        <v>9</v>
      </c>
      <c r="G16" s="97" t="s">
        <v>10</v>
      </c>
      <c r="I16" s="108"/>
      <c r="J16" s="92" t="s">
        <v>5</v>
      </c>
      <c r="K16" s="92" t="s">
        <v>6</v>
      </c>
      <c r="L16" s="96" t="s">
        <v>7</v>
      </c>
      <c r="M16" s="96" t="s">
        <v>8</v>
      </c>
      <c r="N16" s="96" t="s">
        <v>9</v>
      </c>
      <c r="O16" s="97" t="s">
        <v>10</v>
      </c>
    </row>
    <row r="17" spans="1:15" ht="15.75" customHeight="1" x14ac:dyDescent="0.3">
      <c r="A17" s="199">
        <v>8</v>
      </c>
      <c r="B17" s="200" t="s">
        <v>218</v>
      </c>
      <c r="C17" s="200" t="s">
        <v>67</v>
      </c>
      <c r="D17" s="201">
        <v>98</v>
      </c>
      <c r="E17" s="201">
        <v>9</v>
      </c>
      <c r="F17" s="201">
        <v>390</v>
      </c>
      <c r="G17" s="274">
        <v>34</v>
      </c>
      <c r="I17" s="199">
        <v>8</v>
      </c>
      <c r="J17" s="200" t="s">
        <v>219</v>
      </c>
      <c r="K17" s="200" t="s">
        <v>20</v>
      </c>
      <c r="L17" s="201">
        <v>97</v>
      </c>
      <c r="M17" s="201">
        <v>8</v>
      </c>
      <c r="N17" s="201">
        <v>388</v>
      </c>
      <c r="O17" s="274">
        <v>33</v>
      </c>
    </row>
    <row r="18" spans="1:15" ht="15.75" customHeight="1" x14ac:dyDescent="0.3">
      <c r="A18" s="101">
        <v>9</v>
      </c>
      <c r="B18" s="102" t="s">
        <v>220</v>
      </c>
      <c r="C18" s="102" t="s">
        <v>12</v>
      </c>
      <c r="D18" s="103">
        <v>94</v>
      </c>
      <c r="E18" s="98">
        <v>4</v>
      </c>
      <c r="F18" s="103">
        <v>386</v>
      </c>
      <c r="G18" s="104">
        <v>29</v>
      </c>
      <c r="I18" s="101">
        <v>2</v>
      </c>
      <c r="J18" s="102" t="s">
        <v>209</v>
      </c>
      <c r="K18" s="102" t="s">
        <v>85</v>
      </c>
      <c r="L18" s="103">
        <v>96</v>
      </c>
      <c r="M18" s="98">
        <v>7</v>
      </c>
      <c r="N18" s="103">
        <v>382</v>
      </c>
      <c r="O18" s="104">
        <v>29</v>
      </c>
    </row>
    <row r="19" spans="1:15" ht="15.75" customHeight="1" x14ac:dyDescent="0.3">
      <c r="A19" s="101">
        <v>3</v>
      </c>
      <c r="B19" s="102" t="s">
        <v>210</v>
      </c>
      <c r="C19" s="102" t="s">
        <v>211</v>
      </c>
      <c r="D19" s="103">
        <v>96</v>
      </c>
      <c r="E19" s="98">
        <v>8</v>
      </c>
      <c r="F19" s="103">
        <v>383</v>
      </c>
      <c r="G19" s="104">
        <v>26</v>
      </c>
      <c r="I19" s="101">
        <v>4</v>
      </c>
      <c r="J19" s="102" t="s">
        <v>213</v>
      </c>
      <c r="K19" s="102" t="s">
        <v>67</v>
      </c>
      <c r="L19" s="113">
        <v>94</v>
      </c>
      <c r="M19" s="98">
        <v>6</v>
      </c>
      <c r="N19" s="103">
        <v>381</v>
      </c>
      <c r="O19" s="104">
        <v>28</v>
      </c>
    </row>
    <row r="20" spans="1:15" ht="15.75" customHeight="1" x14ac:dyDescent="0.3">
      <c r="A20" s="101">
        <v>5</v>
      </c>
      <c r="B20" s="102" t="s">
        <v>214</v>
      </c>
      <c r="C20" s="102" t="s">
        <v>12</v>
      </c>
      <c r="D20" s="103">
        <v>90</v>
      </c>
      <c r="E20" s="98">
        <v>2</v>
      </c>
      <c r="F20" s="103">
        <v>376</v>
      </c>
      <c r="G20" s="104">
        <v>20</v>
      </c>
      <c r="I20" s="101">
        <v>5</v>
      </c>
      <c r="J20" s="102" t="s">
        <v>215</v>
      </c>
      <c r="K20" s="102" t="s">
        <v>20</v>
      </c>
      <c r="L20" s="103">
        <v>98</v>
      </c>
      <c r="M20" s="98">
        <v>9</v>
      </c>
      <c r="N20" s="103">
        <v>382</v>
      </c>
      <c r="O20" s="104">
        <v>27</v>
      </c>
    </row>
    <row r="21" spans="1:15" ht="15.75" customHeight="1" x14ac:dyDescent="0.3">
      <c r="A21" s="101">
        <v>2</v>
      </c>
      <c r="B21" s="102" t="s">
        <v>208</v>
      </c>
      <c r="C21" s="102" t="s">
        <v>12</v>
      </c>
      <c r="D21" s="103">
        <v>95</v>
      </c>
      <c r="E21" s="98">
        <v>5</v>
      </c>
      <c r="F21" s="103">
        <v>379</v>
      </c>
      <c r="G21" s="104">
        <v>18</v>
      </c>
      <c r="I21" s="101">
        <v>7</v>
      </c>
      <c r="J21" s="102" t="s">
        <v>151</v>
      </c>
      <c r="K21" s="102" t="s">
        <v>204</v>
      </c>
      <c r="L21" s="103">
        <v>93</v>
      </c>
      <c r="M21" s="98">
        <v>5</v>
      </c>
      <c r="N21" s="103">
        <v>378</v>
      </c>
      <c r="O21" s="104">
        <v>22</v>
      </c>
    </row>
    <row r="22" spans="1:15" ht="15.75" customHeight="1" x14ac:dyDescent="0.3">
      <c r="A22" s="101">
        <v>1</v>
      </c>
      <c r="B22" s="102" t="s">
        <v>206</v>
      </c>
      <c r="C22" s="102" t="s">
        <v>12</v>
      </c>
      <c r="D22" s="103">
        <v>93</v>
      </c>
      <c r="E22" s="98">
        <v>3</v>
      </c>
      <c r="F22" s="109">
        <v>377</v>
      </c>
      <c r="G22" s="110">
        <v>18</v>
      </c>
      <c r="I22" s="101">
        <v>3</v>
      </c>
      <c r="J22" s="102" t="s">
        <v>115</v>
      </c>
      <c r="K22" s="102" t="s">
        <v>67</v>
      </c>
      <c r="L22" s="103">
        <v>93</v>
      </c>
      <c r="M22" s="98">
        <v>5</v>
      </c>
      <c r="N22" s="103">
        <v>376</v>
      </c>
      <c r="O22" s="104">
        <v>22</v>
      </c>
    </row>
    <row r="23" spans="1:15" ht="15.75" customHeight="1" x14ac:dyDescent="0.3">
      <c r="A23" s="101">
        <v>4</v>
      </c>
      <c r="B23" s="102" t="s">
        <v>212</v>
      </c>
      <c r="C23" s="102" t="s">
        <v>12</v>
      </c>
      <c r="D23" s="103">
        <v>96</v>
      </c>
      <c r="E23" s="98">
        <v>8</v>
      </c>
      <c r="F23" s="103">
        <v>375</v>
      </c>
      <c r="G23" s="104">
        <v>18</v>
      </c>
      <c r="I23" s="101">
        <v>1</v>
      </c>
      <c r="J23" s="102" t="s">
        <v>207</v>
      </c>
      <c r="K23" s="102" t="s">
        <v>194</v>
      </c>
      <c r="L23" s="103">
        <v>91</v>
      </c>
      <c r="M23" s="98">
        <v>3</v>
      </c>
      <c r="N23" s="109">
        <v>370</v>
      </c>
      <c r="O23" s="110">
        <v>17</v>
      </c>
    </row>
    <row r="24" spans="1:15" ht="15.75" customHeight="1" x14ac:dyDescent="0.3">
      <c r="A24" s="101">
        <v>6</v>
      </c>
      <c r="B24" s="102" t="s">
        <v>216</v>
      </c>
      <c r="C24" s="102" t="s">
        <v>85</v>
      </c>
      <c r="D24" s="103">
        <v>96</v>
      </c>
      <c r="E24" s="98">
        <v>8</v>
      </c>
      <c r="F24" s="103">
        <v>375</v>
      </c>
      <c r="G24" s="104">
        <v>16</v>
      </c>
      <c r="I24" s="101">
        <v>9</v>
      </c>
      <c r="J24" s="112" t="s">
        <v>221</v>
      </c>
      <c r="K24" s="102" t="s">
        <v>222</v>
      </c>
      <c r="L24" s="103" t="s">
        <v>190</v>
      </c>
      <c r="M24" s="98">
        <v>0</v>
      </c>
      <c r="N24" s="103">
        <v>88</v>
      </c>
      <c r="O24" s="104">
        <v>2</v>
      </c>
    </row>
    <row r="25" spans="1:15" ht="15.75" customHeight="1" x14ac:dyDescent="0.3">
      <c r="A25" s="204">
        <v>7</v>
      </c>
      <c r="B25" s="205" t="s">
        <v>80</v>
      </c>
      <c r="C25" s="205" t="s">
        <v>20</v>
      </c>
      <c r="D25" s="206">
        <v>89</v>
      </c>
      <c r="E25" s="207">
        <v>1</v>
      </c>
      <c r="F25" s="105">
        <v>372</v>
      </c>
      <c r="G25" s="106">
        <v>14</v>
      </c>
      <c r="I25" s="204">
        <v>6</v>
      </c>
      <c r="J25" s="235" t="s">
        <v>217</v>
      </c>
      <c r="K25" s="205" t="s">
        <v>194</v>
      </c>
      <c r="L25" s="206" t="s">
        <v>190</v>
      </c>
      <c r="M25" s="207">
        <v>0</v>
      </c>
      <c r="N25" s="105">
        <v>0</v>
      </c>
      <c r="O25" s="106">
        <v>0</v>
      </c>
    </row>
    <row r="26" spans="1:15" ht="15.75" customHeight="1" x14ac:dyDescent="0.3">
      <c r="A26" s="85"/>
      <c r="I26" s="85"/>
    </row>
    <row r="27" spans="1:15" ht="15.75" customHeight="1" x14ac:dyDescent="0.3">
      <c r="A27" s="89"/>
      <c r="B27" s="90" t="s">
        <v>69</v>
      </c>
      <c r="C27" s="90"/>
      <c r="D27" s="90"/>
      <c r="E27" s="90"/>
      <c r="F27" s="90"/>
      <c r="G27" s="90"/>
      <c r="I27" s="89"/>
      <c r="J27" s="90" t="s">
        <v>70</v>
      </c>
      <c r="K27" s="90"/>
      <c r="L27" s="90"/>
      <c r="M27" s="90"/>
      <c r="N27" s="90"/>
      <c r="O27" s="90"/>
    </row>
    <row r="28" spans="1:15" ht="15.75" customHeight="1" x14ac:dyDescent="0.3">
      <c r="A28" s="108"/>
      <c r="B28" s="92" t="s">
        <v>5</v>
      </c>
      <c r="C28" s="92" t="s">
        <v>6</v>
      </c>
      <c r="D28" s="96" t="s">
        <v>7</v>
      </c>
      <c r="E28" s="96" t="s">
        <v>8</v>
      </c>
      <c r="F28" s="96" t="s">
        <v>9</v>
      </c>
      <c r="G28" s="97" t="s">
        <v>10</v>
      </c>
      <c r="I28" s="108"/>
      <c r="J28" s="92" t="s">
        <v>5</v>
      </c>
      <c r="K28" s="92" t="s">
        <v>6</v>
      </c>
      <c r="L28" s="96" t="s">
        <v>7</v>
      </c>
      <c r="M28" s="96" t="s">
        <v>8</v>
      </c>
      <c r="N28" s="96" t="s">
        <v>9</v>
      </c>
      <c r="O28" s="97" t="s">
        <v>10</v>
      </c>
    </row>
    <row r="29" spans="1:15" ht="15.75" customHeight="1" x14ac:dyDescent="0.3">
      <c r="A29" s="199">
        <v>2</v>
      </c>
      <c r="B29" s="200" t="s">
        <v>226</v>
      </c>
      <c r="C29" s="200" t="s">
        <v>12</v>
      </c>
      <c r="D29" s="201">
        <v>97</v>
      </c>
      <c r="E29" s="201">
        <v>9</v>
      </c>
      <c r="F29" s="201">
        <v>387</v>
      </c>
      <c r="G29" s="274">
        <v>34</v>
      </c>
      <c r="I29" s="199">
        <v>4</v>
      </c>
      <c r="J29" s="200" t="s">
        <v>231</v>
      </c>
      <c r="K29" s="200" t="s">
        <v>18</v>
      </c>
      <c r="L29" s="284">
        <v>95</v>
      </c>
      <c r="M29" s="201">
        <v>9</v>
      </c>
      <c r="N29" s="201">
        <v>374</v>
      </c>
      <c r="O29" s="274">
        <v>31</v>
      </c>
    </row>
    <row r="30" spans="1:15" ht="15.75" customHeight="1" x14ac:dyDescent="0.3">
      <c r="A30" s="101">
        <v>3</v>
      </c>
      <c r="B30" s="102" t="s">
        <v>228</v>
      </c>
      <c r="C30" s="102" t="s">
        <v>20</v>
      </c>
      <c r="D30" s="103">
        <v>97</v>
      </c>
      <c r="E30" s="98">
        <v>9</v>
      </c>
      <c r="F30" s="103">
        <v>381</v>
      </c>
      <c r="G30" s="104">
        <v>31</v>
      </c>
      <c r="I30" s="101">
        <v>7</v>
      </c>
      <c r="J30" s="102" t="s">
        <v>236</v>
      </c>
      <c r="K30" s="102" t="s">
        <v>75</v>
      </c>
      <c r="L30" s="103">
        <v>92</v>
      </c>
      <c r="M30" s="98">
        <v>8</v>
      </c>
      <c r="N30" s="103">
        <v>370</v>
      </c>
      <c r="O30" s="104">
        <v>28</v>
      </c>
    </row>
    <row r="31" spans="1:15" ht="15.75" customHeight="1" x14ac:dyDescent="0.3">
      <c r="A31" s="101">
        <v>4</v>
      </c>
      <c r="B31" s="102" t="s">
        <v>230</v>
      </c>
      <c r="C31" s="102" t="s">
        <v>12</v>
      </c>
      <c r="D31" s="103">
        <v>93</v>
      </c>
      <c r="E31" s="98">
        <v>6</v>
      </c>
      <c r="F31" s="103">
        <v>376</v>
      </c>
      <c r="G31" s="104">
        <v>27</v>
      </c>
      <c r="I31" s="101">
        <v>1</v>
      </c>
      <c r="J31" s="102" t="s">
        <v>224</v>
      </c>
      <c r="K31" s="102" t="s">
        <v>225</v>
      </c>
      <c r="L31" s="103">
        <v>90</v>
      </c>
      <c r="M31" s="98">
        <v>4</v>
      </c>
      <c r="N31" s="109">
        <v>374</v>
      </c>
      <c r="O31" s="110">
        <v>26</v>
      </c>
    </row>
    <row r="32" spans="1:15" ht="15.75" customHeight="1" x14ac:dyDescent="0.3">
      <c r="A32" s="101">
        <v>7</v>
      </c>
      <c r="B32" s="102" t="s">
        <v>235</v>
      </c>
      <c r="C32" s="102" t="s">
        <v>20</v>
      </c>
      <c r="D32" s="103">
        <v>92</v>
      </c>
      <c r="E32" s="98">
        <v>5</v>
      </c>
      <c r="F32" s="103">
        <v>373</v>
      </c>
      <c r="G32" s="104">
        <v>25</v>
      </c>
      <c r="I32" s="101">
        <v>6</v>
      </c>
      <c r="J32" s="102" t="s">
        <v>234</v>
      </c>
      <c r="K32" s="102" t="s">
        <v>27</v>
      </c>
      <c r="L32" s="103">
        <v>92</v>
      </c>
      <c r="M32" s="98">
        <v>8</v>
      </c>
      <c r="N32" s="103">
        <v>366</v>
      </c>
      <c r="O32" s="104">
        <v>26</v>
      </c>
    </row>
    <row r="33" spans="1:15" ht="15.75" customHeight="1" x14ac:dyDescent="0.3">
      <c r="A33" s="101">
        <v>8</v>
      </c>
      <c r="B33" s="102" t="s">
        <v>237</v>
      </c>
      <c r="C33" s="102" t="s">
        <v>12</v>
      </c>
      <c r="D33" s="103">
        <v>90</v>
      </c>
      <c r="E33" s="98">
        <v>4</v>
      </c>
      <c r="F33" s="103">
        <v>368</v>
      </c>
      <c r="G33" s="104">
        <v>20</v>
      </c>
      <c r="I33" s="101">
        <v>9</v>
      </c>
      <c r="J33" s="102" t="s">
        <v>240</v>
      </c>
      <c r="K33" s="102" t="s">
        <v>225</v>
      </c>
      <c r="L33" s="103">
        <v>92</v>
      </c>
      <c r="M33" s="98">
        <v>8</v>
      </c>
      <c r="N33" s="103">
        <v>367</v>
      </c>
      <c r="O33" s="104">
        <v>25</v>
      </c>
    </row>
    <row r="34" spans="1:15" ht="15.75" customHeight="1" x14ac:dyDescent="0.3">
      <c r="A34" s="101">
        <v>1</v>
      </c>
      <c r="B34" s="102" t="s">
        <v>223</v>
      </c>
      <c r="C34" s="102" t="s">
        <v>194</v>
      </c>
      <c r="D34" s="103">
        <v>90</v>
      </c>
      <c r="E34" s="98">
        <v>4</v>
      </c>
      <c r="F34" s="109">
        <v>367</v>
      </c>
      <c r="G34" s="110">
        <v>20</v>
      </c>
      <c r="I34" s="101">
        <v>2</v>
      </c>
      <c r="J34" s="102" t="s">
        <v>227</v>
      </c>
      <c r="K34" s="102" t="s">
        <v>12</v>
      </c>
      <c r="L34" s="103">
        <v>90</v>
      </c>
      <c r="M34" s="98">
        <v>4</v>
      </c>
      <c r="N34" s="103">
        <v>356</v>
      </c>
      <c r="O34" s="104">
        <v>17</v>
      </c>
    </row>
    <row r="35" spans="1:15" ht="15.75" customHeight="1" x14ac:dyDescent="0.3">
      <c r="A35" s="101">
        <v>9</v>
      </c>
      <c r="B35" s="102" t="s">
        <v>239</v>
      </c>
      <c r="C35" s="102" t="s">
        <v>222</v>
      </c>
      <c r="D35" s="103">
        <v>97</v>
      </c>
      <c r="E35" s="98">
        <v>9</v>
      </c>
      <c r="F35" s="103">
        <v>188</v>
      </c>
      <c r="G35" s="104">
        <v>12</v>
      </c>
      <c r="I35" s="101">
        <v>5</v>
      </c>
      <c r="J35" s="102" t="s">
        <v>233</v>
      </c>
      <c r="K35" s="102" t="s">
        <v>12</v>
      </c>
      <c r="L35" s="103">
        <v>92</v>
      </c>
      <c r="M35" s="98">
        <v>8</v>
      </c>
      <c r="N35" s="103">
        <v>342</v>
      </c>
      <c r="O35" s="104">
        <v>17</v>
      </c>
    </row>
    <row r="36" spans="1:15" ht="15.75" customHeight="1" x14ac:dyDescent="0.3">
      <c r="A36" s="101">
        <v>5</v>
      </c>
      <c r="B36" s="102" t="s">
        <v>232</v>
      </c>
      <c r="C36" s="102" t="s">
        <v>14</v>
      </c>
      <c r="D36" s="103" t="s">
        <v>45</v>
      </c>
      <c r="E36" s="98">
        <v>0</v>
      </c>
      <c r="F36" s="103">
        <v>0</v>
      </c>
      <c r="G36" s="104">
        <v>0</v>
      </c>
      <c r="I36" s="101">
        <v>8</v>
      </c>
      <c r="J36" s="112" t="s">
        <v>238</v>
      </c>
      <c r="K36" s="102" t="s">
        <v>20</v>
      </c>
      <c r="L36" s="103" t="s">
        <v>190</v>
      </c>
      <c r="M36" s="98">
        <v>0</v>
      </c>
      <c r="N36" s="103">
        <v>188</v>
      </c>
      <c r="O36" s="104">
        <v>15</v>
      </c>
    </row>
    <row r="37" spans="1:15" ht="15.75" customHeight="1" x14ac:dyDescent="0.3">
      <c r="A37" s="204">
        <v>6</v>
      </c>
      <c r="B37" s="235" t="s">
        <v>101</v>
      </c>
      <c r="C37" s="205" t="s">
        <v>75</v>
      </c>
      <c r="D37" s="206" t="s">
        <v>190</v>
      </c>
      <c r="E37" s="207">
        <v>0</v>
      </c>
      <c r="F37" s="105">
        <v>0</v>
      </c>
      <c r="G37" s="106">
        <v>0</v>
      </c>
      <c r="I37" s="204">
        <v>3</v>
      </c>
      <c r="J37" s="235" t="s">
        <v>229</v>
      </c>
      <c r="K37" s="205" t="s">
        <v>194</v>
      </c>
      <c r="L37" s="206" t="s">
        <v>190</v>
      </c>
      <c r="M37" s="207">
        <v>0</v>
      </c>
      <c r="N37" s="105">
        <v>0</v>
      </c>
      <c r="O37" s="106">
        <v>0</v>
      </c>
    </row>
    <row r="38" spans="1:15" ht="15.75" customHeight="1" x14ac:dyDescent="0.3">
      <c r="A38" s="85"/>
      <c r="I38" s="85"/>
    </row>
    <row r="39" spans="1:15" ht="15.75" customHeight="1" x14ac:dyDescent="0.3">
      <c r="A39" s="89"/>
      <c r="B39" s="90" t="s">
        <v>92</v>
      </c>
      <c r="C39" s="90"/>
      <c r="D39" s="90"/>
      <c r="E39" s="90"/>
      <c r="F39" s="90"/>
      <c r="G39" s="90"/>
      <c r="I39" s="89"/>
      <c r="J39" s="90" t="s">
        <v>93</v>
      </c>
      <c r="K39" s="90"/>
      <c r="L39" s="90"/>
      <c r="M39" s="90"/>
      <c r="N39" s="90"/>
      <c r="O39" s="90"/>
    </row>
    <row r="40" spans="1:15" ht="15.75" customHeight="1" x14ac:dyDescent="0.3">
      <c r="A40" s="108"/>
      <c r="B40" s="92" t="s">
        <v>5</v>
      </c>
      <c r="C40" s="92" t="s">
        <v>6</v>
      </c>
      <c r="D40" s="96" t="s">
        <v>7</v>
      </c>
      <c r="E40" s="96" t="s">
        <v>8</v>
      </c>
      <c r="F40" s="96" t="s">
        <v>9</v>
      </c>
      <c r="G40" s="97" t="s">
        <v>10</v>
      </c>
      <c r="I40" s="108"/>
      <c r="J40" s="92" t="s">
        <v>5</v>
      </c>
      <c r="K40" s="92" t="s">
        <v>6</v>
      </c>
      <c r="L40" s="96" t="s">
        <v>7</v>
      </c>
      <c r="M40" s="96" t="s">
        <v>8</v>
      </c>
      <c r="N40" s="96" t="s">
        <v>9</v>
      </c>
      <c r="O40" s="97" t="s">
        <v>10</v>
      </c>
    </row>
    <row r="41" spans="1:15" ht="15.75" customHeight="1" x14ac:dyDescent="0.3">
      <c r="A41" s="199">
        <v>9</v>
      </c>
      <c r="B41" s="200" t="s">
        <v>256</v>
      </c>
      <c r="C41" s="200" t="s">
        <v>20</v>
      </c>
      <c r="D41" s="201">
        <v>94</v>
      </c>
      <c r="E41" s="201">
        <v>8</v>
      </c>
      <c r="F41" s="201">
        <v>384</v>
      </c>
      <c r="G41" s="274">
        <v>34</v>
      </c>
      <c r="I41" s="199">
        <v>3</v>
      </c>
      <c r="J41" s="200" t="s">
        <v>55</v>
      </c>
      <c r="K41" s="200" t="s">
        <v>18</v>
      </c>
      <c r="L41" s="201">
        <v>94</v>
      </c>
      <c r="M41" s="201">
        <v>8</v>
      </c>
      <c r="N41" s="201">
        <v>362</v>
      </c>
      <c r="O41" s="274">
        <v>30</v>
      </c>
    </row>
    <row r="42" spans="1:15" ht="15.75" customHeight="1" x14ac:dyDescent="0.3">
      <c r="A42" s="101">
        <v>3</v>
      </c>
      <c r="B42" s="102" t="s">
        <v>245</v>
      </c>
      <c r="C42" s="102" t="s">
        <v>12</v>
      </c>
      <c r="D42" s="103">
        <v>95</v>
      </c>
      <c r="E42" s="98">
        <v>9</v>
      </c>
      <c r="F42" s="103">
        <v>377</v>
      </c>
      <c r="G42" s="104">
        <v>34</v>
      </c>
      <c r="I42" s="101">
        <v>1</v>
      </c>
      <c r="J42" s="102" t="s">
        <v>242</v>
      </c>
      <c r="K42" s="102" t="s">
        <v>12</v>
      </c>
      <c r="L42" s="103">
        <v>85</v>
      </c>
      <c r="M42" s="98">
        <v>6</v>
      </c>
      <c r="N42" s="109">
        <v>354</v>
      </c>
      <c r="O42" s="110">
        <v>28</v>
      </c>
    </row>
    <row r="43" spans="1:15" ht="15.75" customHeight="1" x14ac:dyDescent="0.3">
      <c r="A43" s="101">
        <v>2</v>
      </c>
      <c r="B43" s="102" t="s">
        <v>243</v>
      </c>
      <c r="C43" s="102" t="s">
        <v>12</v>
      </c>
      <c r="D43" s="103">
        <v>87</v>
      </c>
      <c r="E43" s="98">
        <v>5</v>
      </c>
      <c r="F43" s="103">
        <v>356</v>
      </c>
      <c r="G43" s="104">
        <v>26</v>
      </c>
      <c r="I43" s="101">
        <v>2</v>
      </c>
      <c r="J43" s="102" t="s">
        <v>244</v>
      </c>
      <c r="K43" s="102" t="s">
        <v>18</v>
      </c>
      <c r="L43" s="103">
        <v>88</v>
      </c>
      <c r="M43" s="98">
        <v>7</v>
      </c>
      <c r="N43" s="103">
        <v>331</v>
      </c>
      <c r="O43" s="104">
        <v>26</v>
      </c>
    </row>
    <row r="44" spans="1:15" ht="15.75" customHeight="1" x14ac:dyDescent="0.3">
      <c r="A44" s="101">
        <v>7</v>
      </c>
      <c r="B44" s="102" t="s">
        <v>252</v>
      </c>
      <c r="C44" s="102" t="s">
        <v>30</v>
      </c>
      <c r="D44" s="103">
        <v>90</v>
      </c>
      <c r="E44" s="98">
        <v>6</v>
      </c>
      <c r="F44" s="103">
        <v>350</v>
      </c>
      <c r="G44" s="104">
        <v>24</v>
      </c>
      <c r="I44" s="101">
        <v>4</v>
      </c>
      <c r="J44" s="112" t="s">
        <v>247</v>
      </c>
      <c r="K44" s="102" t="s">
        <v>194</v>
      </c>
      <c r="L44" s="103" t="s">
        <v>190</v>
      </c>
      <c r="M44" s="98">
        <v>0</v>
      </c>
      <c r="N44" s="103">
        <v>0</v>
      </c>
      <c r="O44" s="104">
        <v>0</v>
      </c>
    </row>
    <row r="45" spans="1:15" ht="15.75" customHeight="1" x14ac:dyDescent="0.3">
      <c r="A45" s="101">
        <v>4</v>
      </c>
      <c r="B45" s="102" t="s">
        <v>246</v>
      </c>
      <c r="C45" s="102" t="s">
        <v>12</v>
      </c>
      <c r="D45" s="103">
        <v>91</v>
      </c>
      <c r="E45" s="98">
        <v>7</v>
      </c>
      <c r="F45" s="103">
        <v>344</v>
      </c>
      <c r="G45" s="104">
        <v>23</v>
      </c>
      <c r="I45" s="101">
        <v>5</v>
      </c>
      <c r="J45" s="112" t="s">
        <v>249</v>
      </c>
      <c r="K45" s="102" t="s">
        <v>194</v>
      </c>
      <c r="L45" s="103" t="s">
        <v>190</v>
      </c>
      <c r="M45" s="98">
        <v>0</v>
      </c>
      <c r="N45" s="103">
        <v>0</v>
      </c>
      <c r="O45" s="104">
        <v>0</v>
      </c>
    </row>
    <row r="46" spans="1:15" ht="15.75" customHeight="1" x14ac:dyDescent="0.3">
      <c r="A46" s="101">
        <v>1</v>
      </c>
      <c r="B46" s="102" t="s">
        <v>241</v>
      </c>
      <c r="C46" s="102" t="s">
        <v>14</v>
      </c>
      <c r="D46" s="103" t="s">
        <v>45</v>
      </c>
      <c r="E46" s="98">
        <v>0</v>
      </c>
      <c r="F46" s="109">
        <v>0</v>
      </c>
      <c r="G46" s="110">
        <v>0</v>
      </c>
      <c r="I46" s="101">
        <v>6</v>
      </c>
      <c r="J46" s="112" t="s">
        <v>251</v>
      </c>
      <c r="K46" s="102" t="s">
        <v>194</v>
      </c>
      <c r="L46" s="103" t="s">
        <v>190</v>
      </c>
      <c r="M46" s="98">
        <v>0</v>
      </c>
      <c r="N46" s="103">
        <v>0</v>
      </c>
      <c r="O46" s="104">
        <v>0</v>
      </c>
    </row>
    <row r="47" spans="1:15" ht="15.75" customHeight="1" x14ac:dyDescent="0.3">
      <c r="A47" s="101">
        <v>5</v>
      </c>
      <c r="B47" s="112" t="s">
        <v>248</v>
      </c>
      <c r="C47" s="102" t="s">
        <v>27</v>
      </c>
      <c r="D47" s="103" t="s">
        <v>190</v>
      </c>
      <c r="E47" s="98">
        <v>0</v>
      </c>
      <c r="F47" s="103">
        <v>0</v>
      </c>
      <c r="G47" s="104">
        <v>0</v>
      </c>
      <c r="I47" s="101">
        <v>7</v>
      </c>
      <c r="J47" s="112" t="s">
        <v>253</v>
      </c>
      <c r="K47" s="102" t="s">
        <v>18</v>
      </c>
      <c r="L47" s="103" t="s">
        <v>190</v>
      </c>
      <c r="M47" s="98">
        <v>0</v>
      </c>
      <c r="N47" s="103">
        <v>0</v>
      </c>
      <c r="O47" s="104">
        <v>0</v>
      </c>
    </row>
    <row r="48" spans="1:15" ht="15.75" customHeight="1" x14ac:dyDescent="0.3">
      <c r="A48" s="101">
        <v>6</v>
      </c>
      <c r="B48" s="112" t="s">
        <v>250</v>
      </c>
      <c r="C48" s="102" t="s">
        <v>75</v>
      </c>
      <c r="D48" s="103" t="s">
        <v>190</v>
      </c>
      <c r="E48" s="98">
        <v>0</v>
      </c>
      <c r="F48" s="103">
        <v>0</v>
      </c>
      <c r="G48" s="104">
        <v>0</v>
      </c>
      <c r="I48" s="204">
        <v>8</v>
      </c>
      <c r="J48" s="235" t="s">
        <v>255</v>
      </c>
      <c r="K48" s="205" t="s">
        <v>85</v>
      </c>
      <c r="L48" s="206" t="s">
        <v>190</v>
      </c>
      <c r="M48" s="207">
        <v>0</v>
      </c>
      <c r="N48" s="105">
        <v>0</v>
      </c>
      <c r="O48" s="106">
        <v>0</v>
      </c>
    </row>
    <row r="49" spans="1:9" ht="15.75" customHeight="1" x14ac:dyDescent="0.3">
      <c r="A49" s="204">
        <v>8</v>
      </c>
      <c r="B49" s="235" t="s">
        <v>254</v>
      </c>
      <c r="C49" s="205" t="s">
        <v>75</v>
      </c>
      <c r="D49" s="206" t="s">
        <v>190</v>
      </c>
      <c r="E49" s="207">
        <v>0</v>
      </c>
      <c r="F49" s="105">
        <v>0</v>
      </c>
      <c r="G49" s="106">
        <v>0</v>
      </c>
      <c r="I49" s="85"/>
    </row>
    <row r="50" spans="1:9" ht="15.75" customHeight="1" x14ac:dyDescent="0.3">
      <c r="A50" s="85"/>
      <c r="I50" s="85"/>
    </row>
    <row r="51" spans="1:9" ht="15.75" customHeight="1" x14ac:dyDescent="0.3">
      <c r="A51" s="89"/>
      <c r="B51" s="90" t="s">
        <v>110</v>
      </c>
      <c r="C51" s="90"/>
      <c r="D51" s="90"/>
      <c r="E51" s="90"/>
      <c r="F51" s="90"/>
      <c r="G51" s="90"/>
      <c r="I51" s="85"/>
    </row>
    <row r="52" spans="1:9" ht="15.75" customHeight="1" x14ac:dyDescent="0.3">
      <c r="A52" s="108"/>
      <c r="B52" s="92" t="s">
        <v>5</v>
      </c>
      <c r="C52" s="92" t="s">
        <v>6</v>
      </c>
      <c r="D52" s="96" t="s">
        <v>7</v>
      </c>
      <c r="E52" s="96" t="s">
        <v>8</v>
      </c>
      <c r="F52" s="96" t="s">
        <v>9</v>
      </c>
      <c r="G52" s="97" t="s">
        <v>10</v>
      </c>
      <c r="I52" s="85"/>
    </row>
    <row r="53" spans="1:9" ht="15.75" customHeight="1" x14ac:dyDescent="0.3">
      <c r="A53" s="199">
        <v>5</v>
      </c>
      <c r="B53" s="200" t="s">
        <v>263</v>
      </c>
      <c r="C53" s="200" t="s">
        <v>12</v>
      </c>
      <c r="D53" s="201">
        <v>85</v>
      </c>
      <c r="E53" s="201">
        <v>7</v>
      </c>
      <c r="F53" s="201">
        <v>360</v>
      </c>
      <c r="G53" s="274">
        <v>31</v>
      </c>
      <c r="I53" s="85"/>
    </row>
    <row r="54" spans="1:9" ht="15.75" customHeight="1" x14ac:dyDescent="0.3">
      <c r="A54" s="101">
        <v>1</v>
      </c>
      <c r="B54" s="102" t="s">
        <v>257</v>
      </c>
      <c r="C54" s="102" t="s">
        <v>258</v>
      </c>
      <c r="D54" s="103">
        <v>88</v>
      </c>
      <c r="E54" s="98">
        <v>8</v>
      </c>
      <c r="F54" s="109">
        <v>350</v>
      </c>
      <c r="G54" s="110">
        <v>26</v>
      </c>
      <c r="I54" s="85"/>
    </row>
    <row r="55" spans="1:9" ht="15.75" customHeight="1" x14ac:dyDescent="0.3">
      <c r="A55" s="101">
        <v>2</v>
      </c>
      <c r="B55" s="102" t="s">
        <v>259</v>
      </c>
      <c r="C55" s="102" t="s">
        <v>67</v>
      </c>
      <c r="D55" s="103">
        <v>83</v>
      </c>
      <c r="E55" s="98">
        <v>6</v>
      </c>
      <c r="F55" s="103">
        <v>346</v>
      </c>
      <c r="G55" s="104">
        <v>25</v>
      </c>
      <c r="I55" s="85"/>
    </row>
    <row r="56" spans="1:9" ht="15.75" customHeight="1" x14ac:dyDescent="0.3">
      <c r="A56" s="101">
        <v>8</v>
      </c>
      <c r="B56" s="102" t="s">
        <v>266</v>
      </c>
      <c r="C56" s="102" t="s">
        <v>18</v>
      </c>
      <c r="D56" s="113">
        <v>77</v>
      </c>
      <c r="E56" s="98">
        <v>3</v>
      </c>
      <c r="F56" s="103">
        <v>332</v>
      </c>
      <c r="G56" s="104">
        <v>19</v>
      </c>
      <c r="I56" s="85"/>
    </row>
    <row r="57" spans="1:9" ht="15.75" customHeight="1" x14ac:dyDescent="0.3">
      <c r="A57" s="101">
        <v>7</v>
      </c>
      <c r="B57" s="102" t="s">
        <v>265</v>
      </c>
      <c r="C57" s="102" t="s">
        <v>14</v>
      </c>
      <c r="D57" s="103">
        <v>77</v>
      </c>
      <c r="E57" s="98">
        <v>3</v>
      </c>
      <c r="F57" s="103">
        <v>328</v>
      </c>
      <c r="G57" s="104">
        <v>16</v>
      </c>
      <c r="I57" s="85"/>
    </row>
    <row r="58" spans="1:9" ht="15.75" customHeight="1" x14ac:dyDescent="0.3">
      <c r="A58" s="101">
        <v>3</v>
      </c>
      <c r="B58" s="102" t="s">
        <v>260</v>
      </c>
      <c r="C58" s="102" t="s">
        <v>16</v>
      </c>
      <c r="D58" s="103">
        <v>78</v>
      </c>
      <c r="E58" s="98">
        <v>4</v>
      </c>
      <c r="F58" s="103">
        <v>318</v>
      </c>
      <c r="G58" s="104">
        <v>14</v>
      </c>
      <c r="I58" s="85"/>
    </row>
    <row r="59" spans="1:9" ht="15.75" customHeight="1" x14ac:dyDescent="0.3">
      <c r="A59" s="101">
        <v>4</v>
      </c>
      <c r="B59" s="102" t="s">
        <v>261</v>
      </c>
      <c r="C59" s="102" t="s">
        <v>262</v>
      </c>
      <c r="D59" s="103">
        <v>82</v>
      </c>
      <c r="E59" s="98">
        <v>5</v>
      </c>
      <c r="F59" s="103">
        <v>167</v>
      </c>
      <c r="G59" s="104">
        <v>10</v>
      </c>
      <c r="I59" s="85"/>
    </row>
    <row r="60" spans="1:9" ht="15.75" customHeight="1" x14ac:dyDescent="0.3">
      <c r="A60" s="204">
        <v>6</v>
      </c>
      <c r="B60" s="235" t="s">
        <v>264</v>
      </c>
      <c r="C60" s="205" t="s">
        <v>27</v>
      </c>
      <c r="D60" s="206" t="s">
        <v>190</v>
      </c>
      <c r="E60" s="207">
        <v>0</v>
      </c>
      <c r="F60" s="105">
        <v>0</v>
      </c>
      <c r="G60" s="106">
        <v>0</v>
      </c>
      <c r="I60" s="85"/>
    </row>
    <row r="61" spans="1:9" ht="15.75" customHeight="1" x14ac:dyDescent="0.3">
      <c r="A61" s="85"/>
      <c r="I61" s="85"/>
    </row>
    <row r="62" spans="1:9" ht="15.75" customHeight="1" x14ac:dyDescent="0.3">
      <c r="A62" s="85"/>
      <c r="B62" s="85" t="s">
        <v>158</v>
      </c>
      <c r="F62" s="107" t="s">
        <v>705</v>
      </c>
      <c r="I62" s="85"/>
    </row>
    <row r="63" spans="1:9" ht="15.75" customHeight="1" x14ac:dyDescent="0.3">
      <c r="A63" s="85"/>
      <c r="B63" s="85" t="s">
        <v>129</v>
      </c>
      <c r="I63" s="85"/>
    </row>
    <row r="64" spans="1:9" ht="15.75" customHeight="1" x14ac:dyDescent="0.3">
      <c r="A64" s="85"/>
      <c r="I64" s="85"/>
    </row>
    <row r="65" s="85" customFormat="1" ht="15.75" customHeight="1" x14ac:dyDescent="0.3"/>
    <row r="66" s="85" customFormat="1" ht="15.75" customHeight="1" x14ac:dyDescent="0.3"/>
    <row r="67" s="85" customFormat="1" ht="15.75" customHeight="1" x14ac:dyDescent="0.3"/>
    <row r="68" s="85" customFormat="1" ht="15.75" customHeight="1" x14ac:dyDescent="0.3"/>
    <row r="69" s="85" customFormat="1" ht="15.75" customHeight="1" x14ac:dyDescent="0.3"/>
    <row r="70" s="85" customFormat="1" ht="15.75" customHeight="1" x14ac:dyDescent="0.3"/>
    <row r="71" s="85" customFormat="1" ht="15.75" customHeight="1" x14ac:dyDescent="0.3"/>
    <row r="72" s="85" customFormat="1" ht="15.75" customHeight="1" x14ac:dyDescent="0.3"/>
    <row r="73" s="85" customFormat="1" ht="15.75" customHeight="1" x14ac:dyDescent="0.3"/>
    <row r="74" s="85" customFormat="1" ht="15.75" customHeight="1" x14ac:dyDescent="0.3"/>
    <row r="75" s="85" customFormat="1" ht="15.75" customHeight="1" x14ac:dyDescent="0.3"/>
    <row r="76" s="85" customFormat="1" ht="15.75" customHeight="1" x14ac:dyDescent="0.3"/>
    <row r="77" s="85" customFormat="1" ht="15.75" customHeight="1" x14ac:dyDescent="0.3"/>
    <row r="78" s="85" customFormat="1" ht="15.75" customHeight="1" x14ac:dyDescent="0.3"/>
    <row r="79" s="85" customFormat="1" ht="15.75" customHeight="1" x14ac:dyDescent="0.3"/>
    <row r="80" s="85" customFormat="1" ht="15.75" customHeight="1" x14ac:dyDescent="0.3"/>
    <row r="81" s="85" customFormat="1" ht="15.75" customHeight="1" x14ac:dyDescent="0.3"/>
    <row r="82" s="85" customFormat="1" ht="15.75" customHeight="1" x14ac:dyDescent="0.3"/>
    <row r="83" s="85" customFormat="1" ht="15.75" customHeight="1" x14ac:dyDescent="0.3"/>
    <row r="84" s="85" customFormat="1" ht="15.75" customHeight="1" x14ac:dyDescent="0.3"/>
    <row r="85" s="85" customFormat="1" ht="15.75" customHeight="1" x14ac:dyDescent="0.3"/>
    <row r="86" s="85" customFormat="1" ht="15.75" customHeight="1" x14ac:dyDescent="0.3"/>
    <row r="87" s="85" customFormat="1" ht="15.75" customHeight="1" x14ac:dyDescent="0.3"/>
    <row r="88" s="85" customFormat="1" ht="15.75" customHeight="1" x14ac:dyDescent="0.3"/>
    <row r="89" s="85" customFormat="1" ht="15.75" customHeight="1" x14ac:dyDescent="0.3"/>
    <row r="90" s="85" customFormat="1" ht="15.75" customHeight="1" x14ac:dyDescent="0.3"/>
    <row r="91" s="85" customFormat="1" ht="15.75" customHeight="1" x14ac:dyDescent="0.3"/>
    <row r="92" s="85" customFormat="1" ht="15.75" customHeight="1" x14ac:dyDescent="0.3"/>
    <row r="93" s="85" customFormat="1" ht="15.75" customHeight="1" x14ac:dyDescent="0.3"/>
    <row r="94" s="85" customFormat="1" ht="15.75" customHeight="1" x14ac:dyDescent="0.3"/>
    <row r="95" s="85" customFormat="1" ht="15.75" customHeight="1" x14ac:dyDescent="0.3"/>
    <row r="96" s="85" customFormat="1" ht="15.75" customHeight="1" x14ac:dyDescent="0.3"/>
    <row r="97" s="85" customFormat="1" ht="15.75" customHeight="1" x14ac:dyDescent="0.3"/>
    <row r="98" s="85" customFormat="1" ht="15.75" customHeight="1" x14ac:dyDescent="0.3"/>
    <row r="99" s="85" customFormat="1" ht="15.75" customHeight="1" x14ac:dyDescent="0.3"/>
    <row r="100" s="85" customFormat="1" ht="15.75" customHeight="1" x14ac:dyDescent="0.3"/>
    <row r="101" s="85" customFormat="1" ht="15.75" customHeight="1" x14ac:dyDescent="0.3"/>
    <row r="102" s="85" customFormat="1" ht="15.75" customHeight="1" x14ac:dyDescent="0.3"/>
    <row r="103" s="85" customFormat="1" ht="15.75" customHeight="1" x14ac:dyDescent="0.3"/>
    <row r="104" s="85" customFormat="1" ht="15.75" customHeight="1" x14ac:dyDescent="0.3"/>
    <row r="105" s="85" customFormat="1" ht="15.75" customHeight="1" x14ac:dyDescent="0.3"/>
    <row r="106" s="85" customFormat="1" ht="15.75" customHeight="1" x14ac:dyDescent="0.3"/>
    <row r="107" s="85" customFormat="1" ht="15.75" customHeight="1" x14ac:dyDescent="0.3"/>
    <row r="108" s="85" customFormat="1" ht="15.75" customHeight="1" x14ac:dyDescent="0.3"/>
    <row r="109" s="85" customFormat="1" ht="15.75" customHeight="1" x14ac:dyDescent="0.3"/>
    <row r="110" s="85" customFormat="1" ht="15.75" customHeight="1" x14ac:dyDescent="0.3"/>
    <row r="111" s="85" customFormat="1" ht="15.75" customHeight="1" x14ac:dyDescent="0.3"/>
    <row r="112" s="85" customFormat="1" ht="15.75" customHeight="1" x14ac:dyDescent="0.3"/>
    <row r="113" s="85" customFormat="1" ht="15.75" customHeight="1" x14ac:dyDescent="0.3"/>
    <row r="114" s="85" customFormat="1" ht="15.75" customHeight="1" x14ac:dyDescent="0.3"/>
    <row r="115" s="85" customFormat="1" ht="15.75" customHeight="1" x14ac:dyDescent="0.3"/>
    <row r="116" s="85" customFormat="1" ht="15.75" customHeight="1" x14ac:dyDescent="0.3"/>
    <row r="117" s="85" customFormat="1" ht="15.75" customHeight="1" x14ac:dyDescent="0.3"/>
    <row r="118" s="85" customFormat="1" ht="15.75" customHeight="1" x14ac:dyDescent="0.3"/>
    <row r="119" s="85" customFormat="1" ht="15.75" customHeight="1" x14ac:dyDescent="0.3"/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0AB5E31A-DD2A-41DD-B98F-D4612D53B0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111D-4B2E-47A6-9D33-6A9B59AC517A}">
  <sheetPr codeName="Sheet8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7" width="4.140625" style="85" customWidth="1"/>
    <col min="18" max="18" width="9.140625" style="85" bestFit="1" customWidth="1"/>
    <col min="19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186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1</v>
      </c>
      <c r="B5" s="211" t="s">
        <v>73</v>
      </c>
      <c r="C5" s="211" t="s">
        <v>67</v>
      </c>
      <c r="D5" s="212">
        <v>97</v>
      </c>
      <c r="E5" s="212">
        <v>9</v>
      </c>
      <c r="F5" s="202">
        <v>394</v>
      </c>
      <c r="G5" s="203">
        <v>36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9</v>
      </c>
      <c r="B6" s="214" t="s">
        <v>66</v>
      </c>
      <c r="C6" s="214" t="s">
        <v>67</v>
      </c>
      <c r="D6" s="215">
        <v>96</v>
      </c>
      <c r="E6" s="216">
        <v>7</v>
      </c>
      <c r="F6" s="116">
        <v>386</v>
      </c>
      <c r="G6" s="117">
        <v>31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2</v>
      </c>
      <c r="B7" s="214" t="s">
        <v>209</v>
      </c>
      <c r="C7" s="214" t="s">
        <v>85</v>
      </c>
      <c r="D7" s="215">
        <v>96</v>
      </c>
      <c r="E7" s="216">
        <v>7</v>
      </c>
      <c r="F7" s="116">
        <v>382</v>
      </c>
      <c r="G7" s="117">
        <v>28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6</v>
      </c>
      <c r="B8" s="214" t="s">
        <v>228</v>
      </c>
      <c r="C8" s="214" t="s">
        <v>20</v>
      </c>
      <c r="D8" s="215">
        <v>97</v>
      </c>
      <c r="E8" s="216">
        <v>9</v>
      </c>
      <c r="F8" s="116">
        <v>381</v>
      </c>
      <c r="G8" s="117">
        <v>27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3">
        <v>4</v>
      </c>
      <c r="B9" s="214" t="s">
        <v>213</v>
      </c>
      <c r="C9" s="214" t="s">
        <v>67</v>
      </c>
      <c r="D9" s="240">
        <v>94</v>
      </c>
      <c r="E9" s="216">
        <v>4</v>
      </c>
      <c r="F9" s="116">
        <v>381</v>
      </c>
      <c r="G9" s="117">
        <v>22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7">
        <v>5</v>
      </c>
      <c r="B10" s="214" t="s">
        <v>216</v>
      </c>
      <c r="C10" s="214" t="s">
        <v>85</v>
      </c>
      <c r="D10" s="215">
        <v>96</v>
      </c>
      <c r="E10" s="216">
        <v>7</v>
      </c>
      <c r="F10" s="116">
        <v>375</v>
      </c>
      <c r="G10" s="117">
        <v>20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7">
        <v>3</v>
      </c>
      <c r="B11" s="214" t="s">
        <v>257</v>
      </c>
      <c r="C11" s="214" t="s">
        <v>258</v>
      </c>
      <c r="D11" s="215">
        <v>88</v>
      </c>
      <c r="E11" s="216">
        <v>3</v>
      </c>
      <c r="F11" s="116">
        <v>350</v>
      </c>
      <c r="G11" s="117">
        <v>12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7">
        <v>7</v>
      </c>
      <c r="B12" s="241" t="s">
        <v>101</v>
      </c>
      <c r="C12" s="214" t="s">
        <v>75</v>
      </c>
      <c r="D12" s="216" t="s">
        <v>190</v>
      </c>
      <c r="E12" s="216">
        <v>0</v>
      </c>
      <c r="F12" s="116">
        <v>0</v>
      </c>
      <c r="G12" s="117">
        <v>0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18">
        <v>8</v>
      </c>
      <c r="B13" s="289" t="s">
        <v>254</v>
      </c>
      <c r="C13" s="219" t="s">
        <v>75</v>
      </c>
      <c r="D13" s="221" t="s">
        <v>190</v>
      </c>
      <c r="E13" s="221">
        <v>0</v>
      </c>
      <c r="F13" s="118">
        <v>0</v>
      </c>
      <c r="G13" s="119">
        <v>0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85" t="s">
        <v>131</v>
      </c>
      <c r="F15" s="107" t="s">
        <v>705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85" t="s">
        <v>129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85"/>
      <c r="I71" s="85"/>
    </row>
    <row r="72" spans="1:26" ht="15.75" customHeight="1" x14ac:dyDescent="0.3">
      <c r="A72" s="85"/>
      <c r="I72" s="85"/>
    </row>
    <row r="73" spans="1:26" ht="15.75" customHeight="1" x14ac:dyDescent="0.3">
      <c r="A73" s="85"/>
      <c r="I73" s="85"/>
    </row>
    <row r="74" spans="1:26" ht="15.75" customHeight="1" x14ac:dyDescent="0.3">
      <c r="A74" s="85"/>
      <c r="I74" s="85"/>
    </row>
    <row r="75" spans="1:26" ht="15.75" customHeight="1" x14ac:dyDescent="0.3">
      <c r="A75" s="85"/>
      <c r="I75" s="85"/>
    </row>
    <row r="76" spans="1:26" ht="15.75" customHeight="1" x14ac:dyDescent="0.3">
      <c r="A76" s="85"/>
      <c r="I76" s="85"/>
    </row>
    <row r="77" spans="1:26" ht="15.75" customHeight="1" x14ac:dyDescent="0.3">
      <c r="A77" s="85"/>
      <c r="I77" s="85"/>
    </row>
    <row r="78" spans="1:26" ht="15.75" customHeight="1" x14ac:dyDescent="0.3">
      <c r="A78" s="85"/>
      <c r="I78" s="85"/>
    </row>
    <row r="79" spans="1:26" ht="15.75" customHeight="1" x14ac:dyDescent="0.3">
      <c r="A79" s="85"/>
      <c r="I79" s="85"/>
    </row>
    <row r="80" spans="1:26" ht="15.75" customHeight="1" x14ac:dyDescent="0.3">
      <c r="A80" s="85"/>
      <c r="I80" s="85"/>
    </row>
    <row r="81" s="85" customFormat="1" ht="15.75" customHeight="1" x14ac:dyDescent="0.3"/>
    <row r="82" s="85" customFormat="1" ht="15.75" customHeight="1" x14ac:dyDescent="0.3"/>
    <row r="83" s="85" customFormat="1" ht="15.75" customHeight="1" x14ac:dyDescent="0.3"/>
    <row r="84" s="85" customFormat="1" ht="15.75" customHeight="1" x14ac:dyDescent="0.3"/>
    <row r="85" s="85" customFormat="1" ht="15.75" customHeight="1" x14ac:dyDescent="0.3"/>
    <row r="86" s="85" customFormat="1" ht="15.75" customHeight="1" x14ac:dyDescent="0.3"/>
    <row r="87" s="85" customFormat="1" ht="15.75" customHeight="1" x14ac:dyDescent="0.3"/>
    <row r="88" s="85" customFormat="1" ht="15.75" customHeight="1" x14ac:dyDescent="0.3"/>
    <row r="89" s="85" customFormat="1" ht="15.75" customHeight="1" x14ac:dyDescent="0.3"/>
    <row r="90" s="85" customFormat="1" ht="15.75" customHeight="1" x14ac:dyDescent="0.3"/>
    <row r="91" s="85" customFormat="1" ht="15.75" customHeight="1" x14ac:dyDescent="0.3"/>
    <row r="92" s="85" customFormat="1" ht="15.75" customHeight="1" x14ac:dyDescent="0.3"/>
    <row r="93" s="85" customFormat="1" ht="15.75" customHeight="1" x14ac:dyDescent="0.3"/>
    <row r="94" s="85" customFormat="1" ht="15.75" customHeight="1" x14ac:dyDescent="0.3"/>
    <row r="95" s="85" customFormat="1" ht="15.75" customHeight="1" x14ac:dyDescent="0.3"/>
    <row r="96" s="85" customFormat="1" ht="15.75" customHeight="1" x14ac:dyDescent="0.3"/>
    <row r="97" s="85" customFormat="1" ht="15.75" customHeight="1" x14ac:dyDescent="0.3"/>
    <row r="98" s="85" customFormat="1" ht="15.75" customHeight="1" x14ac:dyDescent="0.3"/>
    <row r="99" s="85" customFormat="1" ht="15.75" customHeight="1" x14ac:dyDescent="0.3"/>
    <row r="100" s="85" customFormat="1" ht="15.75" customHeight="1" x14ac:dyDescent="0.3"/>
    <row r="101" s="85" customFormat="1" ht="15.75" customHeight="1" x14ac:dyDescent="0.3"/>
    <row r="102" s="85" customFormat="1" ht="15.75" customHeight="1" x14ac:dyDescent="0.3"/>
    <row r="103" s="85" customFormat="1" ht="15.75" customHeight="1" x14ac:dyDescent="0.3"/>
    <row r="104" s="85" customFormat="1" ht="15.75" customHeight="1" x14ac:dyDescent="0.3"/>
    <row r="105" s="85" customFormat="1" ht="15.75" customHeight="1" x14ac:dyDescent="0.3"/>
    <row r="106" s="85" customFormat="1" ht="15.75" customHeight="1" x14ac:dyDescent="0.3"/>
    <row r="107" s="85" customFormat="1" ht="15.75" customHeight="1" x14ac:dyDescent="0.3"/>
    <row r="108" s="85" customFormat="1" ht="15.75" customHeight="1" x14ac:dyDescent="0.3"/>
    <row r="109" s="85" customFormat="1" ht="15.75" customHeight="1" x14ac:dyDescent="0.3"/>
    <row r="110" s="85" customFormat="1" ht="15.75" customHeight="1" x14ac:dyDescent="0.3"/>
    <row r="111" s="85" customFormat="1" ht="15.75" customHeight="1" x14ac:dyDescent="0.3"/>
    <row r="112" s="85" customFormat="1" ht="15.75" customHeight="1" x14ac:dyDescent="0.3"/>
    <row r="113" s="85" customFormat="1" ht="15.75" customHeight="1" x14ac:dyDescent="0.3"/>
    <row r="114" s="85" customFormat="1" ht="15.75" customHeight="1" x14ac:dyDescent="0.3"/>
    <row r="115" s="85" customFormat="1" ht="15.75" customHeight="1" x14ac:dyDescent="0.3"/>
    <row r="116" s="85" customFormat="1" ht="15.75" customHeight="1" x14ac:dyDescent="0.3"/>
    <row r="117" s="85" customFormat="1" ht="15.75" customHeight="1" x14ac:dyDescent="0.3"/>
    <row r="118" s="85" customFormat="1" ht="15.75" customHeight="1" x14ac:dyDescent="0.3"/>
    <row r="119" s="85" customFormat="1" ht="15.75" customHeight="1" x14ac:dyDescent="0.3"/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A1AEE7EB-3391-43E6-8C96-B65C4BE858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BC12-9272-4D0E-B772-C4F3F424B53E}">
  <sheetPr codeName="Sheet12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6" width="2.42578125" style="85" customWidth="1"/>
    <col min="17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295</v>
      </c>
      <c r="D1" s="84"/>
      <c r="E1" s="84"/>
      <c r="F1" s="84"/>
      <c r="G1" s="84"/>
      <c r="H1" s="84"/>
      <c r="I1" s="84"/>
      <c r="J1" s="84" t="s">
        <v>1</v>
      </c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379</v>
      </c>
      <c r="H3" s="114"/>
      <c r="I3" s="89"/>
      <c r="J3" s="90" t="s">
        <v>380</v>
      </c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H4" s="114"/>
      <c r="I4" s="108"/>
      <c r="J4" s="92" t="s">
        <v>5</v>
      </c>
      <c r="K4" s="92" t="s">
        <v>6</v>
      </c>
      <c r="L4" s="96" t="s">
        <v>7</v>
      </c>
      <c r="M4" s="96" t="s">
        <v>8</v>
      </c>
      <c r="N4" s="96" t="s">
        <v>9</v>
      </c>
      <c r="O4" s="97" t="s">
        <v>10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77">
        <v>4</v>
      </c>
      <c r="B5" s="200" t="s">
        <v>384</v>
      </c>
      <c r="C5" s="200" t="s">
        <v>211</v>
      </c>
      <c r="D5" s="278">
        <v>162</v>
      </c>
      <c r="E5" s="201">
        <v>8</v>
      </c>
      <c r="F5" s="278">
        <v>605</v>
      </c>
      <c r="G5" s="279">
        <v>28</v>
      </c>
      <c r="H5" s="114"/>
      <c r="I5" s="277">
        <v>8</v>
      </c>
      <c r="J5" s="200" t="s">
        <v>392</v>
      </c>
      <c r="K5" s="200" t="s">
        <v>85</v>
      </c>
      <c r="L5" s="278">
        <v>143</v>
      </c>
      <c r="M5" s="201">
        <v>6</v>
      </c>
      <c r="N5" s="278">
        <v>607</v>
      </c>
      <c r="O5" s="279">
        <v>27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01">
        <v>1</v>
      </c>
      <c r="B6" s="102" t="s">
        <v>381</v>
      </c>
      <c r="C6" s="102" t="s">
        <v>326</v>
      </c>
      <c r="D6" s="103">
        <v>153</v>
      </c>
      <c r="E6" s="98">
        <v>7</v>
      </c>
      <c r="F6" s="109">
        <v>581</v>
      </c>
      <c r="G6" s="110">
        <v>23</v>
      </c>
      <c r="H6" s="114"/>
      <c r="I6" s="101">
        <v>7</v>
      </c>
      <c r="J6" s="102" t="s">
        <v>390</v>
      </c>
      <c r="K6" s="102" t="s">
        <v>30</v>
      </c>
      <c r="L6" s="116">
        <v>152</v>
      </c>
      <c r="M6" s="98">
        <v>7</v>
      </c>
      <c r="N6" s="116">
        <v>591</v>
      </c>
      <c r="O6" s="117">
        <v>27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1">
        <v>7</v>
      </c>
      <c r="B7" s="102" t="s">
        <v>389</v>
      </c>
      <c r="C7" s="102" t="s">
        <v>225</v>
      </c>
      <c r="D7" s="116">
        <v>124</v>
      </c>
      <c r="E7" s="98">
        <v>3</v>
      </c>
      <c r="F7" s="116">
        <v>574</v>
      </c>
      <c r="G7" s="117">
        <v>23</v>
      </c>
      <c r="H7" s="114"/>
      <c r="I7" s="101">
        <v>1</v>
      </c>
      <c r="J7" s="102" t="s">
        <v>151</v>
      </c>
      <c r="K7" s="102" t="s">
        <v>152</v>
      </c>
      <c r="L7" s="103">
        <v>158</v>
      </c>
      <c r="M7" s="98">
        <v>8</v>
      </c>
      <c r="N7" s="109">
        <v>587</v>
      </c>
      <c r="O7" s="110">
        <v>27</v>
      </c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01">
        <v>3</v>
      </c>
      <c r="B8" s="102" t="s">
        <v>383</v>
      </c>
      <c r="C8" s="102" t="s">
        <v>222</v>
      </c>
      <c r="D8" s="116">
        <v>135</v>
      </c>
      <c r="E8" s="98">
        <v>5</v>
      </c>
      <c r="F8" s="116">
        <v>571</v>
      </c>
      <c r="G8" s="117">
        <v>22</v>
      </c>
      <c r="H8" s="114"/>
      <c r="I8" s="101">
        <v>5</v>
      </c>
      <c r="J8" s="102" t="s">
        <v>387</v>
      </c>
      <c r="K8" s="102" t="s">
        <v>362</v>
      </c>
      <c r="L8" s="116" t="s">
        <v>45</v>
      </c>
      <c r="M8" s="98">
        <v>0</v>
      </c>
      <c r="N8" s="116">
        <v>431</v>
      </c>
      <c r="O8" s="117">
        <v>18</v>
      </c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1">
        <v>5</v>
      </c>
      <c r="B9" s="102" t="s">
        <v>386</v>
      </c>
      <c r="C9" s="102" t="s">
        <v>75</v>
      </c>
      <c r="D9" s="116">
        <v>138</v>
      </c>
      <c r="E9" s="98">
        <v>6</v>
      </c>
      <c r="F9" s="116">
        <v>568</v>
      </c>
      <c r="G9" s="117">
        <v>21</v>
      </c>
      <c r="H9" s="114"/>
      <c r="I9" s="115">
        <v>2</v>
      </c>
      <c r="J9" s="102" t="s">
        <v>382</v>
      </c>
      <c r="K9" s="102" t="s">
        <v>18</v>
      </c>
      <c r="L9" s="116" t="s">
        <v>190</v>
      </c>
      <c r="M9" s="98">
        <v>0</v>
      </c>
      <c r="N9" s="116">
        <v>396</v>
      </c>
      <c r="O9" s="117">
        <v>13</v>
      </c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5">
        <v>2</v>
      </c>
      <c r="B10" s="102" t="s">
        <v>160</v>
      </c>
      <c r="C10" s="102" t="s">
        <v>161</v>
      </c>
      <c r="D10" s="116">
        <v>131</v>
      </c>
      <c r="E10" s="98">
        <v>4</v>
      </c>
      <c r="F10" s="116">
        <v>524</v>
      </c>
      <c r="G10" s="117">
        <v>16</v>
      </c>
      <c r="H10" s="114"/>
      <c r="I10" s="101">
        <v>3</v>
      </c>
      <c r="J10" s="102" t="s">
        <v>104</v>
      </c>
      <c r="K10" s="102" t="s">
        <v>75</v>
      </c>
      <c r="L10" s="116" t="s">
        <v>190</v>
      </c>
      <c r="M10" s="98">
        <v>0</v>
      </c>
      <c r="N10" s="116">
        <v>0</v>
      </c>
      <c r="O10" s="117">
        <v>0</v>
      </c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5">
        <v>6</v>
      </c>
      <c r="B11" s="102" t="s">
        <v>388</v>
      </c>
      <c r="C11" s="102" t="s">
        <v>301</v>
      </c>
      <c r="D11" s="116" t="s">
        <v>190</v>
      </c>
      <c r="E11" s="98">
        <v>0</v>
      </c>
      <c r="F11" s="116">
        <v>0</v>
      </c>
      <c r="G11" s="117">
        <v>0</v>
      </c>
      <c r="H11" s="114"/>
      <c r="I11" s="115">
        <v>4</v>
      </c>
      <c r="J11" s="102" t="s">
        <v>385</v>
      </c>
      <c r="K11" s="102" t="s">
        <v>27</v>
      </c>
      <c r="L11" s="116" t="s">
        <v>190</v>
      </c>
      <c r="M11" s="98">
        <v>0</v>
      </c>
      <c r="N11" s="116">
        <v>0</v>
      </c>
      <c r="O11" s="117">
        <v>0</v>
      </c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08">
        <v>8</v>
      </c>
      <c r="B12" s="205" t="s">
        <v>391</v>
      </c>
      <c r="C12" s="205" t="s">
        <v>12</v>
      </c>
      <c r="D12" s="209" t="s">
        <v>190</v>
      </c>
      <c r="E12" s="207">
        <v>0</v>
      </c>
      <c r="F12" s="118">
        <v>0</v>
      </c>
      <c r="G12" s="119">
        <v>0</v>
      </c>
      <c r="H12" s="114"/>
      <c r="I12" s="208">
        <v>6</v>
      </c>
      <c r="J12" s="205" t="s">
        <v>127</v>
      </c>
      <c r="K12" s="205" t="s">
        <v>85</v>
      </c>
      <c r="L12" s="209" t="s">
        <v>45</v>
      </c>
      <c r="M12" s="207">
        <v>0</v>
      </c>
      <c r="N12" s="118">
        <v>0</v>
      </c>
      <c r="O12" s="119">
        <v>0</v>
      </c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85" t="s">
        <v>378</v>
      </c>
      <c r="F14" s="107" t="s">
        <v>705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85" t="s">
        <v>129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</sheetData>
  <sortState xmlns:xlrd2="http://schemas.microsoft.com/office/spreadsheetml/2017/richdata2" ref="I5:O12">
    <sortCondition descending="1" ref="O5"/>
    <sortCondition descending="1" ref="N5"/>
  </sortState>
  <hyperlinks>
    <hyperlink ref="B2" location="'Index'!A3" tooltip="Go to the Index sheet" display="`" xr:uid="{2BEE5BEC-D02A-4E68-B134-A0455C0D29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052-80FE-4D1F-B7BD-12963A9844BC}">
  <sheetPr codeName="Sheet9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5" customWidth="1"/>
    <col min="2" max="6" width="5" style="85" customWidth="1"/>
    <col min="7" max="7" width="4.7109375" style="86" customWidth="1"/>
    <col min="8" max="8" width="20.7109375" style="85" customWidth="1"/>
    <col min="9" max="14" width="5" style="85" customWidth="1"/>
    <col min="15" max="22" width="4.140625" style="85" customWidth="1"/>
    <col min="23" max="16384" width="10.28515625" style="85"/>
  </cols>
  <sheetData>
    <row r="1" spans="1:34" s="83" customFormat="1" ht="18" x14ac:dyDescent="0.35">
      <c r="A1" s="83" t="s">
        <v>267</v>
      </c>
      <c r="D1" s="84"/>
      <c r="E1" s="84"/>
      <c r="F1" s="84"/>
      <c r="G1" s="120"/>
      <c r="H1" s="84"/>
      <c r="I1" s="84"/>
      <c r="J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H1" s="85"/>
    </row>
    <row r="2" spans="1:34" ht="15.75" customHeight="1" x14ac:dyDescent="0.3">
      <c r="A2" s="87" t="s">
        <v>2</v>
      </c>
    </row>
    <row r="3" spans="1:34" s="90" customFormat="1" ht="15.75" customHeight="1" x14ac:dyDescent="0.3">
      <c r="A3" s="90" t="s">
        <v>3</v>
      </c>
      <c r="G3" s="86"/>
      <c r="H3" s="85"/>
      <c r="I3" s="85"/>
      <c r="J3" s="85"/>
      <c r="K3" s="85"/>
      <c r="L3" s="85"/>
      <c r="M3" s="85"/>
      <c r="AA3" s="85"/>
      <c r="AB3" s="85"/>
      <c r="AC3" s="85"/>
      <c r="AD3" s="85"/>
      <c r="AE3" s="85"/>
      <c r="AF3" s="85"/>
    </row>
    <row r="4" spans="1:34" ht="15.75" customHeight="1" x14ac:dyDescent="0.3">
      <c r="A4" s="121" t="s">
        <v>268</v>
      </c>
      <c r="B4" s="122"/>
      <c r="C4" s="123">
        <v>575</v>
      </c>
      <c r="D4" s="122"/>
      <c r="E4" s="94" t="s">
        <v>10</v>
      </c>
      <c r="F4" s="124">
        <f>SUM(F5:F7)</f>
        <v>562</v>
      </c>
      <c r="G4" s="125" t="s">
        <v>134</v>
      </c>
      <c r="H4" s="121" t="s">
        <v>269</v>
      </c>
      <c r="I4" s="122"/>
      <c r="J4" s="123">
        <v>580</v>
      </c>
      <c r="K4" s="122"/>
      <c r="L4" s="94" t="s">
        <v>10</v>
      </c>
      <c r="M4" s="124">
        <f>SUM(M5:M7)</f>
        <v>577</v>
      </c>
      <c r="N4"/>
    </row>
    <row r="5" spans="1:34" ht="15.75" customHeight="1" x14ac:dyDescent="0.3">
      <c r="A5" s="126" t="s">
        <v>270</v>
      </c>
      <c r="B5" s="127"/>
      <c r="C5" s="128"/>
      <c r="D5" s="98">
        <v>87</v>
      </c>
      <c r="E5" s="98">
        <v>95</v>
      </c>
      <c r="F5" s="129">
        <f>SUM(D5:E5)</f>
        <v>182</v>
      </c>
      <c r="G5"/>
      <c r="H5" s="126" t="s">
        <v>271</v>
      </c>
      <c r="I5" s="127"/>
      <c r="J5" s="128"/>
      <c r="K5" s="98">
        <v>97</v>
      </c>
      <c r="L5" s="98">
        <v>100</v>
      </c>
      <c r="M5" s="129">
        <f>SUM(K5:L5)</f>
        <v>197</v>
      </c>
      <c r="N5"/>
    </row>
    <row r="6" spans="1:34" ht="15.75" customHeight="1" x14ac:dyDescent="0.3">
      <c r="A6" s="130" t="s">
        <v>195</v>
      </c>
      <c r="B6" s="131"/>
      <c r="C6" s="132"/>
      <c r="D6" s="103">
        <v>92</v>
      </c>
      <c r="E6" s="103">
        <v>98</v>
      </c>
      <c r="F6" s="104">
        <f>SUM(D6:E6)</f>
        <v>190</v>
      </c>
      <c r="G6"/>
      <c r="H6" s="130" t="s">
        <v>205</v>
      </c>
      <c r="I6" s="131"/>
      <c r="J6" s="132"/>
      <c r="K6" s="103">
        <v>94</v>
      </c>
      <c r="L6" s="103">
        <v>95</v>
      </c>
      <c r="M6" s="104">
        <f>SUM(K6:L6)</f>
        <v>189</v>
      </c>
      <c r="N6"/>
    </row>
    <row r="7" spans="1:34" ht="15.75" customHeight="1" x14ac:dyDescent="0.3">
      <c r="A7" s="133" t="s">
        <v>272</v>
      </c>
      <c r="B7" s="134"/>
      <c r="C7" s="135"/>
      <c r="D7" s="105">
        <v>94</v>
      </c>
      <c r="E7" s="105">
        <v>96</v>
      </c>
      <c r="F7" s="106">
        <f>SUM(D7:E7)</f>
        <v>190</v>
      </c>
      <c r="G7"/>
      <c r="H7" s="133" t="s">
        <v>220</v>
      </c>
      <c r="I7" s="134"/>
      <c r="J7" s="135"/>
      <c r="K7" s="105">
        <v>97</v>
      </c>
      <c r="L7" s="105">
        <v>94</v>
      </c>
      <c r="M7" s="106">
        <f>SUM(K7:L7)</f>
        <v>191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21" t="s">
        <v>273</v>
      </c>
      <c r="B9" s="122"/>
      <c r="C9" s="123">
        <v>585</v>
      </c>
      <c r="D9" s="122"/>
      <c r="E9" s="94" t="s">
        <v>10</v>
      </c>
      <c r="F9" s="124">
        <f>SUM(F10:F12)</f>
        <v>583</v>
      </c>
      <c r="G9" s="125" t="s">
        <v>134</v>
      </c>
      <c r="H9" t="s">
        <v>274</v>
      </c>
      <c r="I9"/>
      <c r="J9"/>
      <c r="K9"/>
      <c r="L9"/>
      <c r="M9">
        <v>585</v>
      </c>
      <c r="N9"/>
    </row>
    <row r="10" spans="1:34" ht="15.75" customHeight="1" x14ac:dyDescent="0.3">
      <c r="A10" s="126" t="s">
        <v>275</v>
      </c>
      <c r="B10" s="127"/>
      <c r="C10" s="128"/>
      <c r="D10" s="98">
        <v>98</v>
      </c>
      <c r="E10" s="98">
        <v>97</v>
      </c>
      <c r="F10" s="129">
        <f>SUM(D10:E10)</f>
        <v>195</v>
      </c>
      <c r="G10"/>
      <c r="H10"/>
      <c r="I10"/>
      <c r="J10"/>
      <c r="K10"/>
      <c r="L10"/>
      <c r="M10"/>
      <c r="N10"/>
      <c r="AA10" s="136"/>
      <c r="AB10" s="136"/>
      <c r="AC10" s="136"/>
      <c r="AD10" s="136"/>
      <c r="AE10" s="136"/>
      <c r="AF10" s="136"/>
    </row>
    <row r="11" spans="1:34" ht="15.75" customHeight="1" x14ac:dyDescent="0.3">
      <c r="A11" s="130" t="s">
        <v>218</v>
      </c>
      <c r="B11" s="131"/>
      <c r="C11" s="132"/>
      <c r="D11" s="103">
        <v>95</v>
      </c>
      <c r="E11" s="103">
        <v>97</v>
      </c>
      <c r="F11" s="104">
        <f>SUM(D11:E11)</f>
        <v>192</v>
      </c>
      <c r="G11"/>
      <c r="H11"/>
      <c r="I11"/>
      <c r="J11"/>
      <c r="K11"/>
      <c r="L11"/>
      <c r="M11"/>
      <c r="N11"/>
      <c r="AA11" s="136"/>
      <c r="AB11" s="136"/>
      <c r="AC11" s="136"/>
      <c r="AD11" s="136"/>
      <c r="AE11" s="136"/>
      <c r="AF11" s="136"/>
    </row>
    <row r="12" spans="1:34" ht="15.75" customHeight="1" x14ac:dyDescent="0.3">
      <c r="A12" s="133" t="s">
        <v>66</v>
      </c>
      <c r="B12" s="134"/>
      <c r="C12" s="135"/>
      <c r="D12" s="105">
        <v>98</v>
      </c>
      <c r="E12" s="105">
        <v>98</v>
      </c>
      <c r="F12" s="106">
        <f>SUM(D12:E12)</f>
        <v>196</v>
      </c>
      <c r="G12"/>
      <c r="H12"/>
      <c r="I12"/>
      <c r="J12"/>
      <c r="K12"/>
      <c r="L12"/>
      <c r="M12"/>
      <c r="N12"/>
      <c r="AA12" s="136"/>
      <c r="AB12" s="136"/>
      <c r="AC12" s="136"/>
      <c r="AD12" s="136"/>
      <c r="AE12" s="136"/>
      <c r="AF12" s="13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6"/>
      <c r="AB13" s="136"/>
      <c r="AC13" s="136"/>
      <c r="AD13" s="136"/>
      <c r="AE13" s="136"/>
      <c r="AF13" s="136"/>
    </row>
    <row r="14" spans="1:34" ht="15.75" customHeight="1" x14ac:dyDescent="0.3">
      <c r="A14" s="121" t="s">
        <v>276</v>
      </c>
      <c r="B14" s="122"/>
      <c r="C14" s="123">
        <v>577</v>
      </c>
      <c r="D14" s="122"/>
      <c r="E14" s="94" t="s">
        <v>10</v>
      </c>
      <c r="F14" s="124">
        <f>SUM(F15:F17)</f>
        <v>580</v>
      </c>
      <c r="G14" s="125" t="s">
        <v>134</v>
      </c>
      <c r="H14" s="121" t="s">
        <v>277</v>
      </c>
      <c r="I14" s="122"/>
      <c r="J14" s="123">
        <v>581</v>
      </c>
      <c r="K14" s="122"/>
      <c r="L14" s="94" t="s">
        <v>10</v>
      </c>
      <c r="M14" s="124">
        <f>SUM(M15:M17)</f>
        <v>564</v>
      </c>
      <c r="N14"/>
    </row>
    <row r="15" spans="1:34" ht="15.75" customHeight="1" x14ac:dyDescent="0.3">
      <c r="A15" s="126" t="s">
        <v>208</v>
      </c>
      <c r="B15" s="127"/>
      <c r="C15" s="128"/>
      <c r="D15" s="98">
        <v>95</v>
      </c>
      <c r="E15" s="98">
        <v>95</v>
      </c>
      <c r="F15" s="129">
        <f>SUM(D15:E15)</f>
        <v>190</v>
      </c>
      <c r="G15"/>
      <c r="H15" s="126" t="s">
        <v>278</v>
      </c>
      <c r="I15" s="127"/>
      <c r="J15" s="128"/>
      <c r="K15" s="98">
        <v>89</v>
      </c>
      <c r="L15" s="98">
        <v>93</v>
      </c>
      <c r="M15" s="129">
        <f>SUM(K15:L15)</f>
        <v>182</v>
      </c>
      <c r="N15"/>
    </row>
    <row r="16" spans="1:34" ht="15.75" customHeight="1" x14ac:dyDescent="0.3">
      <c r="A16" s="130" t="s">
        <v>11</v>
      </c>
      <c r="B16" s="131"/>
      <c r="C16" s="132"/>
      <c r="D16" s="103">
        <v>96</v>
      </c>
      <c r="E16" s="103">
        <v>99</v>
      </c>
      <c r="F16" s="104">
        <f>SUM(D16:E16)</f>
        <v>195</v>
      </c>
      <c r="G16"/>
      <c r="H16" s="130" t="s">
        <v>200</v>
      </c>
      <c r="I16" s="131"/>
      <c r="J16" s="132"/>
      <c r="K16" s="103">
        <v>95</v>
      </c>
      <c r="L16" s="103">
        <v>93</v>
      </c>
      <c r="M16" s="104">
        <f>SUM(K16:L16)</f>
        <v>188</v>
      </c>
      <c r="N16"/>
    </row>
    <row r="17" spans="1:20" ht="15.75" customHeight="1" x14ac:dyDescent="0.3">
      <c r="A17" s="133" t="s">
        <v>199</v>
      </c>
      <c r="B17" s="134"/>
      <c r="C17" s="135"/>
      <c r="D17" s="105">
        <v>99</v>
      </c>
      <c r="E17" s="105">
        <v>96</v>
      </c>
      <c r="F17" s="106">
        <f>SUM(D17:E17)</f>
        <v>195</v>
      </c>
      <c r="G17"/>
      <c r="H17" s="133" t="s">
        <v>202</v>
      </c>
      <c r="I17" s="134"/>
      <c r="J17" s="135"/>
      <c r="K17" s="105">
        <v>99</v>
      </c>
      <c r="L17" s="105">
        <v>95</v>
      </c>
      <c r="M17" s="106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7" t="s">
        <v>3</v>
      </c>
      <c r="I19" s="96" t="s">
        <v>138</v>
      </c>
      <c r="J19" s="96" t="s">
        <v>139</v>
      </c>
      <c r="K19" s="96" t="s">
        <v>140</v>
      </c>
      <c r="L19" s="96" t="s">
        <v>141</v>
      </c>
      <c r="M19" s="96" t="s">
        <v>9</v>
      </c>
      <c r="N19" s="97" t="s">
        <v>142</v>
      </c>
    </row>
    <row r="20" spans="1:20" ht="15.75" customHeight="1" x14ac:dyDescent="0.3">
      <c r="H20" s="138" t="s">
        <v>277</v>
      </c>
      <c r="I20" s="98">
        <v>4</v>
      </c>
      <c r="J20" s="98">
        <v>3</v>
      </c>
      <c r="K20" s="98"/>
      <c r="L20" s="98">
        <v>1</v>
      </c>
      <c r="M20" s="98">
        <v>2306</v>
      </c>
      <c r="N20" s="129">
        <v>6</v>
      </c>
    </row>
    <row r="21" spans="1:20" ht="15.75" customHeight="1" x14ac:dyDescent="0.3">
      <c r="H21" s="139" t="s">
        <v>273</v>
      </c>
      <c r="I21" s="103">
        <v>4</v>
      </c>
      <c r="J21" s="103">
        <v>2</v>
      </c>
      <c r="K21" s="103"/>
      <c r="L21" s="103">
        <v>2</v>
      </c>
      <c r="M21" s="103">
        <v>2335</v>
      </c>
      <c r="N21" s="104">
        <v>4</v>
      </c>
    </row>
    <row r="22" spans="1:20" ht="15.75" customHeight="1" x14ac:dyDescent="0.3">
      <c r="H22" s="140" t="s">
        <v>269</v>
      </c>
      <c r="I22" s="103">
        <v>4</v>
      </c>
      <c r="J22" s="103">
        <v>2</v>
      </c>
      <c r="K22" s="103"/>
      <c r="L22" s="103">
        <v>2</v>
      </c>
      <c r="M22" s="103">
        <v>2320</v>
      </c>
      <c r="N22" s="104">
        <v>4</v>
      </c>
    </row>
    <row r="23" spans="1:20" ht="15.75" customHeight="1" x14ac:dyDescent="0.3">
      <c r="H23" s="140" t="s">
        <v>276</v>
      </c>
      <c r="I23" s="103">
        <v>4</v>
      </c>
      <c r="J23" s="103">
        <v>2</v>
      </c>
      <c r="K23" s="103"/>
      <c r="L23" s="103">
        <v>2</v>
      </c>
      <c r="M23" s="103">
        <v>2316</v>
      </c>
      <c r="N23" s="104">
        <v>4</v>
      </c>
    </row>
    <row r="24" spans="1:20" ht="15.75" customHeight="1" x14ac:dyDescent="0.3">
      <c r="H24" s="141" t="s">
        <v>268</v>
      </c>
      <c r="I24" s="275">
        <v>4</v>
      </c>
      <c r="J24" s="275">
        <v>1</v>
      </c>
      <c r="K24" s="275"/>
      <c r="L24" s="275">
        <v>3</v>
      </c>
      <c r="M24" s="275">
        <v>2271</v>
      </c>
      <c r="N24" s="276">
        <v>2</v>
      </c>
    </row>
    <row r="25" spans="1:20" ht="15.75" customHeight="1" x14ac:dyDescent="0.3"/>
    <row r="26" spans="1:20" ht="15.75" customHeight="1" x14ac:dyDescent="0.3">
      <c r="B26" s="111"/>
      <c r="C26" s="111"/>
      <c r="H26" s="142"/>
      <c r="I26" s="143"/>
      <c r="J26" s="143"/>
      <c r="K26" s="143"/>
      <c r="L26" s="143"/>
      <c r="M26" s="143"/>
      <c r="N26" s="143"/>
    </row>
    <row r="27" spans="1:20" ht="15.75" customHeight="1" x14ac:dyDescent="0.3">
      <c r="A27" s="144"/>
      <c r="B27" s="144"/>
      <c r="C27" s="144"/>
      <c r="D27" s="144"/>
      <c r="E27" s="144"/>
      <c r="F27" s="144"/>
      <c r="G27" s="145"/>
      <c r="H27" s="144"/>
      <c r="I27" s="144"/>
      <c r="J27" s="144"/>
      <c r="K27" s="144"/>
      <c r="L27" s="144"/>
      <c r="M27" s="144"/>
      <c r="N27" s="144"/>
      <c r="P27" s="143"/>
    </row>
    <row r="28" spans="1:20" ht="15.75" customHeight="1" x14ac:dyDescent="0.3"/>
    <row r="29" spans="1:20" ht="15.75" customHeight="1" x14ac:dyDescent="0.3">
      <c r="A29" s="90" t="s">
        <v>4</v>
      </c>
      <c r="B29" s="90"/>
      <c r="C29" s="90"/>
      <c r="D29" s="90"/>
      <c r="E29" s="90"/>
      <c r="F29" s="90"/>
      <c r="N29" s="90"/>
      <c r="O29" s="90"/>
    </row>
    <row r="30" spans="1:20" ht="15.75" customHeight="1" x14ac:dyDescent="0.3">
      <c r="A30" s="121" t="s">
        <v>279</v>
      </c>
      <c r="B30" s="122"/>
      <c r="C30" s="123">
        <v>573</v>
      </c>
      <c r="D30" s="122"/>
      <c r="E30" s="94" t="s">
        <v>10</v>
      </c>
      <c r="F30" s="124">
        <f>SUM(F31:F33)</f>
        <v>579</v>
      </c>
      <c r="G30" s="125" t="s">
        <v>134</v>
      </c>
      <c r="H30" s="121" t="s">
        <v>280</v>
      </c>
      <c r="I30" s="122"/>
      <c r="J30" s="123">
        <v>573</v>
      </c>
      <c r="K30" s="122"/>
      <c r="L30" s="94" t="s">
        <v>10</v>
      </c>
      <c r="M30" s="124">
        <f>SUM(M31:M33)</f>
        <v>560</v>
      </c>
      <c r="N30"/>
      <c r="O30" s="114"/>
      <c r="P30" s="114"/>
      <c r="Q30" s="114"/>
      <c r="R30" s="114"/>
      <c r="S30" s="114"/>
      <c r="T30" s="114"/>
    </row>
    <row r="31" spans="1:20" ht="15.75" customHeight="1" x14ac:dyDescent="0.3">
      <c r="A31" s="126" t="s">
        <v>209</v>
      </c>
      <c r="B31" s="127"/>
      <c r="C31" s="128"/>
      <c r="D31" s="98">
        <v>98</v>
      </c>
      <c r="E31" s="98">
        <v>96</v>
      </c>
      <c r="F31" s="129">
        <f>SUM(D31:E31)</f>
        <v>194</v>
      </c>
      <c r="G31"/>
      <c r="H31" s="126" t="s">
        <v>206</v>
      </c>
      <c r="I31" s="127"/>
      <c r="J31" s="128"/>
      <c r="K31" s="98">
        <v>95</v>
      </c>
      <c r="L31" s="98">
        <v>93</v>
      </c>
      <c r="M31" s="129">
        <f>SUM(K31:L31)</f>
        <v>188</v>
      </c>
      <c r="N31"/>
      <c r="O31" s="114"/>
      <c r="P31" s="114"/>
      <c r="Q31" s="114"/>
      <c r="R31" s="114"/>
      <c r="S31" s="114"/>
      <c r="T31" s="114"/>
    </row>
    <row r="32" spans="1:20" ht="15.75" customHeight="1" x14ac:dyDescent="0.3">
      <c r="A32" s="130" t="s">
        <v>188</v>
      </c>
      <c r="B32" s="131"/>
      <c r="C32" s="132"/>
      <c r="D32" s="103">
        <v>97</v>
      </c>
      <c r="E32" s="103">
        <v>98</v>
      </c>
      <c r="F32" s="104">
        <f>SUM(D32:E32)</f>
        <v>195</v>
      </c>
      <c r="G32"/>
      <c r="H32" s="130" t="s">
        <v>281</v>
      </c>
      <c r="I32" s="131"/>
      <c r="J32" s="132"/>
      <c r="K32" s="103">
        <v>95</v>
      </c>
      <c r="L32" s="103">
        <v>96</v>
      </c>
      <c r="M32" s="104">
        <f>SUM(K32:L32)</f>
        <v>191</v>
      </c>
      <c r="N32"/>
      <c r="O32" s="114"/>
      <c r="P32" s="114"/>
      <c r="Q32" s="114"/>
      <c r="R32" s="114"/>
      <c r="S32" s="114"/>
      <c r="T32" s="114"/>
    </row>
    <row r="33" spans="1:20" ht="15.75" customHeight="1" x14ac:dyDescent="0.3">
      <c r="A33" s="133" t="s">
        <v>216</v>
      </c>
      <c r="B33" s="134"/>
      <c r="C33" s="135"/>
      <c r="D33" s="105">
        <v>94</v>
      </c>
      <c r="E33" s="105">
        <v>96</v>
      </c>
      <c r="F33" s="106">
        <f>SUM(D33:E33)</f>
        <v>190</v>
      </c>
      <c r="G33"/>
      <c r="H33" s="133" t="s">
        <v>214</v>
      </c>
      <c r="I33" s="134"/>
      <c r="J33" s="135"/>
      <c r="K33" s="105">
        <v>91</v>
      </c>
      <c r="L33" s="105">
        <v>90</v>
      </c>
      <c r="M33" s="106">
        <f>SUM(K33:L33)</f>
        <v>181</v>
      </c>
      <c r="N33"/>
      <c r="O33" s="114"/>
      <c r="P33" s="114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4"/>
      <c r="P34" s="114"/>
      <c r="Q34" s="114"/>
      <c r="R34" s="114"/>
      <c r="S34" s="114"/>
      <c r="T34" s="114"/>
    </row>
    <row r="35" spans="1:20" ht="15.75" customHeight="1" x14ac:dyDescent="0.3">
      <c r="A35" s="121" t="s">
        <v>282</v>
      </c>
      <c r="B35" s="122"/>
      <c r="C35" s="123">
        <v>569</v>
      </c>
      <c r="D35" s="122"/>
      <c r="E35" s="94" t="s">
        <v>10</v>
      </c>
      <c r="F35" s="124">
        <f>SUM(F36:F38)</f>
        <v>0</v>
      </c>
      <c r="G35" s="125" t="s">
        <v>134</v>
      </c>
      <c r="H35" t="s">
        <v>274</v>
      </c>
      <c r="I35"/>
      <c r="J35"/>
      <c r="K35"/>
      <c r="L35"/>
      <c r="M35">
        <v>569</v>
      </c>
      <c r="N35"/>
      <c r="O35" s="114"/>
      <c r="P35" s="114"/>
      <c r="Q35" s="114"/>
      <c r="R35" s="114"/>
      <c r="S35" s="114"/>
      <c r="T35" s="114"/>
    </row>
    <row r="36" spans="1:20" ht="15.75" customHeight="1" x14ac:dyDescent="0.3">
      <c r="A36" s="126" t="s">
        <v>283</v>
      </c>
      <c r="B36" s="127"/>
      <c r="C36" s="128"/>
      <c r="D36" s="98" t="s">
        <v>190</v>
      </c>
      <c r="E36" s="98"/>
      <c r="F36" s="129">
        <f>SUM(D36:E36)</f>
        <v>0</v>
      </c>
      <c r="G36"/>
      <c r="H36"/>
      <c r="I36"/>
      <c r="J36"/>
      <c r="K36"/>
      <c r="L36"/>
      <c r="M36"/>
      <c r="N36"/>
      <c r="O36" s="114"/>
      <c r="P36" s="114"/>
      <c r="Q36" s="114"/>
      <c r="R36" s="114"/>
      <c r="S36" s="114"/>
      <c r="T36" s="114"/>
    </row>
    <row r="37" spans="1:20" ht="15.75" customHeight="1" x14ac:dyDescent="0.3">
      <c r="A37" s="130" t="s">
        <v>239</v>
      </c>
      <c r="B37" s="131"/>
      <c r="C37" s="132"/>
      <c r="D37" s="103" t="s">
        <v>190</v>
      </c>
      <c r="E37" s="103"/>
      <c r="F37" s="104">
        <f>SUM(D37:E37)</f>
        <v>0</v>
      </c>
      <c r="G37"/>
      <c r="H37"/>
      <c r="I37"/>
      <c r="J37"/>
      <c r="K37"/>
      <c r="L37"/>
      <c r="M37"/>
      <c r="N37"/>
      <c r="O37" s="114"/>
      <c r="P37" s="114"/>
      <c r="Q37" s="114"/>
      <c r="R37" s="114"/>
      <c r="S37" s="114"/>
      <c r="T37" s="114"/>
    </row>
    <row r="38" spans="1:20" ht="15.75" customHeight="1" x14ac:dyDescent="0.3">
      <c r="A38" s="133" t="s">
        <v>221</v>
      </c>
      <c r="B38" s="134"/>
      <c r="C38" s="135"/>
      <c r="D38" s="105" t="s">
        <v>190</v>
      </c>
      <c r="E38" s="105"/>
      <c r="F38" s="106">
        <f>SUM(D38:E38)</f>
        <v>0</v>
      </c>
      <c r="G38"/>
      <c r="H38"/>
      <c r="I38"/>
      <c r="J38"/>
      <c r="K38"/>
      <c r="L38"/>
      <c r="M38"/>
      <c r="N38"/>
      <c r="O38" s="114"/>
      <c r="P38" s="114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4"/>
      <c r="P39" s="114"/>
      <c r="Q39" s="114"/>
      <c r="R39" s="114"/>
      <c r="S39" s="114"/>
      <c r="T39" s="114"/>
    </row>
    <row r="40" spans="1:20" ht="15.75" customHeight="1" x14ac:dyDescent="0.3">
      <c r="A40" s="121" t="s">
        <v>284</v>
      </c>
      <c r="B40" s="122"/>
      <c r="C40" s="123">
        <v>574</v>
      </c>
      <c r="D40" s="122"/>
      <c r="E40" s="94" t="s">
        <v>10</v>
      </c>
      <c r="F40" s="124">
        <f>SUM(F41:F43)</f>
        <v>567</v>
      </c>
      <c r="G40" s="125" t="s">
        <v>134</v>
      </c>
      <c r="H40" s="121" t="s">
        <v>285</v>
      </c>
      <c r="I40" s="122"/>
      <c r="J40" s="123">
        <v>567</v>
      </c>
      <c r="K40" s="122"/>
      <c r="L40" s="94" t="s">
        <v>10</v>
      </c>
      <c r="M40" s="124">
        <f>SUM(M41:M43)</f>
        <v>565</v>
      </c>
      <c r="N40"/>
      <c r="O40" s="114"/>
      <c r="P40" s="114"/>
      <c r="Q40" s="114"/>
      <c r="R40" s="114"/>
      <c r="S40" s="114"/>
      <c r="T40" s="114"/>
    </row>
    <row r="41" spans="1:20" ht="15.75" customHeight="1" x14ac:dyDescent="0.3">
      <c r="A41" s="126" t="s">
        <v>286</v>
      </c>
      <c r="B41" s="127"/>
      <c r="C41" s="128"/>
      <c r="D41" s="98">
        <v>90</v>
      </c>
      <c r="E41" s="98">
        <v>96</v>
      </c>
      <c r="F41" s="129">
        <f>SUM(D41:E41)</f>
        <v>186</v>
      </c>
      <c r="G41"/>
      <c r="H41" s="126" t="s">
        <v>80</v>
      </c>
      <c r="I41" s="127"/>
      <c r="J41" s="128"/>
      <c r="K41" s="98">
        <v>89</v>
      </c>
      <c r="L41" s="98">
        <v>88</v>
      </c>
      <c r="M41" s="129">
        <f>SUM(K41:L41)</f>
        <v>177</v>
      </c>
      <c r="N41"/>
      <c r="O41" s="114"/>
      <c r="P41" s="114"/>
      <c r="Q41" s="114"/>
      <c r="R41" s="114"/>
      <c r="S41" s="114"/>
      <c r="T41" s="114"/>
    </row>
    <row r="42" spans="1:20" ht="15.75" customHeight="1" x14ac:dyDescent="0.3">
      <c r="A42" s="130" t="s">
        <v>192</v>
      </c>
      <c r="B42" s="131"/>
      <c r="C42" s="132"/>
      <c r="D42" s="103">
        <v>95</v>
      </c>
      <c r="E42" s="103">
        <v>99</v>
      </c>
      <c r="F42" s="104">
        <f>SUM(D42:E42)</f>
        <v>194</v>
      </c>
      <c r="G42"/>
      <c r="H42" s="130" t="s">
        <v>287</v>
      </c>
      <c r="I42" s="131"/>
      <c r="J42" s="132"/>
      <c r="K42" s="103">
        <v>96</v>
      </c>
      <c r="L42" s="103">
        <v>96</v>
      </c>
      <c r="M42" s="104">
        <f>SUM(K42:L42)</f>
        <v>192</v>
      </c>
      <c r="N42"/>
      <c r="O42" s="114"/>
      <c r="P42" s="114"/>
      <c r="Q42" s="114"/>
      <c r="R42" s="114"/>
      <c r="S42" s="114"/>
      <c r="T42" s="114"/>
    </row>
    <row r="43" spans="1:20" ht="15.75" customHeight="1" x14ac:dyDescent="0.3">
      <c r="A43" s="133" t="s">
        <v>228</v>
      </c>
      <c r="B43" s="134"/>
      <c r="C43" s="135"/>
      <c r="D43" s="105">
        <v>94</v>
      </c>
      <c r="E43" s="105">
        <v>93</v>
      </c>
      <c r="F43" s="106">
        <f>SUM(D43:E43)</f>
        <v>187</v>
      </c>
      <c r="G43"/>
      <c r="H43" s="133" t="s">
        <v>219</v>
      </c>
      <c r="I43" s="134"/>
      <c r="J43" s="135"/>
      <c r="K43" s="105">
        <v>97</v>
      </c>
      <c r="L43" s="105">
        <v>99</v>
      </c>
      <c r="M43" s="106">
        <f>SUM(K43:L43)</f>
        <v>196</v>
      </c>
      <c r="N43"/>
      <c r="O43" s="114"/>
      <c r="P43" s="114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4"/>
      <c r="P44" s="114"/>
      <c r="Q44" s="114"/>
      <c r="R44" s="114"/>
      <c r="S44" s="114"/>
      <c r="T44" s="114"/>
    </row>
    <row r="45" spans="1:20" ht="15.75" customHeight="1" x14ac:dyDescent="0.3">
      <c r="H45" s="137" t="s">
        <v>4</v>
      </c>
      <c r="I45" s="96" t="s">
        <v>138</v>
      </c>
      <c r="J45" s="96" t="s">
        <v>139</v>
      </c>
      <c r="K45" s="96" t="s">
        <v>140</v>
      </c>
      <c r="L45" s="96" t="s">
        <v>141</v>
      </c>
      <c r="M45" s="96" t="s">
        <v>9</v>
      </c>
      <c r="N45" s="97" t="s">
        <v>142</v>
      </c>
    </row>
    <row r="46" spans="1:20" ht="15.75" customHeight="1" x14ac:dyDescent="0.3">
      <c r="H46" s="146" t="s">
        <v>284</v>
      </c>
      <c r="I46" s="147">
        <v>4</v>
      </c>
      <c r="J46" s="147">
        <v>3</v>
      </c>
      <c r="K46" s="147"/>
      <c r="L46" s="147">
        <v>1</v>
      </c>
      <c r="M46" s="147">
        <v>2257</v>
      </c>
      <c r="N46" s="148">
        <v>6</v>
      </c>
      <c r="O46" s="114"/>
      <c r="P46" s="114"/>
    </row>
    <row r="47" spans="1:20" ht="15.75" customHeight="1" x14ac:dyDescent="0.3">
      <c r="H47" s="149" t="s">
        <v>280</v>
      </c>
      <c r="I47" s="116">
        <v>4</v>
      </c>
      <c r="J47" s="116">
        <v>2</v>
      </c>
      <c r="K47" s="116"/>
      <c r="L47" s="116">
        <v>2</v>
      </c>
      <c r="M47" s="116">
        <v>2257</v>
      </c>
      <c r="N47" s="117">
        <v>4</v>
      </c>
      <c r="O47" s="114"/>
      <c r="P47" s="114"/>
    </row>
    <row r="48" spans="1:20" ht="15.75" customHeight="1" x14ac:dyDescent="0.3">
      <c r="H48" s="149" t="s">
        <v>285</v>
      </c>
      <c r="I48" s="116">
        <v>4</v>
      </c>
      <c r="J48" s="116">
        <v>2</v>
      </c>
      <c r="K48" s="116"/>
      <c r="L48" s="116">
        <v>2</v>
      </c>
      <c r="M48" s="116">
        <v>2098</v>
      </c>
      <c r="N48" s="117">
        <v>4</v>
      </c>
      <c r="O48" s="114"/>
      <c r="P48" s="114"/>
    </row>
    <row r="49" spans="1:16" ht="15.75" customHeight="1" x14ac:dyDescent="0.3">
      <c r="H49" s="149" t="s">
        <v>279</v>
      </c>
      <c r="I49" s="116">
        <v>4</v>
      </c>
      <c r="J49" s="116">
        <v>1</v>
      </c>
      <c r="K49" s="116"/>
      <c r="L49" s="116">
        <v>3</v>
      </c>
      <c r="M49" s="116">
        <v>2297</v>
      </c>
      <c r="N49" s="117">
        <v>2</v>
      </c>
      <c r="O49" s="114"/>
      <c r="P49" s="114"/>
    </row>
    <row r="50" spans="1:16" ht="15.75" customHeight="1" x14ac:dyDescent="0.3">
      <c r="H50" s="150" t="s">
        <v>282</v>
      </c>
      <c r="I50" s="118">
        <v>4</v>
      </c>
      <c r="J50" s="118"/>
      <c r="K50" s="118"/>
      <c r="L50" s="118">
        <v>4</v>
      </c>
      <c r="M50" s="118">
        <v>545</v>
      </c>
      <c r="N50" s="119">
        <v>0</v>
      </c>
      <c r="O50" s="114"/>
      <c r="P50" s="114"/>
    </row>
    <row r="51" spans="1:16" ht="15.75" customHeight="1" x14ac:dyDescent="0.3"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ht="15.75" customHeight="1" x14ac:dyDescent="0.3">
      <c r="A52" s="85" t="s">
        <v>158</v>
      </c>
      <c r="E52" s="86"/>
      <c r="G52" s="151" t="s">
        <v>705</v>
      </c>
    </row>
    <row r="53" spans="1:16" ht="15.75" customHeight="1" x14ac:dyDescent="0.3">
      <c r="A53" s="85" t="s">
        <v>129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4C7FB792-6357-4AFC-AFA3-B3F52491C02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7E05-E92D-4A5B-83D4-29EA10989588}">
  <sheetPr codeName="Sheet10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5" customWidth="1"/>
    <col min="2" max="6" width="5" style="85" customWidth="1"/>
    <col min="7" max="7" width="4.7109375" style="86" customWidth="1"/>
    <col min="8" max="8" width="20.7109375" style="85" customWidth="1"/>
    <col min="9" max="14" width="5" style="85" customWidth="1"/>
    <col min="15" max="22" width="4.140625" style="85" customWidth="1"/>
    <col min="23" max="16384" width="10.28515625" style="85"/>
  </cols>
  <sheetData>
    <row r="1" spans="1:34" s="83" customFormat="1" ht="18" x14ac:dyDescent="0.35">
      <c r="A1" s="83" t="s">
        <v>267</v>
      </c>
      <c r="D1" s="84"/>
      <c r="E1" s="84"/>
      <c r="F1" s="84"/>
      <c r="G1" s="120"/>
      <c r="H1" s="84"/>
      <c r="I1" s="84"/>
      <c r="J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H1" s="85"/>
    </row>
    <row r="2" spans="1:34" ht="15.75" customHeight="1" x14ac:dyDescent="0.3">
      <c r="A2" s="87" t="s">
        <v>2</v>
      </c>
    </row>
    <row r="3" spans="1:34" s="90" customFormat="1" ht="15.75" customHeight="1" x14ac:dyDescent="0.3">
      <c r="A3" s="90" t="s">
        <v>39</v>
      </c>
      <c r="G3" s="86"/>
      <c r="H3" s="85"/>
      <c r="I3" s="85"/>
      <c r="J3" s="85"/>
      <c r="K3" s="85"/>
      <c r="L3" s="85"/>
      <c r="M3" s="85"/>
      <c r="AA3" s="85"/>
      <c r="AB3" s="85"/>
      <c r="AC3" s="85"/>
      <c r="AD3" s="85"/>
      <c r="AE3" s="85"/>
      <c r="AF3" s="85"/>
    </row>
    <row r="4" spans="1:34" ht="15.75" customHeight="1" x14ac:dyDescent="0.3">
      <c r="A4" s="121" t="s">
        <v>288</v>
      </c>
      <c r="B4" s="122"/>
      <c r="C4" s="123">
        <v>561</v>
      </c>
      <c r="D4" s="122"/>
      <c r="E4" s="94" t="s">
        <v>10</v>
      </c>
      <c r="F4" s="124">
        <f>SUM(F5:F7)</f>
        <v>534</v>
      </c>
      <c r="G4" s="125" t="s">
        <v>134</v>
      </c>
      <c r="H4" s="121" t="s">
        <v>289</v>
      </c>
      <c r="I4" s="122"/>
      <c r="J4" s="123">
        <v>556</v>
      </c>
      <c r="K4" s="122"/>
      <c r="L4" s="94" t="s">
        <v>10</v>
      </c>
      <c r="M4" s="124">
        <f>SUM(M5:M7)</f>
        <v>573</v>
      </c>
      <c r="N4"/>
      <c r="O4" s="114"/>
      <c r="P4" s="114"/>
      <c r="Q4" s="114"/>
      <c r="R4" s="114"/>
      <c r="S4" s="114"/>
      <c r="T4" s="114"/>
    </row>
    <row r="5" spans="1:34" ht="15.75" customHeight="1" x14ac:dyDescent="0.3">
      <c r="A5" s="126" t="s">
        <v>233</v>
      </c>
      <c r="B5" s="127"/>
      <c r="C5" s="128"/>
      <c r="D5" s="98">
        <v>86</v>
      </c>
      <c r="E5" s="98">
        <v>92</v>
      </c>
      <c r="F5" s="129">
        <f>SUM(D5:E5)</f>
        <v>178</v>
      </c>
      <c r="G5"/>
      <c r="H5" s="126" t="s">
        <v>215</v>
      </c>
      <c r="I5" s="127"/>
      <c r="J5" s="128"/>
      <c r="K5" s="98">
        <v>98</v>
      </c>
      <c r="L5" s="98">
        <v>99</v>
      </c>
      <c r="M5" s="129">
        <f>SUM(K5:L5)</f>
        <v>197</v>
      </c>
      <c r="N5"/>
      <c r="O5" s="114"/>
      <c r="P5" s="114"/>
      <c r="Q5" s="114"/>
      <c r="R5" s="114"/>
      <c r="S5" s="114"/>
      <c r="T5" s="114"/>
    </row>
    <row r="6" spans="1:34" ht="15.75" customHeight="1" x14ac:dyDescent="0.3">
      <c r="A6" s="130" t="s">
        <v>230</v>
      </c>
      <c r="B6" s="131"/>
      <c r="C6" s="132"/>
      <c r="D6" s="103">
        <v>95</v>
      </c>
      <c r="E6" s="103">
        <v>93</v>
      </c>
      <c r="F6" s="104">
        <f>SUM(D6:E6)</f>
        <v>188</v>
      </c>
      <c r="G6"/>
      <c r="H6" s="130" t="s">
        <v>235</v>
      </c>
      <c r="I6" s="131"/>
      <c r="J6" s="132"/>
      <c r="K6" s="103">
        <v>92</v>
      </c>
      <c r="L6" s="103">
        <v>93</v>
      </c>
      <c r="M6" s="104">
        <f>SUM(K6:L6)</f>
        <v>185</v>
      </c>
      <c r="N6"/>
      <c r="O6" s="114"/>
      <c r="P6" s="114"/>
      <c r="Q6" s="114"/>
      <c r="R6" s="114"/>
      <c r="S6" s="114"/>
      <c r="T6" s="114"/>
    </row>
    <row r="7" spans="1:34" ht="15.75" customHeight="1" x14ac:dyDescent="0.3">
      <c r="A7" s="133" t="s">
        <v>237</v>
      </c>
      <c r="B7" s="134"/>
      <c r="C7" s="135"/>
      <c r="D7" s="105">
        <v>78</v>
      </c>
      <c r="E7" s="105">
        <v>90</v>
      </c>
      <c r="F7" s="106">
        <f>SUM(D7:E7)</f>
        <v>168</v>
      </c>
      <c r="G7"/>
      <c r="H7" s="133" t="s">
        <v>256</v>
      </c>
      <c r="I7" s="134"/>
      <c r="J7" s="135"/>
      <c r="K7" s="105">
        <v>94</v>
      </c>
      <c r="L7" s="105">
        <v>97</v>
      </c>
      <c r="M7" s="106">
        <f>SUM(K7:L7)</f>
        <v>191</v>
      </c>
      <c r="N7"/>
      <c r="O7" s="114"/>
      <c r="P7" s="114"/>
      <c r="Q7" s="114"/>
      <c r="R7" s="114"/>
      <c r="S7" s="114"/>
      <c r="T7" s="11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14"/>
      <c r="P8" s="114"/>
      <c r="Q8" s="114"/>
      <c r="R8" s="114"/>
      <c r="S8" s="114"/>
      <c r="T8" s="114"/>
    </row>
    <row r="9" spans="1:34" ht="15.75" customHeight="1" x14ac:dyDescent="0.3">
      <c r="A9" s="121" t="s">
        <v>290</v>
      </c>
      <c r="B9" s="122"/>
      <c r="C9" s="123">
        <v>540</v>
      </c>
      <c r="D9" s="122"/>
      <c r="E9" s="94" t="s">
        <v>10</v>
      </c>
      <c r="F9" s="124">
        <f>SUM(F10:F12)</f>
        <v>544</v>
      </c>
      <c r="G9" s="125" t="s">
        <v>134</v>
      </c>
      <c r="H9" t="s">
        <v>274</v>
      </c>
      <c r="I9"/>
      <c r="J9"/>
      <c r="K9"/>
      <c r="L9"/>
      <c r="M9">
        <v>540</v>
      </c>
      <c r="N9"/>
      <c r="O9" s="114"/>
      <c r="P9" s="114"/>
      <c r="Q9" s="114"/>
      <c r="R9" s="114"/>
      <c r="S9" s="114"/>
      <c r="T9" s="114"/>
    </row>
    <row r="10" spans="1:34" ht="15.75" customHeight="1" x14ac:dyDescent="0.3">
      <c r="A10" s="126" t="s">
        <v>242</v>
      </c>
      <c r="B10" s="127"/>
      <c r="C10" s="128"/>
      <c r="D10" s="98">
        <v>97</v>
      </c>
      <c r="E10" s="98">
        <v>85</v>
      </c>
      <c r="F10" s="129">
        <f>SUM(D10:E10)</f>
        <v>182</v>
      </c>
      <c r="G10"/>
      <c r="H10"/>
      <c r="I10"/>
      <c r="J10"/>
      <c r="K10"/>
      <c r="L10"/>
      <c r="M10"/>
      <c r="N10"/>
      <c r="O10" s="114"/>
      <c r="P10" s="114"/>
      <c r="Q10" s="114"/>
      <c r="R10" s="114"/>
      <c r="S10" s="114"/>
      <c r="T10" s="114"/>
      <c r="AA10" s="136"/>
      <c r="AB10" s="136"/>
      <c r="AC10" s="136"/>
      <c r="AD10" s="136"/>
      <c r="AE10" s="136"/>
      <c r="AF10" s="136"/>
    </row>
    <row r="11" spans="1:34" ht="15.75" customHeight="1" x14ac:dyDescent="0.3">
      <c r="A11" s="130" t="s">
        <v>227</v>
      </c>
      <c r="B11" s="131"/>
      <c r="C11" s="132"/>
      <c r="D11" s="103">
        <v>93</v>
      </c>
      <c r="E11" s="103">
        <v>90</v>
      </c>
      <c r="F11" s="104">
        <f>SUM(D11:E11)</f>
        <v>183</v>
      </c>
      <c r="G11"/>
      <c r="H11"/>
      <c r="I11"/>
      <c r="J11"/>
      <c r="K11"/>
      <c r="L11"/>
      <c r="M11"/>
      <c r="N11"/>
      <c r="O11" s="114"/>
      <c r="P11" s="114"/>
      <c r="Q11" s="114"/>
      <c r="R11" s="114"/>
      <c r="S11" s="114"/>
      <c r="T11" s="114"/>
      <c r="AA11" s="136"/>
      <c r="AB11" s="136"/>
      <c r="AC11" s="136"/>
      <c r="AD11" s="136"/>
      <c r="AE11" s="136"/>
      <c r="AF11" s="136"/>
    </row>
    <row r="12" spans="1:34" ht="15.75" customHeight="1" x14ac:dyDescent="0.3">
      <c r="A12" s="133" t="s">
        <v>243</v>
      </c>
      <c r="B12" s="134"/>
      <c r="C12" s="135"/>
      <c r="D12" s="105">
        <v>92</v>
      </c>
      <c r="E12" s="105">
        <v>87</v>
      </c>
      <c r="F12" s="106">
        <f>SUM(D12:E12)</f>
        <v>179</v>
      </c>
      <c r="G12"/>
      <c r="H12"/>
      <c r="I12"/>
      <c r="J12"/>
      <c r="K12"/>
      <c r="L12"/>
      <c r="M12"/>
      <c r="N12"/>
      <c r="O12" s="114"/>
      <c r="P12" s="114"/>
      <c r="Q12" s="114"/>
      <c r="R12" s="114"/>
      <c r="S12" s="114"/>
      <c r="T12" s="114"/>
      <c r="AA12" s="136"/>
      <c r="AB12" s="136"/>
      <c r="AC12" s="136"/>
      <c r="AD12" s="136"/>
      <c r="AE12" s="136"/>
      <c r="AF12" s="13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14"/>
      <c r="P13" s="114"/>
      <c r="Q13" s="114"/>
      <c r="R13" s="114"/>
      <c r="S13" s="114"/>
      <c r="T13" s="114"/>
      <c r="AA13" s="136"/>
      <c r="AB13" s="136"/>
      <c r="AC13" s="136"/>
      <c r="AD13" s="136"/>
      <c r="AE13" s="136"/>
      <c r="AF13" s="136"/>
    </row>
    <row r="14" spans="1:34" ht="15.75" customHeight="1" x14ac:dyDescent="0.3">
      <c r="A14" s="121" t="s">
        <v>291</v>
      </c>
      <c r="B14" s="122"/>
      <c r="C14" s="123">
        <v>538</v>
      </c>
      <c r="D14" s="122"/>
      <c r="E14" s="94" t="s">
        <v>10</v>
      </c>
      <c r="F14" s="124">
        <f>SUM(F15:F17)</f>
        <v>345</v>
      </c>
      <c r="G14" s="125" t="s">
        <v>134</v>
      </c>
      <c r="H14" s="121" t="s">
        <v>292</v>
      </c>
      <c r="I14" s="122"/>
      <c r="J14" s="123">
        <v>556</v>
      </c>
      <c r="K14" s="122"/>
      <c r="L14" s="94" t="s">
        <v>10</v>
      </c>
      <c r="M14" s="124">
        <f>SUM(M15:M17)</f>
        <v>515</v>
      </c>
      <c r="N14"/>
      <c r="O14" s="114"/>
      <c r="P14" s="114"/>
      <c r="Q14" s="114"/>
      <c r="R14" s="114"/>
      <c r="S14" s="114"/>
      <c r="T14" s="114"/>
    </row>
    <row r="15" spans="1:34" ht="15.75" customHeight="1" x14ac:dyDescent="0.3">
      <c r="A15" s="126" t="s">
        <v>241</v>
      </c>
      <c r="B15" s="127"/>
      <c r="C15" s="128"/>
      <c r="D15" s="98" t="s">
        <v>190</v>
      </c>
      <c r="E15" s="98"/>
      <c r="F15" s="129">
        <f>SUM(D15:E15)</f>
        <v>0</v>
      </c>
      <c r="G15"/>
      <c r="H15" s="126" t="s">
        <v>187</v>
      </c>
      <c r="I15" s="127"/>
      <c r="J15" s="128"/>
      <c r="K15" s="98">
        <v>93</v>
      </c>
      <c r="L15" s="98">
        <v>93</v>
      </c>
      <c r="M15" s="129">
        <f>SUM(K15:L15)</f>
        <v>186</v>
      </c>
      <c r="N15"/>
      <c r="O15" s="114"/>
      <c r="P15" s="114"/>
      <c r="Q15" s="114"/>
      <c r="R15" s="114"/>
      <c r="S15" s="114"/>
      <c r="T15" s="114"/>
    </row>
    <row r="16" spans="1:34" ht="15.75" customHeight="1" x14ac:dyDescent="0.3">
      <c r="A16" s="130" t="s">
        <v>201</v>
      </c>
      <c r="B16" s="131"/>
      <c r="C16" s="132"/>
      <c r="D16" s="103">
        <v>96</v>
      </c>
      <c r="E16" s="103">
        <v>99</v>
      </c>
      <c r="F16" s="104">
        <f>SUM(D16:E16)</f>
        <v>195</v>
      </c>
      <c r="G16"/>
      <c r="H16" s="130" t="s">
        <v>293</v>
      </c>
      <c r="I16" s="131"/>
      <c r="J16" s="132"/>
      <c r="K16" s="103">
        <v>89</v>
      </c>
      <c r="L16" s="103">
        <v>86</v>
      </c>
      <c r="M16" s="104">
        <f>SUM(K16:L16)</f>
        <v>175</v>
      </c>
      <c r="N16"/>
      <c r="O16" s="114"/>
      <c r="P16" s="114"/>
      <c r="Q16" s="114"/>
      <c r="R16" s="114"/>
      <c r="S16" s="114"/>
      <c r="T16" s="114"/>
    </row>
    <row r="17" spans="1:20" ht="15.75" customHeight="1" x14ac:dyDescent="0.3">
      <c r="A17" s="133" t="s">
        <v>265</v>
      </c>
      <c r="B17" s="134"/>
      <c r="C17" s="135"/>
      <c r="D17" s="105">
        <v>73</v>
      </c>
      <c r="E17" s="105">
        <v>77</v>
      </c>
      <c r="F17" s="106">
        <f>SUM(D17:E17)</f>
        <v>150</v>
      </c>
      <c r="G17"/>
      <c r="H17" s="133" t="s">
        <v>294</v>
      </c>
      <c r="I17" s="134"/>
      <c r="J17" s="135"/>
      <c r="K17" s="105">
        <v>78</v>
      </c>
      <c r="L17" s="105">
        <v>76</v>
      </c>
      <c r="M17" s="106">
        <f>SUM(K17:L17)</f>
        <v>154</v>
      </c>
      <c r="N17"/>
      <c r="O17" s="114"/>
      <c r="P17" s="114"/>
      <c r="Q17" s="114"/>
      <c r="R17" s="114"/>
      <c r="S17" s="114"/>
      <c r="T17" s="11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14"/>
      <c r="P18" s="114"/>
      <c r="Q18" s="114"/>
      <c r="R18" s="114"/>
      <c r="S18" s="114"/>
      <c r="T18" s="114"/>
    </row>
    <row r="19" spans="1:20" ht="15.75" customHeight="1" x14ac:dyDescent="0.3">
      <c r="H19" s="137" t="s">
        <v>39</v>
      </c>
      <c r="I19" s="96" t="s">
        <v>138</v>
      </c>
      <c r="J19" s="96" t="s">
        <v>139</v>
      </c>
      <c r="K19" s="96" t="s">
        <v>140</v>
      </c>
      <c r="L19" s="96" t="s">
        <v>141</v>
      </c>
      <c r="M19" s="96" t="s">
        <v>9</v>
      </c>
      <c r="N19" s="97" t="s">
        <v>142</v>
      </c>
    </row>
    <row r="20" spans="1:20" ht="15.75" customHeight="1" x14ac:dyDescent="0.3">
      <c r="H20" s="146" t="s">
        <v>289</v>
      </c>
      <c r="I20" s="147">
        <v>4</v>
      </c>
      <c r="J20" s="147">
        <v>4</v>
      </c>
      <c r="K20" s="147"/>
      <c r="L20" s="147"/>
      <c r="M20" s="147">
        <v>2287</v>
      </c>
      <c r="N20" s="148">
        <v>8</v>
      </c>
      <c r="O20" s="114"/>
      <c r="P20" s="114"/>
    </row>
    <row r="21" spans="1:20" ht="15.75" customHeight="1" x14ac:dyDescent="0.3">
      <c r="H21" s="149" t="s">
        <v>290</v>
      </c>
      <c r="I21" s="116">
        <v>4</v>
      </c>
      <c r="J21" s="116">
        <v>3</v>
      </c>
      <c r="K21" s="116"/>
      <c r="L21" s="116">
        <v>1</v>
      </c>
      <c r="M21" s="116">
        <v>2161</v>
      </c>
      <c r="N21" s="117">
        <v>6</v>
      </c>
      <c r="O21" s="114"/>
      <c r="P21" s="114"/>
    </row>
    <row r="22" spans="1:20" ht="15.75" customHeight="1" x14ac:dyDescent="0.3">
      <c r="H22" s="149" t="s">
        <v>288</v>
      </c>
      <c r="I22" s="116">
        <v>4</v>
      </c>
      <c r="J22" s="116">
        <v>2</v>
      </c>
      <c r="K22" s="116"/>
      <c r="L22" s="116">
        <v>2</v>
      </c>
      <c r="M22" s="116">
        <v>2176</v>
      </c>
      <c r="N22" s="117">
        <v>4</v>
      </c>
      <c r="O22" s="114"/>
      <c r="P22" s="114"/>
    </row>
    <row r="23" spans="1:20" ht="15.75" customHeight="1" x14ac:dyDescent="0.3">
      <c r="H23" s="149" t="s">
        <v>292</v>
      </c>
      <c r="I23" s="116">
        <v>4</v>
      </c>
      <c r="J23" s="116">
        <v>1</v>
      </c>
      <c r="K23" s="116"/>
      <c r="L23" s="116">
        <v>3</v>
      </c>
      <c r="M23" s="116">
        <v>2009</v>
      </c>
      <c r="N23" s="117">
        <v>2</v>
      </c>
      <c r="O23" s="114"/>
      <c r="P23" s="114"/>
    </row>
    <row r="24" spans="1:20" ht="15.75" customHeight="1" x14ac:dyDescent="0.3">
      <c r="H24" s="150" t="s">
        <v>291</v>
      </c>
      <c r="I24" s="118">
        <v>4</v>
      </c>
      <c r="J24" s="118"/>
      <c r="K24" s="118"/>
      <c r="L24" s="118">
        <v>4</v>
      </c>
      <c r="M24" s="118">
        <v>1425</v>
      </c>
      <c r="N24" s="119">
        <v>0</v>
      </c>
      <c r="O24" s="114"/>
      <c r="P24" s="114"/>
    </row>
    <row r="25" spans="1:20" ht="15.75" customHeight="1" x14ac:dyDescent="0.3">
      <c r="H25" s="114"/>
      <c r="I25" s="114"/>
      <c r="J25" s="114"/>
      <c r="K25" s="114"/>
      <c r="L25" s="114"/>
      <c r="M25" s="114"/>
      <c r="N25" s="114"/>
      <c r="O25" s="114"/>
      <c r="P25" s="114"/>
    </row>
    <row r="26" spans="1:20" ht="15.75" customHeight="1" x14ac:dyDescent="0.3">
      <c r="A26" s="85" t="s">
        <v>158</v>
      </c>
      <c r="E26" s="86"/>
      <c r="G26" s="151" t="s">
        <v>705</v>
      </c>
      <c r="H26" s="142"/>
      <c r="I26" s="143"/>
      <c r="J26" s="143"/>
      <c r="K26" s="143"/>
      <c r="L26" s="143"/>
      <c r="M26" s="143"/>
      <c r="N26" s="143"/>
    </row>
    <row r="27" spans="1:20" ht="15.75" customHeight="1" x14ac:dyDescent="0.3">
      <c r="A27" s="85" t="s">
        <v>129</v>
      </c>
      <c r="H27" s="142"/>
      <c r="I27" s="143"/>
      <c r="J27" s="143"/>
      <c r="K27" s="143"/>
      <c r="L27" s="143"/>
      <c r="M27" s="143"/>
      <c r="N27" s="143"/>
    </row>
    <row r="28" spans="1:20" ht="15.75" customHeight="1" x14ac:dyDescent="0.3">
      <c r="A28" s="114"/>
      <c r="B28" s="114"/>
      <c r="C28" s="114"/>
      <c r="D28" s="114"/>
      <c r="E28" s="114"/>
      <c r="F28" s="114"/>
      <c r="G28" s="152"/>
      <c r="H28" s="114"/>
      <c r="I28" s="114"/>
      <c r="J28" s="114"/>
      <c r="K28" s="114"/>
      <c r="L28" s="114"/>
      <c r="M28" s="114"/>
      <c r="N28" s="114"/>
      <c r="O28" s="114"/>
      <c r="P28" s="114"/>
    </row>
    <row r="29" spans="1:20" ht="15.75" customHeight="1" x14ac:dyDescent="0.3">
      <c r="A29" s="114"/>
      <c r="B29" s="114"/>
      <c r="C29" s="114"/>
      <c r="D29" s="114"/>
      <c r="E29" s="114"/>
      <c r="F29" s="114"/>
      <c r="G29" s="152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20" ht="15.75" customHeight="1" x14ac:dyDescent="0.3">
      <c r="A30" s="114"/>
      <c r="B30" s="114"/>
      <c r="C30" s="114"/>
      <c r="D30" s="114"/>
      <c r="E30" s="114"/>
      <c r="F30" s="114"/>
      <c r="G30" s="152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114"/>
      <c r="B31" s="114"/>
      <c r="C31" s="114"/>
      <c r="D31" s="114"/>
      <c r="E31" s="114"/>
      <c r="F31" s="114"/>
      <c r="G31" s="152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114"/>
      <c r="B32" s="114"/>
      <c r="C32" s="114"/>
      <c r="D32" s="114"/>
      <c r="E32" s="114"/>
      <c r="F32" s="114"/>
      <c r="G32" s="152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114"/>
      <c r="B33" s="114"/>
      <c r="C33" s="114"/>
      <c r="D33" s="114"/>
      <c r="E33" s="114"/>
      <c r="F33" s="114"/>
      <c r="G33" s="152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52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4"/>
      <c r="B35" s="114"/>
      <c r="C35" s="114"/>
      <c r="D35" s="114"/>
      <c r="E35" s="114"/>
      <c r="F35" s="114"/>
      <c r="G35" s="152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114"/>
      <c r="B36" s="114"/>
      <c r="C36" s="114"/>
      <c r="D36" s="114"/>
      <c r="E36" s="114"/>
      <c r="F36" s="114"/>
      <c r="G36" s="152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114"/>
      <c r="B37" s="114"/>
      <c r="C37" s="114"/>
      <c r="D37" s="114"/>
      <c r="E37" s="114"/>
      <c r="F37" s="114"/>
      <c r="G37" s="152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114"/>
      <c r="B38" s="114"/>
      <c r="C38" s="114"/>
      <c r="D38" s="114"/>
      <c r="E38" s="114"/>
      <c r="F38" s="114"/>
      <c r="G38" s="152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52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4"/>
      <c r="B40" s="114"/>
      <c r="C40" s="114"/>
      <c r="D40" s="114"/>
      <c r="E40" s="114"/>
      <c r="F40" s="114"/>
      <c r="G40" s="152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114"/>
      <c r="B41" s="114"/>
      <c r="C41" s="114"/>
      <c r="D41" s="114"/>
      <c r="E41" s="114"/>
      <c r="F41" s="114"/>
      <c r="G41" s="152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114"/>
      <c r="B42" s="114"/>
      <c r="C42" s="114"/>
      <c r="D42" s="114"/>
      <c r="E42" s="114"/>
      <c r="F42" s="114"/>
      <c r="G42" s="152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114"/>
      <c r="B43" s="114"/>
      <c r="C43" s="114"/>
      <c r="D43" s="114"/>
      <c r="E43" s="114"/>
      <c r="F43" s="114"/>
      <c r="G43" s="152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52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A45" s="114"/>
      <c r="B45" s="114"/>
      <c r="C45" s="114"/>
      <c r="D45" s="114"/>
      <c r="E45" s="114"/>
      <c r="F45" s="114"/>
      <c r="G45" s="152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1:20" ht="15.75" customHeight="1" x14ac:dyDescent="0.3">
      <c r="A46" s="114"/>
      <c r="B46" s="114"/>
      <c r="C46" s="114"/>
      <c r="D46" s="114"/>
      <c r="E46" s="114"/>
      <c r="F46" s="114"/>
      <c r="G46" s="152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1:20" ht="15.75" customHeight="1" x14ac:dyDescent="0.3">
      <c r="A47" s="114"/>
      <c r="B47" s="114"/>
      <c r="C47" s="114"/>
      <c r="D47" s="114"/>
      <c r="E47" s="114"/>
      <c r="F47" s="114"/>
      <c r="G47" s="152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1:20" ht="15.75" customHeight="1" x14ac:dyDescent="0.3">
      <c r="A48" s="114"/>
      <c r="B48" s="114"/>
      <c r="C48" s="114"/>
      <c r="D48" s="114"/>
      <c r="E48" s="114"/>
      <c r="F48" s="114"/>
      <c r="G48" s="152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1:16" ht="15.75" customHeight="1" x14ac:dyDescent="0.3">
      <c r="A49" s="114"/>
      <c r="B49" s="114"/>
      <c r="C49" s="114"/>
      <c r="D49" s="114"/>
      <c r="E49" s="114"/>
      <c r="F49" s="114"/>
      <c r="G49" s="152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1:16" ht="15.75" customHeight="1" x14ac:dyDescent="0.3">
      <c r="A50" s="114"/>
      <c r="B50" s="114"/>
      <c r="C50" s="114"/>
      <c r="D50" s="114"/>
      <c r="E50" s="114"/>
      <c r="F50" s="114"/>
      <c r="G50" s="152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ht="15.75" customHeight="1" x14ac:dyDescent="0.3">
      <c r="A51" s="114"/>
      <c r="B51" s="114"/>
      <c r="C51" s="114"/>
      <c r="D51" s="114"/>
      <c r="E51" s="114"/>
      <c r="F51" s="114"/>
      <c r="G51" s="152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ht="15.75" customHeight="1" x14ac:dyDescent="0.3">
      <c r="A52" s="114"/>
      <c r="B52" s="114"/>
      <c r="C52" s="114"/>
      <c r="D52" s="114"/>
      <c r="E52" s="114"/>
      <c r="F52" s="114"/>
      <c r="G52" s="152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`" xr:uid="{AD99809A-35F7-4CEC-ABD4-F83294CE80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75A9-D6A8-4C06-8C4D-2ED67D9F22F9}">
  <sheetPr codeName="Sheet2">
    <tabColor rgb="FF0070C0"/>
    <pageSetUpPr fitToPage="1"/>
  </sheetPr>
  <dimension ref="A1:AMJ62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6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17"/>
      <c r="I3" s="14"/>
      <c r="J3" s="15" t="s">
        <v>4</v>
      </c>
      <c r="K3" s="16"/>
      <c r="L3" s="15"/>
      <c r="M3" s="15"/>
      <c r="N3" s="15"/>
      <c r="O3" s="15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11"/>
      <c r="I4" s="18"/>
      <c r="J4" s="19" t="s">
        <v>5</v>
      </c>
      <c r="K4" s="19" t="s">
        <v>6</v>
      </c>
      <c r="L4" s="20" t="s">
        <v>7</v>
      </c>
      <c r="M4" s="20" t="s">
        <v>8</v>
      </c>
      <c r="N4" s="20" t="s">
        <v>9</v>
      </c>
      <c r="O4" s="21" t="s">
        <v>10</v>
      </c>
    </row>
    <row r="5" spans="1:34" x14ac:dyDescent="0.3">
      <c r="A5" s="242">
        <v>2</v>
      </c>
      <c r="B5" s="243" t="s">
        <v>15</v>
      </c>
      <c r="C5" s="243" t="s">
        <v>16</v>
      </c>
      <c r="D5" s="244">
        <v>100</v>
      </c>
      <c r="E5" s="244">
        <v>9</v>
      </c>
      <c r="F5" s="244">
        <v>399</v>
      </c>
      <c r="G5" s="290">
        <v>36</v>
      </c>
      <c r="H5" s="6"/>
      <c r="I5" s="242">
        <v>9</v>
      </c>
      <c r="J5" s="243" t="s">
        <v>38</v>
      </c>
      <c r="K5" s="243" t="s">
        <v>18</v>
      </c>
      <c r="L5" s="245">
        <v>93</v>
      </c>
      <c r="M5" s="244">
        <v>8</v>
      </c>
      <c r="N5" s="245">
        <v>371</v>
      </c>
      <c r="O5" s="246">
        <v>33</v>
      </c>
    </row>
    <row r="6" spans="1:34" x14ac:dyDescent="0.3">
      <c r="A6" s="23">
        <v>1</v>
      </c>
      <c r="B6" s="24" t="s">
        <v>11</v>
      </c>
      <c r="C6" s="24" t="s">
        <v>12</v>
      </c>
      <c r="D6" s="25">
        <v>98</v>
      </c>
      <c r="E6" s="22">
        <v>8</v>
      </c>
      <c r="F6" s="31">
        <v>391</v>
      </c>
      <c r="G6" s="27">
        <v>31</v>
      </c>
      <c r="H6" s="11"/>
      <c r="I6" s="23">
        <v>8</v>
      </c>
      <c r="J6" s="24" t="s">
        <v>35</v>
      </c>
      <c r="K6" s="24" t="s">
        <v>27</v>
      </c>
      <c r="L6" s="31">
        <v>90</v>
      </c>
      <c r="M6" s="22">
        <v>6</v>
      </c>
      <c r="N6" s="31">
        <v>361</v>
      </c>
      <c r="O6" s="27">
        <v>27</v>
      </c>
      <c r="AD6" s="6"/>
      <c r="AE6" s="6"/>
    </row>
    <row r="7" spans="1:34" s="6" customFormat="1" ht="15.75" customHeight="1" x14ac:dyDescent="0.3">
      <c r="A7" s="23">
        <v>6</v>
      </c>
      <c r="B7" s="24" t="s">
        <v>28</v>
      </c>
      <c r="C7" s="24" t="s">
        <v>20</v>
      </c>
      <c r="D7" s="25">
        <v>97</v>
      </c>
      <c r="E7" s="22">
        <v>7</v>
      </c>
      <c r="F7" s="25">
        <v>382</v>
      </c>
      <c r="G7" s="26">
        <v>27</v>
      </c>
      <c r="I7" s="23">
        <v>1</v>
      </c>
      <c r="J7" s="24" t="s">
        <v>13</v>
      </c>
      <c r="K7" s="24" t="s">
        <v>14</v>
      </c>
      <c r="L7" s="25">
        <v>95</v>
      </c>
      <c r="M7" s="22">
        <v>9</v>
      </c>
      <c r="N7" s="31">
        <v>357</v>
      </c>
      <c r="O7" s="27">
        <v>26</v>
      </c>
      <c r="V7" s="13"/>
      <c r="W7" s="13"/>
      <c r="AD7" s="13"/>
      <c r="AE7" s="13"/>
    </row>
    <row r="8" spans="1:34" s="6" customFormat="1" ht="15.75" customHeight="1" x14ac:dyDescent="0.3">
      <c r="A8" s="23">
        <v>3</v>
      </c>
      <c r="B8" s="24" t="s">
        <v>19</v>
      </c>
      <c r="C8" s="24" t="s">
        <v>20</v>
      </c>
      <c r="D8" s="28">
        <v>95</v>
      </c>
      <c r="E8" s="22">
        <v>5</v>
      </c>
      <c r="F8" s="28">
        <v>378</v>
      </c>
      <c r="G8" s="29">
        <v>25</v>
      </c>
      <c r="I8" s="23">
        <v>7</v>
      </c>
      <c r="J8" s="24" t="s">
        <v>32</v>
      </c>
      <c r="K8" s="24" t="s">
        <v>14</v>
      </c>
      <c r="L8" s="31">
        <v>88</v>
      </c>
      <c r="M8" s="22">
        <v>5</v>
      </c>
      <c r="N8" s="31">
        <v>357</v>
      </c>
      <c r="O8" s="27">
        <v>25</v>
      </c>
      <c r="AD8" s="13"/>
      <c r="AE8" s="13"/>
    </row>
    <row r="9" spans="1:34" x14ac:dyDescent="0.3">
      <c r="A9" s="23">
        <v>7</v>
      </c>
      <c r="B9" s="24" t="s">
        <v>31</v>
      </c>
      <c r="C9" s="24" t="s">
        <v>27</v>
      </c>
      <c r="D9" s="31">
        <v>96</v>
      </c>
      <c r="E9" s="22">
        <v>6</v>
      </c>
      <c r="F9" s="31">
        <v>376</v>
      </c>
      <c r="G9" s="27">
        <v>23</v>
      </c>
      <c r="H9" s="11"/>
      <c r="I9" s="23">
        <v>6</v>
      </c>
      <c r="J9" s="24" t="s">
        <v>29</v>
      </c>
      <c r="K9" s="24" t="s">
        <v>30</v>
      </c>
      <c r="L9" s="25">
        <v>93</v>
      </c>
      <c r="M9" s="22">
        <v>8</v>
      </c>
      <c r="N9" s="25">
        <v>352</v>
      </c>
      <c r="O9" s="27">
        <v>23</v>
      </c>
    </row>
    <row r="10" spans="1:34" x14ac:dyDescent="0.3">
      <c r="A10" s="23">
        <v>5</v>
      </c>
      <c r="B10" s="30" t="s">
        <v>25</v>
      </c>
      <c r="C10" s="24" t="s">
        <v>18</v>
      </c>
      <c r="D10" s="25" t="s">
        <v>190</v>
      </c>
      <c r="E10" s="22">
        <v>0</v>
      </c>
      <c r="F10" s="25">
        <v>181</v>
      </c>
      <c r="G10" s="26">
        <v>8</v>
      </c>
      <c r="H10" s="11"/>
      <c r="I10" s="23">
        <v>2</v>
      </c>
      <c r="J10" s="24" t="s">
        <v>17</v>
      </c>
      <c r="K10" s="24" t="s">
        <v>18</v>
      </c>
      <c r="L10" s="25">
        <v>84</v>
      </c>
      <c r="M10" s="22">
        <v>2</v>
      </c>
      <c r="N10" s="25">
        <v>352</v>
      </c>
      <c r="O10" s="27">
        <v>21</v>
      </c>
      <c r="AD10" s="6"/>
      <c r="AE10" s="6"/>
    </row>
    <row r="11" spans="1:34" x14ac:dyDescent="0.3">
      <c r="A11" s="23">
        <v>4</v>
      </c>
      <c r="B11" s="30" t="s">
        <v>23</v>
      </c>
      <c r="C11" s="24" t="s">
        <v>14</v>
      </c>
      <c r="D11" s="28" t="s">
        <v>190</v>
      </c>
      <c r="E11" s="22">
        <v>0</v>
      </c>
      <c r="F11" s="28">
        <v>0</v>
      </c>
      <c r="G11" s="29">
        <v>0</v>
      </c>
      <c r="I11" s="23">
        <v>3</v>
      </c>
      <c r="J11" s="24" t="s">
        <v>21</v>
      </c>
      <c r="K11" s="24" t="s">
        <v>22</v>
      </c>
      <c r="L11" s="28">
        <v>88</v>
      </c>
      <c r="M11" s="22">
        <v>5</v>
      </c>
      <c r="N11" s="28">
        <v>346</v>
      </c>
      <c r="O11" s="29">
        <v>19</v>
      </c>
    </row>
    <row r="12" spans="1:34" x14ac:dyDescent="0.3">
      <c r="A12" s="23">
        <v>8</v>
      </c>
      <c r="B12" s="30" t="s">
        <v>33</v>
      </c>
      <c r="C12" s="24" t="s">
        <v>34</v>
      </c>
      <c r="D12" s="31" t="s">
        <v>190</v>
      </c>
      <c r="E12" s="22">
        <v>0</v>
      </c>
      <c r="F12" s="31">
        <v>0</v>
      </c>
      <c r="G12" s="27">
        <v>0</v>
      </c>
      <c r="I12" s="23">
        <v>4</v>
      </c>
      <c r="J12" s="24" t="s">
        <v>24</v>
      </c>
      <c r="K12" s="24" t="s">
        <v>12</v>
      </c>
      <c r="L12" s="28">
        <v>85</v>
      </c>
      <c r="M12" s="22">
        <v>3</v>
      </c>
      <c r="N12" s="28">
        <v>337</v>
      </c>
      <c r="O12" s="29">
        <v>13</v>
      </c>
      <c r="V12" s="6"/>
      <c r="W12" s="6"/>
    </row>
    <row r="13" spans="1:34" x14ac:dyDescent="0.3">
      <c r="A13" s="247">
        <v>9</v>
      </c>
      <c r="B13" s="248" t="s">
        <v>36</v>
      </c>
      <c r="C13" s="249" t="s">
        <v>37</v>
      </c>
      <c r="D13" s="250" t="s">
        <v>190</v>
      </c>
      <c r="E13" s="251">
        <v>0</v>
      </c>
      <c r="F13" s="32">
        <v>0</v>
      </c>
      <c r="G13" s="33">
        <v>0</v>
      </c>
      <c r="I13" s="247">
        <v>5</v>
      </c>
      <c r="J13" s="248" t="s">
        <v>26</v>
      </c>
      <c r="K13" s="249" t="s">
        <v>27</v>
      </c>
      <c r="L13" s="291" t="s">
        <v>190</v>
      </c>
      <c r="M13" s="251">
        <v>0</v>
      </c>
      <c r="N13" s="292">
        <v>0</v>
      </c>
      <c r="O13" s="33">
        <v>0</v>
      </c>
    </row>
    <row r="15" spans="1:34" x14ac:dyDescent="0.3">
      <c r="A15" s="14"/>
      <c r="B15" s="15" t="s">
        <v>39</v>
      </c>
      <c r="C15" s="16"/>
      <c r="D15" s="15"/>
      <c r="E15" s="15"/>
      <c r="F15" s="15"/>
      <c r="G15" s="15"/>
      <c r="I15" s="14"/>
      <c r="J15" s="15" t="s">
        <v>40</v>
      </c>
      <c r="K15" s="16"/>
      <c r="L15" s="15"/>
      <c r="M15" s="15"/>
      <c r="N15" s="15"/>
      <c r="O15" s="15"/>
    </row>
    <row r="16" spans="1:34" x14ac:dyDescent="0.3">
      <c r="A16" s="18"/>
      <c r="B16" s="19" t="s">
        <v>5</v>
      </c>
      <c r="C16" s="19" t="s">
        <v>6</v>
      </c>
      <c r="D16" s="20" t="s">
        <v>7</v>
      </c>
      <c r="E16" s="20" t="s">
        <v>8</v>
      </c>
      <c r="F16" s="20" t="s">
        <v>9</v>
      </c>
      <c r="G16" s="21" t="s">
        <v>10</v>
      </c>
      <c r="I16" s="18"/>
      <c r="J16" s="19" t="s">
        <v>5</v>
      </c>
      <c r="K16" s="19" t="s">
        <v>6</v>
      </c>
      <c r="L16" s="20" t="s">
        <v>7</v>
      </c>
      <c r="M16" s="20" t="s">
        <v>8</v>
      </c>
      <c r="N16" s="20" t="s">
        <v>9</v>
      </c>
      <c r="O16" s="21" t="s">
        <v>10</v>
      </c>
    </row>
    <row r="17" spans="1:15" x14ac:dyDescent="0.3">
      <c r="A17" s="242">
        <v>1</v>
      </c>
      <c r="B17" s="243" t="s">
        <v>41</v>
      </c>
      <c r="C17" s="243" t="s">
        <v>14</v>
      </c>
      <c r="D17" s="244">
        <v>96</v>
      </c>
      <c r="E17" s="244">
        <v>8</v>
      </c>
      <c r="F17" s="245">
        <v>379</v>
      </c>
      <c r="G17" s="246">
        <v>34</v>
      </c>
      <c r="I17" s="242">
        <v>9</v>
      </c>
      <c r="J17" s="243" t="s">
        <v>68</v>
      </c>
      <c r="K17" s="243" t="s">
        <v>65</v>
      </c>
      <c r="L17" s="245">
        <v>91</v>
      </c>
      <c r="M17" s="244">
        <v>9</v>
      </c>
      <c r="N17" s="245">
        <v>366</v>
      </c>
      <c r="O17" s="246">
        <v>35</v>
      </c>
    </row>
    <row r="18" spans="1:15" x14ac:dyDescent="0.3">
      <c r="A18" s="23">
        <v>3</v>
      </c>
      <c r="B18" s="24" t="s">
        <v>48</v>
      </c>
      <c r="C18" s="24" t="s">
        <v>49</v>
      </c>
      <c r="D18" s="31">
        <v>97</v>
      </c>
      <c r="E18" s="22">
        <v>9</v>
      </c>
      <c r="F18" s="31">
        <v>376</v>
      </c>
      <c r="G18" s="27">
        <v>31</v>
      </c>
      <c r="I18" s="34">
        <v>8</v>
      </c>
      <c r="J18" s="24" t="s">
        <v>64</v>
      </c>
      <c r="K18" s="24" t="s">
        <v>65</v>
      </c>
      <c r="L18" s="31">
        <v>87</v>
      </c>
      <c r="M18" s="22">
        <v>7</v>
      </c>
      <c r="N18" s="31">
        <v>351</v>
      </c>
      <c r="O18" s="27">
        <v>29</v>
      </c>
    </row>
    <row r="19" spans="1:15" x14ac:dyDescent="0.3">
      <c r="A19" s="34">
        <v>6</v>
      </c>
      <c r="B19" s="24" t="s">
        <v>57</v>
      </c>
      <c r="C19" s="24" t="s">
        <v>58</v>
      </c>
      <c r="D19" s="31">
        <v>93</v>
      </c>
      <c r="E19" s="22">
        <v>7</v>
      </c>
      <c r="F19" s="31">
        <v>371</v>
      </c>
      <c r="G19" s="27">
        <v>27</v>
      </c>
      <c r="I19" s="23">
        <v>3</v>
      </c>
      <c r="J19" s="24" t="s">
        <v>50</v>
      </c>
      <c r="K19" s="24" t="s">
        <v>20</v>
      </c>
      <c r="L19" s="31">
        <v>89</v>
      </c>
      <c r="M19" s="22">
        <v>8</v>
      </c>
      <c r="N19" s="31">
        <v>351</v>
      </c>
      <c r="O19" s="27">
        <v>27</v>
      </c>
    </row>
    <row r="20" spans="1:15" x14ac:dyDescent="0.3">
      <c r="A20" s="23">
        <v>5</v>
      </c>
      <c r="B20" s="24" t="s">
        <v>55</v>
      </c>
      <c r="C20" s="24" t="s">
        <v>18</v>
      </c>
      <c r="D20" s="31">
        <v>91</v>
      </c>
      <c r="E20" s="22">
        <v>4</v>
      </c>
      <c r="F20" s="31">
        <v>362</v>
      </c>
      <c r="G20" s="27">
        <v>23</v>
      </c>
      <c r="I20" s="34">
        <v>4</v>
      </c>
      <c r="J20" s="24" t="s">
        <v>53</v>
      </c>
      <c r="K20" s="24" t="s">
        <v>54</v>
      </c>
      <c r="L20" s="31">
        <v>77</v>
      </c>
      <c r="M20" s="22">
        <v>2</v>
      </c>
      <c r="N20" s="31">
        <v>338</v>
      </c>
      <c r="O20" s="27">
        <v>21</v>
      </c>
    </row>
    <row r="21" spans="1:15" x14ac:dyDescent="0.3">
      <c r="A21" s="34">
        <v>4</v>
      </c>
      <c r="B21" s="24" t="s">
        <v>51</v>
      </c>
      <c r="C21" s="24" t="s">
        <v>52</v>
      </c>
      <c r="D21" s="31">
        <v>93</v>
      </c>
      <c r="E21" s="22">
        <v>7</v>
      </c>
      <c r="F21" s="31">
        <v>362</v>
      </c>
      <c r="G21" s="27">
        <v>22</v>
      </c>
      <c r="I21" s="34">
        <v>2</v>
      </c>
      <c r="J21" s="24" t="s">
        <v>46</v>
      </c>
      <c r="K21" s="24" t="s">
        <v>47</v>
      </c>
      <c r="L21" s="31">
        <v>86</v>
      </c>
      <c r="M21" s="22">
        <v>6</v>
      </c>
      <c r="N21" s="31">
        <v>340</v>
      </c>
      <c r="O21" s="27">
        <v>20</v>
      </c>
    </row>
    <row r="22" spans="1:15" x14ac:dyDescent="0.3">
      <c r="A22" s="23">
        <v>9</v>
      </c>
      <c r="B22" s="24" t="s">
        <v>66</v>
      </c>
      <c r="C22" s="24" t="s">
        <v>67</v>
      </c>
      <c r="D22" s="31">
        <v>92</v>
      </c>
      <c r="E22" s="22">
        <v>5</v>
      </c>
      <c r="F22" s="31">
        <v>357</v>
      </c>
      <c r="G22" s="27">
        <v>18</v>
      </c>
      <c r="I22" s="23">
        <v>1</v>
      </c>
      <c r="J22" s="24" t="s">
        <v>42</v>
      </c>
      <c r="K22" s="24" t="s">
        <v>14</v>
      </c>
      <c r="L22" s="25">
        <v>82</v>
      </c>
      <c r="M22" s="22">
        <v>5</v>
      </c>
      <c r="N22" s="31">
        <v>334</v>
      </c>
      <c r="O22" s="27">
        <v>18</v>
      </c>
    </row>
    <row r="23" spans="1:15" x14ac:dyDescent="0.3">
      <c r="A23" s="34">
        <v>8</v>
      </c>
      <c r="B23" s="24" t="s">
        <v>63</v>
      </c>
      <c r="C23" s="24" t="s">
        <v>60</v>
      </c>
      <c r="D23" s="31">
        <v>91</v>
      </c>
      <c r="E23" s="22">
        <v>4</v>
      </c>
      <c r="F23" s="31">
        <v>356</v>
      </c>
      <c r="G23" s="27">
        <v>12</v>
      </c>
      <c r="I23" s="23">
        <v>5</v>
      </c>
      <c r="J23" s="24" t="s">
        <v>56</v>
      </c>
      <c r="K23" s="24" t="s">
        <v>47</v>
      </c>
      <c r="L23" s="31">
        <v>81</v>
      </c>
      <c r="M23" s="22">
        <v>4</v>
      </c>
      <c r="N23" s="31">
        <v>336</v>
      </c>
      <c r="O23" s="27">
        <v>16</v>
      </c>
    </row>
    <row r="24" spans="1:15" x14ac:dyDescent="0.3">
      <c r="A24" s="34">
        <v>2</v>
      </c>
      <c r="B24" s="24" t="s">
        <v>43</v>
      </c>
      <c r="C24" s="24" t="s">
        <v>44</v>
      </c>
      <c r="D24" s="31" t="s">
        <v>45</v>
      </c>
      <c r="E24" s="22">
        <v>0</v>
      </c>
      <c r="F24" s="31">
        <v>266</v>
      </c>
      <c r="G24" s="27">
        <v>12</v>
      </c>
      <c r="I24" s="34">
        <v>6</v>
      </c>
      <c r="J24" s="24" t="s">
        <v>59</v>
      </c>
      <c r="K24" s="24" t="s">
        <v>60</v>
      </c>
      <c r="L24" s="31">
        <v>80</v>
      </c>
      <c r="M24" s="22">
        <v>3</v>
      </c>
      <c r="N24" s="31">
        <v>326</v>
      </c>
      <c r="O24" s="27">
        <v>10</v>
      </c>
    </row>
    <row r="25" spans="1:15" x14ac:dyDescent="0.3">
      <c r="A25" s="247">
        <v>7</v>
      </c>
      <c r="B25" s="249" t="s">
        <v>61</v>
      </c>
      <c r="C25" s="249" t="s">
        <v>18</v>
      </c>
      <c r="D25" s="250">
        <v>85</v>
      </c>
      <c r="E25" s="251">
        <v>2</v>
      </c>
      <c r="F25" s="32">
        <v>345</v>
      </c>
      <c r="G25" s="33">
        <v>11</v>
      </c>
      <c r="I25" s="247">
        <v>7</v>
      </c>
      <c r="J25" s="249" t="s">
        <v>62</v>
      </c>
      <c r="K25" s="249" t="s">
        <v>20</v>
      </c>
      <c r="L25" s="250">
        <v>72</v>
      </c>
      <c r="M25" s="251">
        <v>1</v>
      </c>
      <c r="N25" s="32">
        <v>310</v>
      </c>
      <c r="O25" s="33">
        <v>9</v>
      </c>
    </row>
    <row r="27" spans="1:15" x14ac:dyDescent="0.3">
      <c r="A27" s="14"/>
      <c r="B27" s="15" t="s">
        <v>69</v>
      </c>
      <c r="C27" s="16"/>
      <c r="D27" s="15"/>
      <c r="E27" s="15"/>
      <c r="F27" s="15"/>
      <c r="G27" s="15"/>
      <c r="I27" s="14"/>
      <c r="J27" s="15" t="s">
        <v>70</v>
      </c>
      <c r="K27" s="16"/>
      <c r="L27" s="15"/>
      <c r="M27" s="15"/>
      <c r="N27" s="15"/>
      <c r="O27" s="15"/>
    </row>
    <row r="28" spans="1:15" x14ac:dyDescent="0.3">
      <c r="A28" s="18"/>
      <c r="B28" s="19" t="s">
        <v>5</v>
      </c>
      <c r="C28" s="19" t="s">
        <v>6</v>
      </c>
      <c r="D28" s="20" t="s">
        <v>7</v>
      </c>
      <c r="E28" s="20" t="s">
        <v>8</v>
      </c>
      <c r="F28" s="20" t="s">
        <v>9</v>
      </c>
      <c r="G28" s="21" t="s">
        <v>10</v>
      </c>
      <c r="I28" s="18"/>
      <c r="J28" s="19" t="s">
        <v>5</v>
      </c>
      <c r="K28" s="19" t="s">
        <v>6</v>
      </c>
      <c r="L28" s="20" t="s">
        <v>7</v>
      </c>
      <c r="M28" s="20" t="s">
        <v>8</v>
      </c>
      <c r="N28" s="20" t="s">
        <v>9</v>
      </c>
      <c r="O28" s="21" t="s">
        <v>10</v>
      </c>
    </row>
    <row r="29" spans="1:15" x14ac:dyDescent="0.3">
      <c r="A29" s="242">
        <v>5</v>
      </c>
      <c r="B29" s="243" t="s">
        <v>81</v>
      </c>
      <c r="C29" s="243" t="s">
        <v>34</v>
      </c>
      <c r="D29" s="245">
        <v>93</v>
      </c>
      <c r="E29" s="244">
        <v>9</v>
      </c>
      <c r="F29" s="245">
        <v>382</v>
      </c>
      <c r="G29" s="246">
        <v>36</v>
      </c>
      <c r="I29" s="242">
        <v>7</v>
      </c>
      <c r="J29" s="243" t="s">
        <v>87</v>
      </c>
      <c r="K29" s="243" t="s">
        <v>18</v>
      </c>
      <c r="L29" s="245">
        <v>83</v>
      </c>
      <c r="M29" s="244">
        <v>7</v>
      </c>
      <c r="N29" s="245">
        <v>338</v>
      </c>
      <c r="O29" s="246">
        <v>33</v>
      </c>
    </row>
    <row r="30" spans="1:15" x14ac:dyDescent="0.3">
      <c r="A30" s="23">
        <v>7</v>
      </c>
      <c r="B30" s="24" t="s">
        <v>86</v>
      </c>
      <c r="C30" s="24" t="s">
        <v>12</v>
      </c>
      <c r="D30" s="31">
        <v>87</v>
      </c>
      <c r="E30" s="22">
        <v>8</v>
      </c>
      <c r="F30" s="31">
        <v>342</v>
      </c>
      <c r="G30" s="27">
        <v>27</v>
      </c>
      <c r="I30" s="23">
        <v>3</v>
      </c>
      <c r="J30" s="24" t="s">
        <v>78</v>
      </c>
      <c r="K30" s="24" t="s">
        <v>14</v>
      </c>
      <c r="L30" s="31">
        <v>82</v>
      </c>
      <c r="M30" s="22">
        <v>6</v>
      </c>
      <c r="N30" s="31">
        <v>336</v>
      </c>
      <c r="O30" s="27">
        <v>29</v>
      </c>
    </row>
    <row r="31" spans="1:15" x14ac:dyDescent="0.3">
      <c r="A31" s="34">
        <v>8</v>
      </c>
      <c r="B31" s="24" t="s">
        <v>88</v>
      </c>
      <c r="C31" s="24" t="s">
        <v>58</v>
      </c>
      <c r="D31" s="31">
        <v>85</v>
      </c>
      <c r="E31" s="22">
        <v>6</v>
      </c>
      <c r="F31" s="31">
        <v>348</v>
      </c>
      <c r="G31" s="27">
        <v>25</v>
      </c>
      <c r="I31" s="34">
        <v>2</v>
      </c>
      <c r="J31" s="24" t="s">
        <v>76</v>
      </c>
      <c r="K31" s="24" t="s">
        <v>72</v>
      </c>
      <c r="L31" s="31">
        <v>87</v>
      </c>
      <c r="M31" s="22">
        <v>9</v>
      </c>
      <c r="N31" s="31">
        <v>333</v>
      </c>
      <c r="O31" s="27">
        <v>28</v>
      </c>
    </row>
    <row r="32" spans="1:15" x14ac:dyDescent="0.3">
      <c r="A32" s="23">
        <v>1</v>
      </c>
      <c r="B32" s="24" t="s">
        <v>71</v>
      </c>
      <c r="C32" s="24" t="s">
        <v>72</v>
      </c>
      <c r="D32" s="25">
        <v>83</v>
      </c>
      <c r="E32" s="22">
        <v>5</v>
      </c>
      <c r="F32" s="31">
        <v>334</v>
      </c>
      <c r="G32" s="27">
        <v>22</v>
      </c>
      <c r="I32" s="23">
        <v>5</v>
      </c>
      <c r="J32" s="24" t="s">
        <v>82</v>
      </c>
      <c r="K32" s="24" t="s">
        <v>75</v>
      </c>
      <c r="L32" s="31">
        <v>80</v>
      </c>
      <c r="M32" s="22">
        <v>5</v>
      </c>
      <c r="N32" s="31">
        <v>321</v>
      </c>
      <c r="O32" s="27">
        <v>19</v>
      </c>
    </row>
    <row r="33" spans="1:15" x14ac:dyDescent="0.3">
      <c r="A33" s="34">
        <v>4</v>
      </c>
      <c r="B33" s="24" t="s">
        <v>79</v>
      </c>
      <c r="C33" s="24" t="s">
        <v>12</v>
      </c>
      <c r="D33" s="31">
        <v>86</v>
      </c>
      <c r="E33" s="22">
        <v>7</v>
      </c>
      <c r="F33" s="31">
        <v>317</v>
      </c>
      <c r="G33" s="27">
        <v>20</v>
      </c>
      <c r="I33" s="23">
        <v>9</v>
      </c>
      <c r="J33" s="24" t="s">
        <v>91</v>
      </c>
      <c r="K33" s="24" t="s">
        <v>18</v>
      </c>
      <c r="L33" s="31">
        <v>74</v>
      </c>
      <c r="M33" s="22">
        <v>2</v>
      </c>
      <c r="N33" s="31">
        <v>320</v>
      </c>
      <c r="O33" s="27">
        <v>19</v>
      </c>
    </row>
    <row r="34" spans="1:15" x14ac:dyDescent="0.3">
      <c r="A34" s="23">
        <v>9</v>
      </c>
      <c r="B34" s="24" t="s">
        <v>90</v>
      </c>
      <c r="C34" s="24" t="s">
        <v>18</v>
      </c>
      <c r="D34" s="31">
        <v>0</v>
      </c>
      <c r="E34" s="22">
        <v>0</v>
      </c>
      <c r="F34" s="31">
        <v>246</v>
      </c>
      <c r="G34" s="27">
        <v>16</v>
      </c>
      <c r="I34" s="23">
        <v>1</v>
      </c>
      <c r="J34" s="24" t="s">
        <v>73</v>
      </c>
      <c r="K34" s="24" t="s">
        <v>67</v>
      </c>
      <c r="L34" s="25">
        <v>84</v>
      </c>
      <c r="M34" s="22">
        <v>8</v>
      </c>
      <c r="N34" s="31">
        <v>317</v>
      </c>
      <c r="O34" s="27">
        <v>19</v>
      </c>
    </row>
    <row r="35" spans="1:15" x14ac:dyDescent="0.3">
      <c r="A35" s="34">
        <v>2</v>
      </c>
      <c r="B35" s="24" t="s">
        <v>74</v>
      </c>
      <c r="C35" s="24" t="s">
        <v>75</v>
      </c>
      <c r="D35" s="31">
        <v>80</v>
      </c>
      <c r="E35" s="22">
        <v>4</v>
      </c>
      <c r="F35" s="31">
        <v>321</v>
      </c>
      <c r="G35" s="27">
        <v>15</v>
      </c>
      <c r="I35" s="34">
        <v>8</v>
      </c>
      <c r="J35" s="24" t="s">
        <v>89</v>
      </c>
      <c r="K35" s="24" t="s">
        <v>58</v>
      </c>
      <c r="L35" s="31">
        <v>75</v>
      </c>
      <c r="M35" s="22">
        <v>4</v>
      </c>
      <c r="N35" s="31">
        <v>317</v>
      </c>
      <c r="O35" s="27">
        <v>19</v>
      </c>
    </row>
    <row r="36" spans="1:15" x14ac:dyDescent="0.3">
      <c r="A36" s="23">
        <v>3</v>
      </c>
      <c r="B36" s="30" t="s">
        <v>77</v>
      </c>
      <c r="C36" s="24" t="s">
        <v>18</v>
      </c>
      <c r="D36" s="31" t="s">
        <v>190</v>
      </c>
      <c r="E36" s="22">
        <v>0</v>
      </c>
      <c r="F36" s="31">
        <v>165</v>
      </c>
      <c r="G36" s="27">
        <v>11</v>
      </c>
      <c r="I36" s="34">
        <v>4</v>
      </c>
      <c r="J36" s="24" t="s">
        <v>80</v>
      </c>
      <c r="K36" s="24" t="s">
        <v>20</v>
      </c>
      <c r="L36" s="31">
        <v>75</v>
      </c>
      <c r="M36" s="22">
        <v>4</v>
      </c>
      <c r="N36" s="31">
        <v>302</v>
      </c>
      <c r="O36" s="27">
        <v>18</v>
      </c>
    </row>
    <row r="37" spans="1:15" x14ac:dyDescent="0.3">
      <c r="A37" s="252">
        <v>6</v>
      </c>
      <c r="B37" s="248" t="s">
        <v>83</v>
      </c>
      <c r="C37" s="249" t="s">
        <v>18</v>
      </c>
      <c r="D37" s="250" t="s">
        <v>190</v>
      </c>
      <c r="E37" s="251">
        <v>0</v>
      </c>
      <c r="F37" s="32">
        <v>0</v>
      </c>
      <c r="G37" s="33">
        <v>0</v>
      </c>
      <c r="I37" s="252">
        <v>6</v>
      </c>
      <c r="J37" s="249" t="s">
        <v>84</v>
      </c>
      <c r="K37" s="249" t="s">
        <v>85</v>
      </c>
      <c r="L37" s="250" t="s">
        <v>45</v>
      </c>
      <c r="M37" s="251">
        <v>0</v>
      </c>
      <c r="N37" s="32">
        <v>0</v>
      </c>
      <c r="O37" s="33">
        <v>0</v>
      </c>
    </row>
    <row r="39" spans="1:15" x14ac:dyDescent="0.3">
      <c r="A39" s="14"/>
      <c r="B39" s="15" t="s">
        <v>92</v>
      </c>
      <c r="C39" s="16"/>
      <c r="D39" s="15"/>
      <c r="E39" s="15"/>
      <c r="F39" s="15"/>
      <c r="G39" s="15"/>
      <c r="I39" s="14"/>
      <c r="J39" s="15" t="s">
        <v>93</v>
      </c>
      <c r="K39" s="16"/>
      <c r="L39" s="15"/>
      <c r="M39" s="15"/>
      <c r="N39" s="15"/>
      <c r="O39" s="15"/>
    </row>
    <row r="40" spans="1:15" x14ac:dyDescent="0.3">
      <c r="A40" s="18"/>
      <c r="B40" s="19" t="s">
        <v>5</v>
      </c>
      <c r="C40" s="19" t="s">
        <v>6</v>
      </c>
      <c r="D40" s="20" t="s">
        <v>7</v>
      </c>
      <c r="E40" s="20" t="s">
        <v>8</v>
      </c>
      <c r="F40" s="20" t="s">
        <v>9</v>
      </c>
      <c r="G40" s="21" t="s">
        <v>10</v>
      </c>
      <c r="I40" s="18"/>
      <c r="J40" s="19" t="s">
        <v>5</v>
      </c>
      <c r="K40" s="19" t="s">
        <v>6</v>
      </c>
      <c r="L40" s="20" t="s">
        <v>7</v>
      </c>
      <c r="M40" s="20" t="s">
        <v>8</v>
      </c>
      <c r="N40" s="20" t="s">
        <v>9</v>
      </c>
      <c r="O40" s="21" t="s">
        <v>10</v>
      </c>
    </row>
    <row r="41" spans="1:15" x14ac:dyDescent="0.3">
      <c r="A41" s="242">
        <v>1</v>
      </c>
      <c r="B41" s="243" t="s">
        <v>94</v>
      </c>
      <c r="C41" s="243" t="s">
        <v>34</v>
      </c>
      <c r="D41" s="244">
        <v>91</v>
      </c>
      <c r="E41" s="244">
        <v>8</v>
      </c>
      <c r="F41" s="245">
        <v>370</v>
      </c>
      <c r="G41" s="246">
        <v>32</v>
      </c>
      <c r="I41" s="242">
        <v>3</v>
      </c>
      <c r="J41" s="243" t="s">
        <v>99</v>
      </c>
      <c r="K41" s="243" t="s">
        <v>20</v>
      </c>
      <c r="L41" s="245">
        <v>78</v>
      </c>
      <c r="M41" s="244">
        <v>7</v>
      </c>
      <c r="N41" s="245">
        <v>331</v>
      </c>
      <c r="O41" s="246">
        <v>29</v>
      </c>
    </row>
    <row r="42" spans="1:15" x14ac:dyDescent="0.3">
      <c r="A42" s="34">
        <v>8</v>
      </c>
      <c r="B42" s="24" t="s">
        <v>108</v>
      </c>
      <c r="C42" s="24" t="s">
        <v>85</v>
      </c>
      <c r="D42" s="31">
        <v>82</v>
      </c>
      <c r="E42" s="22">
        <v>7</v>
      </c>
      <c r="F42" s="31">
        <v>338</v>
      </c>
      <c r="G42" s="27">
        <v>24</v>
      </c>
      <c r="I42" s="23">
        <v>7</v>
      </c>
      <c r="J42" s="24" t="s">
        <v>107</v>
      </c>
      <c r="K42" s="24" t="s">
        <v>85</v>
      </c>
      <c r="L42" s="31">
        <v>79</v>
      </c>
      <c r="M42" s="22">
        <v>8</v>
      </c>
      <c r="N42" s="31">
        <v>324</v>
      </c>
      <c r="O42" s="27">
        <v>27</v>
      </c>
    </row>
    <row r="43" spans="1:15" x14ac:dyDescent="0.3">
      <c r="A43" s="23">
        <v>5</v>
      </c>
      <c r="B43" s="24" t="s">
        <v>102</v>
      </c>
      <c r="C43" s="24" t="s">
        <v>58</v>
      </c>
      <c r="D43" s="31">
        <v>79</v>
      </c>
      <c r="E43" s="22">
        <v>5</v>
      </c>
      <c r="F43" s="31">
        <v>336</v>
      </c>
      <c r="G43" s="27">
        <v>22</v>
      </c>
      <c r="I43" s="23">
        <v>5</v>
      </c>
      <c r="J43" s="24" t="s">
        <v>103</v>
      </c>
      <c r="K43" s="24" t="s">
        <v>65</v>
      </c>
      <c r="L43" s="31">
        <v>77</v>
      </c>
      <c r="M43" s="22">
        <v>6</v>
      </c>
      <c r="N43" s="31">
        <v>310</v>
      </c>
      <c r="O43" s="27">
        <v>22</v>
      </c>
    </row>
    <row r="44" spans="1:15" x14ac:dyDescent="0.3">
      <c r="A44" s="34">
        <v>2</v>
      </c>
      <c r="B44" s="24" t="s">
        <v>96</v>
      </c>
      <c r="C44" s="24" t="s">
        <v>18</v>
      </c>
      <c r="D44" s="31">
        <v>81</v>
      </c>
      <c r="E44" s="22">
        <v>6</v>
      </c>
      <c r="F44" s="31">
        <v>335</v>
      </c>
      <c r="G44" s="27">
        <v>20</v>
      </c>
      <c r="I44" s="23">
        <v>1</v>
      </c>
      <c r="J44" s="30" t="s">
        <v>95</v>
      </c>
      <c r="K44" s="24" t="s">
        <v>27</v>
      </c>
      <c r="L44" s="25" t="s">
        <v>190</v>
      </c>
      <c r="M44" s="22">
        <v>0</v>
      </c>
      <c r="N44" s="31">
        <v>246</v>
      </c>
      <c r="O44" s="27">
        <v>18</v>
      </c>
    </row>
    <row r="45" spans="1:15" x14ac:dyDescent="0.3">
      <c r="A45" s="23">
        <v>3</v>
      </c>
      <c r="B45" s="24" t="s">
        <v>98</v>
      </c>
      <c r="C45" s="24" t="s">
        <v>58</v>
      </c>
      <c r="D45" s="31">
        <v>58</v>
      </c>
      <c r="E45" s="22">
        <v>2</v>
      </c>
      <c r="F45" s="31">
        <v>311</v>
      </c>
      <c r="G45" s="27">
        <v>19</v>
      </c>
      <c r="I45" s="34">
        <v>6</v>
      </c>
      <c r="J45" s="24" t="s">
        <v>105</v>
      </c>
      <c r="K45" s="24" t="s">
        <v>58</v>
      </c>
      <c r="L45" s="31">
        <v>67</v>
      </c>
      <c r="M45" s="22">
        <v>5</v>
      </c>
      <c r="N45" s="31">
        <v>289</v>
      </c>
      <c r="O45" s="27">
        <v>15</v>
      </c>
    </row>
    <row r="46" spans="1:15" x14ac:dyDescent="0.3">
      <c r="A46" s="34">
        <v>4</v>
      </c>
      <c r="B46" s="24" t="s">
        <v>100</v>
      </c>
      <c r="C46" s="24" t="s">
        <v>27</v>
      </c>
      <c r="D46" s="31">
        <v>78</v>
      </c>
      <c r="E46" s="22">
        <v>4</v>
      </c>
      <c r="F46" s="31">
        <v>319</v>
      </c>
      <c r="G46" s="27">
        <v>14</v>
      </c>
      <c r="I46" s="34">
        <v>4</v>
      </c>
      <c r="J46" s="30" t="s">
        <v>101</v>
      </c>
      <c r="K46" s="24" t="s">
        <v>75</v>
      </c>
      <c r="L46" s="31" t="s">
        <v>190</v>
      </c>
      <c r="M46" s="22">
        <v>0</v>
      </c>
      <c r="N46" s="31">
        <v>163</v>
      </c>
      <c r="O46" s="27">
        <v>13</v>
      </c>
    </row>
    <row r="47" spans="1:15" x14ac:dyDescent="0.3">
      <c r="A47" s="23">
        <v>7</v>
      </c>
      <c r="B47" s="24" t="s">
        <v>106</v>
      </c>
      <c r="C47" s="24" t="s">
        <v>65</v>
      </c>
      <c r="D47" s="31">
        <v>75</v>
      </c>
      <c r="E47" s="22">
        <v>3</v>
      </c>
      <c r="F47" s="31">
        <v>309</v>
      </c>
      <c r="G47" s="27">
        <v>11</v>
      </c>
      <c r="I47" s="34">
        <v>2</v>
      </c>
      <c r="J47" s="30" t="s">
        <v>97</v>
      </c>
      <c r="K47" s="24" t="s">
        <v>27</v>
      </c>
      <c r="L47" s="31" t="s">
        <v>190</v>
      </c>
      <c r="M47" s="22">
        <v>0</v>
      </c>
      <c r="N47" s="31">
        <v>0</v>
      </c>
      <c r="O47" s="27">
        <v>0</v>
      </c>
    </row>
    <row r="48" spans="1:15" x14ac:dyDescent="0.3">
      <c r="A48" s="252">
        <v>6</v>
      </c>
      <c r="B48" s="248" t="s">
        <v>104</v>
      </c>
      <c r="C48" s="249" t="s">
        <v>75</v>
      </c>
      <c r="D48" s="250" t="s">
        <v>190</v>
      </c>
      <c r="E48" s="251">
        <v>0</v>
      </c>
      <c r="F48" s="32">
        <v>0</v>
      </c>
      <c r="G48" s="33">
        <v>0</v>
      </c>
      <c r="I48" s="252">
        <v>8</v>
      </c>
      <c r="J48" s="248" t="s">
        <v>109</v>
      </c>
      <c r="K48" s="249" t="s">
        <v>16</v>
      </c>
      <c r="L48" s="250" t="s">
        <v>190</v>
      </c>
      <c r="M48" s="251">
        <v>0</v>
      </c>
      <c r="N48" s="32">
        <v>0</v>
      </c>
      <c r="O48" s="33">
        <v>0</v>
      </c>
    </row>
    <row r="50" spans="1:15" x14ac:dyDescent="0.3">
      <c r="A50" s="14"/>
      <c r="B50" s="15" t="s">
        <v>110</v>
      </c>
      <c r="C50" s="16"/>
      <c r="D50" s="15"/>
      <c r="E50" s="15"/>
      <c r="F50" s="15"/>
      <c r="G50" s="15"/>
      <c r="I50" s="14"/>
      <c r="J50" s="15" t="s">
        <v>111</v>
      </c>
      <c r="K50" s="16"/>
      <c r="L50" s="15"/>
      <c r="M50" s="15"/>
      <c r="N50" s="15"/>
      <c r="O50" s="15"/>
    </row>
    <row r="51" spans="1:15" x14ac:dyDescent="0.3">
      <c r="A51" s="18"/>
      <c r="B51" s="19" t="s">
        <v>5</v>
      </c>
      <c r="C51" s="19" t="s">
        <v>6</v>
      </c>
      <c r="D51" s="20" t="s">
        <v>7</v>
      </c>
      <c r="E51" s="20" t="s">
        <v>8</v>
      </c>
      <c r="F51" s="20" t="s">
        <v>9</v>
      </c>
      <c r="G51" s="21" t="s">
        <v>10</v>
      </c>
      <c r="I51" s="18"/>
      <c r="J51" s="19" t="s">
        <v>5</v>
      </c>
      <c r="K51" s="19" t="s">
        <v>6</v>
      </c>
      <c r="L51" s="20" t="s">
        <v>7</v>
      </c>
      <c r="M51" s="20" t="s">
        <v>8</v>
      </c>
      <c r="N51" s="20" t="s">
        <v>9</v>
      </c>
      <c r="O51" s="21" t="s">
        <v>10</v>
      </c>
    </row>
    <row r="52" spans="1:15" x14ac:dyDescent="0.3">
      <c r="A52" s="242">
        <v>5</v>
      </c>
      <c r="B52" s="243" t="s">
        <v>120</v>
      </c>
      <c r="C52" s="243" t="s">
        <v>30</v>
      </c>
      <c r="D52" s="245">
        <v>88</v>
      </c>
      <c r="E52" s="244">
        <v>8</v>
      </c>
      <c r="F52" s="245">
        <v>332</v>
      </c>
      <c r="G52" s="246">
        <v>29</v>
      </c>
      <c r="I52" s="242">
        <v>1</v>
      </c>
      <c r="J52" s="243" t="s">
        <v>113</v>
      </c>
      <c r="K52" s="243" t="s">
        <v>75</v>
      </c>
      <c r="L52" s="244">
        <v>91</v>
      </c>
      <c r="M52" s="244">
        <v>8</v>
      </c>
      <c r="N52" s="245">
        <v>371</v>
      </c>
      <c r="O52" s="246">
        <v>32</v>
      </c>
    </row>
    <row r="53" spans="1:15" x14ac:dyDescent="0.3">
      <c r="A53" s="34">
        <v>8</v>
      </c>
      <c r="B53" s="24" t="s">
        <v>126</v>
      </c>
      <c r="C53" s="24" t="s">
        <v>18</v>
      </c>
      <c r="D53" s="31">
        <v>81</v>
      </c>
      <c r="E53" s="22">
        <v>6</v>
      </c>
      <c r="F53" s="31">
        <v>316</v>
      </c>
      <c r="G53" s="27">
        <v>23</v>
      </c>
      <c r="I53" s="23">
        <v>7</v>
      </c>
      <c r="J53" s="24" t="s">
        <v>125</v>
      </c>
      <c r="K53" s="24" t="s">
        <v>67</v>
      </c>
      <c r="L53" s="31">
        <v>81</v>
      </c>
      <c r="M53" s="22">
        <v>6</v>
      </c>
      <c r="N53" s="31">
        <v>302</v>
      </c>
      <c r="O53" s="27">
        <v>21</v>
      </c>
    </row>
    <row r="54" spans="1:15" x14ac:dyDescent="0.3">
      <c r="A54" s="34">
        <v>6</v>
      </c>
      <c r="B54" s="24" t="s">
        <v>122</v>
      </c>
      <c r="C54" s="24" t="s">
        <v>58</v>
      </c>
      <c r="D54" s="31">
        <v>82</v>
      </c>
      <c r="E54" s="22">
        <v>7</v>
      </c>
      <c r="F54" s="31">
        <v>303</v>
      </c>
      <c r="G54" s="27">
        <v>23</v>
      </c>
      <c r="I54" s="34">
        <v>4</v>
      </c>
      <c r="J54" s="24" t="s">
        <v>119</v>
      </c>
      <c r="K54" s="24" t="s">
        <v>34</v>
      </c>
      <c r="L54" s="31">
        <v>69</v>
      </c>
      <c r="M54" s="22">
        <v>4</v>
      </c>
      <c r="N54" s="31">
        <v>291</v>
      </c>
      <c r="O54" s="27">
        <v>20</v>
      </c>
    </row>
    <row r="55" spans="1:15" x14ac:dyDescent="0.3">
      <c r="A55" s="23">
        <v>7</v>
      </c>
      <c r="B55" s="24" t="s">
        <v>124</v>
      </c>
      <c r="C55" s="24" t="s">
        <v>30</v>
      </c>
      <c r="D55" s="31">
        <v>78</v>
      </c>
      <c r="E55" s="22">
        <v>5</v>
      </c>
      <c r="F55" s="31">
        <v>313</v>
      </c>
      <c r="G55" s="27">
        <v>22</v>
      </c>
      <c r="I55" s="23">
        <v>3</v>
      </c>
      <c r="J55" s="24" t="s">
        <v>117</v>
      </c>
      <c r="K55" s="24" t="s">
        <v>67</v>
      </c>
      <c r="L55" s="31">
        <v>69</v>
      </c>
      <c r="M55" s="22">
        <v>4</v>
      </c>
      <c r="N55" s="31">
        <v>284</v>
      </c>
      <c r="O55" s="27">
        <v>19</v>
      </c>
    </row>
    <row r="56" spans="1:15" x14ac:dyDescent="0.3">
      <c r="A56" s="34">
        <v>4</v>
      </c>
      <c r="B56" s="24" t="s">
        <v>118</v>
      </c>
      <c r="C56" s="24" t="s">
        <v>30</v>
      </c>
      <c r="D56" s="31">
        <v>75</v>
      </c>
      <c r="E56" s="22">
        <v>4</v>
      </c>
      <c r="F56" s="31">
        <v>300</v>
      </c>
      <c r="G56" s="27">
        <v>21</v>
      </c>
      <c r="I56" s="34">
        <v>6</v>
      </c>
      <c r="J56" s="24" t="s">
        <v>123</v>
      </c>
      <c r="K56" s="24" t="s">
        <v>30</v>
      </c>
      <c r="L56" s="31">
        <v>83</v>
      </c>
      <c r="M56" s="22">
        <v>7</v>
      </c>
      <c r="N56" s="31">
        <v>298</v>
      </c>
      <c r="O56" s="27">
        <v>18</v>
      </c>
    </row>
    <row r="57" spans="1:15" x14ac:dyDescent="0.3">
      <c r="A57" s="23">
        <v>1</v>
      </c>
      <c r="B57" s="24" t="s">
        <v>112</v>
      </c>
      <c r="C57" s="24" t="s">
        <v>67</v>
      </c>
      <c r="D57" s="25">
        <v>75</v>
      </c>
      <c r="E57" s="22">
        <v>4</v>
      </c>
      <c r="F57" s="31">
        <v>284</v>
      </c>
      <c r="G57" s="27">
        <v>14</v>
      </c>
      <c r="I57" s="34">
        <v>2</v>
      </c>
      <c r="J57" s="24" t="s">
        <v>115</v>
      </c>
      <c r="K57" s="24" t="s">
        <v>67</v>
      </c>
      <c r="L57" s="31">
        <v>73</v>
      </c>
      <c r="M57" s="22">
        <v>5</v>
      </c>
      <c r="N57" s="31">
        <v>291</v>
      </c>
      <c r="O57" s="27">
        <v>18</v>
      </c>
    </row>
    <row r="58" spans="1:15" x14ac:dyDescent="0.3">
      <c r="A58" s="34">
        <v>2</v>
      </c>
      <c r="B58" s="30" t="s">
        <v>114</v>
      </c>
      <c r="C58" s="24" t="s">
        <v>75</v>
      </c>
      <c r="D58" s="31" t="s">
        <v>190</v>
      </c>
      <c r="E58" s="22">
        <v>0</v>
      </c>
      <c r="F58" s="31">
        <v>73</v>
      </c>
      <c r="G58" s="27">
        <v>5</v>
      </c>
      <c r="I58" s="23">
        <v>5</v>
      </c>
      <c r="J58" s="24" t="s">
        <v>121</v>
      </c>
      <c r="K58" s="24" t="s">
        <v>85</v>
      </c>
      <c r="L58" s="31">
        <v>64</v>
      </c>
      <c r="M58" s="22">
        <v>2</v>
      </c>
      <c r="N58" s="31">
        <v>277</v>
      </c>
      <c r="O58" s="27">
        <v>15</v>
      </c>
    </row>
    <row r="59" spans="1:15" x14ac:dyDescent="0.3">
      <c r="A59" s="247">
        <v>3</v>
      </c>
      <c r="B59" s="248" t="s">
        <v>116</v>
      </c>
      <c r="C59" s="249" t="s">
        <v>49</v>
      </c>
      <c r="D59" s="250" t="s">
        <v>190</v>
      </c>
      <c r="E59" s="251">
        <v>0</v>
      </c>
      <c r="F59" s="32">
        <v>0</v>
      </c>
      <c r="G59" s="33">
        <v>0</v>
      </c>
      <c r="I59" s="252">
        <v>8</v>
      </c>
      <c r="J59" s="249" t="s">
        <v>127</v>
      </c>
      <c r="K59" s="249" t="s">
        <v>85</v>
      </c>
      <c r="L59" s="250" t="s">
        <v>45</v>
      </c>
      <c r="M59" s="251">
        <v>0</v>
      </c>
      <c r="N59" s="32">
        <v>0</v>
      </c>
      <c r="O59" s="33">
        <v>0</v>
      </c>
    </row>
    <row r="61" spans="1:15" x14ac:dyDescent="0.3">
      <c r="B61" s="6" t="s">
        <v>128</v>
      </c>
      <c r="C61" s="6"/>
      <c r="D61" s="6"/>
      <c r="E61" s="6"/>
      <c r="F61" s="35" t="s">
        <v>705</v>
      </c>
      <c r="G61" s="6"/>
    </row>
    <row r="62" spans="1:15" x14ac:dyDescent="0.3">
      <c r="B62" s="6" t="s">
        <v>129</v>
      </c>
      <c r="C62" s="6"/>
      <c r="D62" s="6"/>
      <c r="E62" s="6"/>
      <c r="F62" s="6"/>
      <c r="G62" s="6"/>
    </row>
  </sheetData>
  <sortState xmlns:xlrd2="http://schemas.microsoft.com/office/spreadsheetml/2017/richdata2" ref="A52:G59">
    <sortCondition descending="1" ref="G52"/>
    <sortCondition descending="1" ref="F52"/>
  </sortState>
  <hyperlinks>
    <hyperlink ref="B2" location="'Index'!A3" display="`" xr:uid="{5BE35C76-3966-431E-A705-7D57C708BE95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C3B7-26C3-4906-B882-919FE5A45963}">
  <sheetPr codeName="Sheet3">
    <tabColor rgb="FF0070C0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6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130</v>
      </c>
      <c r="G1" s="4"/>
      <c r="H1" s="4"/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34" x14ac:dyDescent="0.3">
      <c r="A5" s="253">
        <v>1</v>
      </c>
      <c r="B5" s="254" t="s">
        <v>15</v>
      </c>
      <c r="C5" s="254" t="s">
        <v>16</v>
      </c>
      <c r="D5" s="255">
        <v>100</v>
      </c>
      <c r="E5" s="255">
        <v>8</v>
      </c>
      <c r="F5" s="245">
        <v>399</v>
      </c>
      <c r="G5" s="246">
        <v>32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34" x14ac:dyDescent="0.3">
      <c r="A6" s="256">
        <v>6</v>
      </c>
      <c r="B6" s="257" t="s">
        <v>19</v>
      </c>
      <c r="C6" s="257" t="s">
        <v>20</v>
      </c>
      <c r="D6" s="258">
        <v>95</v>
      </c>
      <c r="E6" s="259">
        <v>7</v>
      </c>
      <c r="F6" s="38">
        <v>378</v>
      </c>
      <c r="G6" s="39">
        <v>28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D6" s="6"/>
      <c r="AE6" s="6"/>
    </row>
    <row r="7" spans="1:34" s="6" customFormat="1" ht="15.75" customHeight="1" x14ac:dyDescent="0.3">
      <c r="A7" s="260">
        <v>5</v>
      </c>
      <c r="B7" s="257" t="s">
        <v>57</v>
      </c>
      <c r="C7" s="257" t="s">
        <v>58</v>
      </c>
      <c r="D7" s="258">
        <v>93</v>
      </c>
      <c r="E7" s="259">
        <v>6</v>
      </c>
      <c r="F7" s="38">
        <v>371</v>
      </c>
      <c r="G7" s="39">
        <v>24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D7" s="13"/>
      <c r="AE7" s="13"/>
    </row>
    <row r="8" spans="1:34" s="6" customFormat="1" ht="15.75" customHeight="1" x14ac:dyDescent="0.3">
      <c r="A8" s="256">
        <v>4</v>
      </c>
      <c r="B8" s="257" t="s">
        <v>51</v>
      </c>
      <c r="C8" s="257" t="s">
        <v>52</v>
      </c>
      <c r="D8" s="258">
        <v>93</v>
      </c>
      <c r="E8" s="259">
        <v>6</v>
      </c>
      <c r="F8" s="38">
        <v>362</v>
      </c>
      <c r="G8" s="39">
        <v>19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D8" s="13"/>
      <c r="AE8" s="13"/>
    </row>
    <row r="9" spans="1:34" x14ac:dyDescent="0.3">
      <c r="A9" s="256">
        <v>8</v>
      </c>
      <c r="B9" s="257" t="s">
        <v>35</v>
      </c>
      <c r="C9" s="257" t="s">
        <v>27</v>
      </c>
      <c r="D9" s="258">
        <v>90</v>
      </c>
      <c r="E9" s="259">
        <v>3</v>
      </c>
      <c r="F9" s="38">
        <v>361</v>
      </c>
      <c r="G9" s="39">
        <v>16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34" x14ac:dyDescent="0.3">
      <c r="A10" s="260">
        <v>7</v>
      </c>
      <c r="B10" s="257" t="s">
        <v>63</v>
      </c>
      <c r="C10" s="257" t="s">
        <v>60</v>
      </c>
      <c r="D10" s="258">
        <v>91</v>
      </c>
      <c r="E10" s="259">
        <v>4</v>
      </c>
      <c r="F10" s="38">
        <v>356</v>
      </c>
      <c r="G10" s="39">
        <v>12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D10" s="6"/>
      <c r="AE10" s="6"/>
    </row>
    <row r="11" spans="1:34" x14ac:dyDescent="0.3">
      <c r="A11" s="256">
        <v>2</v>
      </c>
      <c r="B11" s="257" t="s">
        <v>43</v>
      </c>
      <c r="C11" s="257" t="s">
        <v>44</v>
      </c>
      <c r="D11" s="258" t="s">
        <v>45</v>
      </c>
      <c r="E11" s="259">
        <v>0</v>
      </c>
      <c r="F11" s="38">
        <v>266</v>
      </c>
      <c r="G11" s="39">
        <v>11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34" x14ac:dyDescent="0.3">
      <c r="A12" s="267">
        <v>3</v>
      </c>
      <c r="B12" s="262" t="s">
        <v>21</v>
      </c>
      <c r="C12" s="262" t="s">
        <v>22</v>
      </c>
      <c r="D12" s="263">
        <v>88</v>
      </c>
      <c r="E12" s="264">
        <v>2</v>
      </c>
      <c r="F12" s="40">
        <v>346</v>
      </c>
      <c r="G12" s="41">
        <v>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34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34" x14ac:dyDescent="0.3">
      <c r="A14" s="14"/>
      <c r="B14" s="15" t="s">
        <v>4</v>
      </c>
      <c r="C14" s="16"/>
      <c r="D14" s="15"/>
      <c r="E14" s="15"/>
      <c r="F14" s="15"/>
      <c r="G14" s="15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34" x14ac:dyDescent="0.3">
      <c r="A15" s="18"/>
      <c r="B15" s="19" t="s">
        <v>5</v>
      </c>
      <c r="C15" s="19" t="s">
        <v>6</v>
      </c>
      <c r="D15" s="20" t="s">
        <v>7</v>
      </c>
      <c r="E15" s="20" t="s">
        <v>8</v>
      </c>
      <c r="F15" s="20" t="s">
        <v>9</v>
      </c>
      <c r="G15" s="21" t="s">
        <v>10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34" x14ac:dyDescent="0.3">
      <c r="A16" s="293">
        <v>8</v>
      </c>
      <c r="B16" s="254" t="s">
        <v>68</v>
      </c>
      <c r="C16" s="254" t="s">
        <v>65</v>
      </c>
      <c r="D16" s="294">
        <v>91</v>
      </c>
      <c r="E16" s="255">
        <v>8</v>
      </c>
      <c r="F16" s="295">
        <v>366</v>
      </c>
      <c r="G16" s="296">
        <v>31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3">
      <c r="A17" s="260">
        <v>7</v>
      </c>
      <c r="B17" s="257" t="s">
        <v>64</v>
      </c>
      <c r="C17" s="257" t="s">
        <v>65</v>
      </c>
      <c r="D17" s="258">
        <v>87</v>
      </c>
      <c r="E17" s="259">
        <v>7</v>
      </c>
      <c r="F17" s="38">
        <v>351</v>
      </c>
      <c r="G17" s="39">
        <v>27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3">
      <c r="A18" s="256">
        <v>2</v>
      </c>
      <c r="B18" s="257" t="s">
        <v>53</v>
      </c>
      <c r="C18" s="257" t="s">
        <v>54</v>
      </c>
      <c r="D18" s="258">
        <v>77</v>
      </c>
      <c r="E18" s="259">
        <v>3</v>
      </c>
      <c r="F18" s="38">
        <v>338</v>
      </c>
      <c r="G18" s="39">
        <v>21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3">
      <c r="A19" s="260">
        <v>1</v>
      </c>
      <c r="B19" s="257" t="s">
        <v>46</v>
      </c>
      <c r="C19" s="257" t="s">
        <v>47</v>
      </c>
      <c r="D19" s="259">
        <v>86</v>
      </c>
      <c r="E19" s="259">
        <v>6</v>
      </c>
      <c r="F19" s="31">
        <v>340</v>
      </c>
      <c r="G19" s="27">
        <v>19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3">
      <c r="A20" s="260">
        <v>3</v>
      </c>
      <c r="B20" s="257" t="s">
        <v>56</v>
      </c>
      <c r="C20" s="257" t="s">
        <v>47</v>
      </c>
      <c r="D20" s="258">
        <v>81</v>
      </c>
      <c r="E20" s="259">
        <v>5</v>
      </c>
      <c r="F20" s="38">
        <v>336</v>
      </c>
      <c r="G20" s="39">
        <v>19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3">
      <c r="A21" s="260">
        <v>5</v>
      </c>
      <c r="B21" s="257" t="s">
        <v>59</v>
      </c>
      <c r="C21" s="257" t="s">
        <v>60</v>
      </c>
      <c r="D21" s="258">
        <v>80</v>
      </c>
      <c r="E21" s="259">
        <v>4</v>
      </c>
      <c r="F21" s="38">
        <v>326</v>
      </c>
      <c r="G21" s="39">
        <v>12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3">
      <c r="A22" s="256">
        <v>6</v>
      </c>
      <c r="B22" s="257" t="s">
        <v>62</v>
      </c>
      <c r="C22" s="257" t="s">
        <v>20</v>
      </c>
      <c r="D22" s="258">
        <v>72</v>
      </c>
      <c r="E22" s="259">
        <v>1</v>
      </c>
      <c r="F22" s="38">
        <v>310</v>
      </c>
      <c r="G22" s="39">
        <v>9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3">
      <c r="A23" s="261">
        <v>4</v>
      </c>
      <c r="B23" s="262" t="s">
        <v>80</v>
      </c>
      <c r="C23" s="262" t="s">
        <v>20</v>
      </c>
      <c r="D23" s="263">
        <v>75</v>
      </c>
      <c r="E23" s="264">
        <v>2</v>
      </c>
      <c r="F23" s="40">
        <v>302</v>
      </c>
      <c r="G23" s="41">
        <v>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3">
      <c r="A25" s="14"/>
      <c r="B25" s="15" t="s">
        <v>39</v>
      </c>
      <c r="C25" s="16"/>
      <c r="D25" s="15"/>
      <c r="E25" s="15"/>
      <c r="F25" s="15"/>
      <c r="G25" s="1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3">
      <c r="A26" s="18"/>
      <c r="B26" s="19" t="s">
        <v>5</v>
      </c>
      <c r="C26" s="19" t="s">
        <v>6</v>
      </c>
      <c r="D26" s="20" t="s">
        <v>7</v>
      </c>
      <c r="E26" s="20" t="s">
        <v>8</v>
      </c>
      <c r="F26" s="20" t="s">
        <v>9</v>
      </c>
      <c r="G26" s="21" t="s">
        <v>10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3">
      <c r="A27" s="253">
        <v>3</v>
      </c>
      <c r="B27" s="254" t="s">
        <v>99</v>
      </c>
      <c r="C27" s="254" t="s">
        <v>20</v>
      </c>
      <c r="D27" s="294">
        <v>78</v>
      </c>
      <c r="E27" s="255">
        <v>8</v>
      </c>
      <c r="F27" s="295">
        <v>331</v>
      </c>
      <c r="G27" s="296">
        <v>33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3">
      <c r="A28" s="256">
        <v>2</v>
      </c>
      <c r="B28" s="257" t="s">
        <v>100</v>
      </c>
      <c r="C28" s="257" t="s">
        <v>27</v>
      </c>
      <c r="D28" s="258">
        <v>78</v>
      </c>
      <c r="E28" s="259">
        <v>8</v>
      </c>
      <c r="F28" s="38">
        <v>319</v>
      </c>
      <c r="G28" s="39">
        <v>26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3">
      <c r="A29" s="256">
        <v>8</v>
      </c>
      <c r="B29" s="257" t="s">
        <v>89</v>
      </c>
      <c r="C29" s="257" t="s">
        <v>58</v>
      </c>
      <c r="D29" s="258">
        <v>75</v>
      </c>
      <c r="E29" s="259">
        <v>5</v>
      </c>
      <c r="F29" s="38">
        <v>317</v>
      </c>
      <c r="G29" s="39">
        <v>23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3">
      <c r="A30" s="260">
        <v>7</v>
      </c>
      <c r="B30" s="257" t="s">
        <v>122</v>
      </c>
      <c r="C30" s="257" t="s">
        <v>58</v>
      </c>
      <c r="D30" s="258">
        <v>82</v>
      </c>
      <c r="E30" s="259">
        <v>9</v>
      </c>
      <c r="F30" s="38">
        <v>303</v>
      </c>
      <c r="G30" s="39">
        <v>21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3">
      <c r="A31" s="260">
        <v>1</v>
      </c>
      <c r="B31" s="265" t="s">
        <v>95</v>
      </c>
      <c r="C31" s="257" t="s">
        <v>27</v>
      </c>
      <c r="D31" s="259" t="s">
        <v>190</v>
      </c>
      <c r="E31" s="259">
        <v>0</v>
      </c>
      <c r="F31" s="31">
        <v>246</v>
      </c>
      <c r="G31" s="27">
        <v>21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3">
      <c r="A32" s="260">
        <v>5</v>
      </c>
      <c r="B32" s="257" t="s">
        <v>103</v>
      </c>
      <c r="C32" s="257" t="s">
        <v>65</v>
      </c>
      <c r="D32" s="258">
        <v>77</v>
      </c>
      <c r="E32" s="259">
        <v>6</v>
      </c>
      <c r="F32" s="38">
        <v>310</v>
      </c>
      <c r="G32" s="39">
        <v>20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3">
      <c r="A33" s="260">
        <v>9</v>
      </c>
      <c r="B33" s="257" t="s">
        <v>106</v>
      </c>
      <c r="C33" s="257" t="s">
        <v>65</v>
      </c>
      <c r="D33" s="258">
        <v>75</v>
      </c>
      <c r="E33" s="259">
        <v>5</v>
      </c>
      <c r="F33" s="38">
        <v>309</v>
      </c>
      <c r="G33" s="39">
        <v>19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3">
      <c r="A34" s="256">
        <v>4</v>
      </c>
      <c r="B34" s="265" t="s">
        <v>101</v>
      </c>
      <c r="C34" s="257" t="s">
        <v>75</v>
      </c>
      <c r="D34" s="266" t="s">
        <v>190</v>
      </c>
      <c r="E34" s="259">
        <v>0</v>
      </c>
      <c r="F34" s="38">
        <v>163</v>
      </c>
      <c r="G34" s="39">
        <v>12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3">
      <c r="A35" s="261">
        <v>6</v>
      </c>
      <c r="B35" s="262" t="s">
        <v>105</v>
      </c>
      <c r="C35" s="262" t="s">
        <v>58</v>
      </c>
      <c r="D35" s="263">
        <v>67</v>
      </c>
      <c r="E35" s="264">
        <v>3</v>
      </c>
      <c r="F35" s="40">
        <v>289</v>
      </c>
      <c r="G35" s="41">
        <v>9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3">
      <c r="A37" s="37"/>
      <c r="B37" s="6" t="s">
        <v>131</v>
      </c>
      <c r="C37" s="6"/>
      <c r="D37" s="6"/>
      <c r="E37" s="6"/>
      <c r="F37" s="35" t="s">
        <v>705</v>
      </c>
      <c r="G37" s="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3">
      <c r="A38" s="37"/>
      <c r="B38" s="6" t="s">
        <v>129</v>
      </c>
      <c r="C38" s="6"/>
      <c r="D38" s="6"/>
      <c r="E38" s="6"/>
      <c r="F38" s="6"/>
      <c r="G38" s="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</sheetData>
  <sheetProtection selectLockedCells="1" selectUnlockedCells="1"/>
  <sortState xmlns:xlrd2="http://schemas.microsoft.com/office/spreadsheetml/2017/richdata2" ref="A27:G35">
    <sortCondition descending="1" ref="G27"/>
    <sortCondition descending="1" ref="F27"/>
  </sortState>
  <hyperlinks>
    <hyperlink ref="B2" location="'Index'!A3" display="`" xr:uid="{A8C27B26-27D8-4CAE-8A25-45F1DBB81792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6383-E1B6-4C7D-ABC3-8E26058A9435}">
  <sheetPr codeName="Sheet4"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6"/>
  </cols>
  <sheetData>
    <row r="1" spans="1:34" s="45" customFormat="1" ht="18" x14ac:dyDescent="0.35">
      <c r="A1" s="42" t="s">
        <v>132</v>
      </c>
      <c r="B1" s="43"/>
      <c r="C1" s="43"/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133</v>
      </c>
      <c r="B4" s="49"/>
      <c r="C4" s="50">
        <v>538</v>
      </c>
      <c r="D4" s="49"/>
      <c r="E4" s="51" t="s">
        <v>10</v>
      </c>
      <c r="F4" s="52">
        <f>SUM(F5:F7)</f>
        <v>526</v>
      </c>
      <c r="G4" s="53" t="s">
        <v>134</v>
      </c>
      <c r="H4" s="48" t="s">
        <v>135</v>
      </c>
      <c r="I4" s="49"/>
      <c r="J4" s="50">
        <v>557</v>
      </c>
      <c r="K4" s="49"/>
      <c r="L4" s="51" t="s">
        <v>10</v>
      </c>
      <c r="M4" s="52">
        <f>SUM(M5:M7)</f>
        <v>552</v>
      </c>
    </row>
    <row r="5" spans="1:34" ht="15.75" customHeight="1" x14ac:dyDescent="0.3">
      <c r="A5" s="54" t="s">
        <v>11</v>
      </c>
      <c r="B5" s="55"/>
      <c r="C5" s="56"/>
      <c r="D5" s="57">
        <v>91</v>
      </c>
      <c r="E5" s="57">
        <v>98</v>
      </c>
      <c r="F5" s="58">
        <f>SUM(D5:E5)</f>
        <v>189</v>
      </c>
      <c r="H5" s="54" t="s">
        <v>50</v>
      </c>
      <c r="I5" s="55"/>
      <c r="J5" s="56"/>
      <c r="K5" s="57">
        <v>90</v>
      </c>
      <c r="L5" s="57">
        <v>88</v>
      </c>
      <c r="M5" s="58">
        <f>SUM(K5:L5)</f>
        <v>178</v>
      </c>
    </row>
    <row r="6" spans="1:34" ht="15.75" customHeight="1" x14ac:dyDescent="0.3">
      <c r="A6" s="59" t="s">
        <v>79</v>
      </c>
      <c r="B6" s="60"/>
      <c r="C6" s="61"/>
      <c r="D6" s="28">
        <v>87</v>
      </c>
      <c r="E6" s="28">
        <v>86</v>
      </c>
      <c r="F6" s="29">
        <f>SUM(D6:E6)</f>
        <v>173</v>
      </c>
      <c r="H6" s="59" t="s">
        <v>19</v>
      </c>
      <c r="I6" s="60"/>
      <c r="J6" s="61"/>
      <c r="K6" s="28">
        <v>94</v>
      </c>
      <c r="L6" s="28">
        <v>94</v>
      </c>
      <c r="M6" s="29">
        <f>SUM(K6:L6)</f>
        <v>188</v>
      </c>
    </row>
    <row r="7" spans="1:34" ht="15.75" customHeight="1" x14ac:dyDescent="0.3">
      <c r="A7" s="62" t="s">
        <v>86</v>
      </c>
      <c r="B7" s="63"/>
      <c r="C7" s="64"/>
      <c r="D7" s="65">
        <v>87</v>
      </c>
      <c r="E7" s="65">
        <v>77</v>
      </c>
      <c r="F7" s="66">
        <f>SUM(D7:E7)</f>
        <v>164</v>
      </c>
      <c r="H7" s="62" t="s">
        <v>28</v>
      </c>
      <c r="I7" s="63"/>
      <c r="J7" s="64"/>
      <c r="K7" s="65">
        <v>93</v>
      </c>
      <c r="L7" s="65">
        <v>93</v>
      </c>
      <c r="M7" s="66">
        <f>SUM(K7:L7)</f>
        <v>186</v>
      </c>
    </row>
    <row r="8" spans="1:34" ht="15.75" customHeight="1" x14ac:dyDescent="0.3">
      <c r="O8" s="67"/>
    </row>
    <row r="9" spans="1:34" ht="15.75" customHeight="1" x14ac:dyDescent="0.3">
      <c r="A9" s="48" t="s">
        <v>136</v>
      </c>
      <c r="B9" s="49"/>
      <c r="C9" s="50">
        <v>560</v>
      </c>
      <c r="D9" s="49"/>
      <c r="E9" s="51" t="s">
        <v>10</v>
      </c>
      <c r="F9" s="52">
        <f>SUM(F10:F12)</f>
        <v>360</v>
      </c>
      <c r="G9" s="53" t="s">
        <v>134</v>
      </c>
      <c r="H9" s="48" t="s">
        <v>137</v>
      </c>
      <c r="I9" s="49"/>
      <c r="J9" s="50">
        <v>522</v>
      </c>
      <c r="K9" s="49"/>
      <c r="L9" s="51" t="s">
        <v>10</v>
      </c>
      <c r="M9" s="52">
        <f>SUM(M10:M12)</f>
        <v>514</v>
      </c>
    </row>
    <row r="10" spans="1:34" ht="15.75" customHeight="1" x14ac:dyDescent="0.3">
      <c r="A10" s="54" t="s">
        <v>13</v>
      </c>
      <c r="B10" s="55"/>
      <c r="C10" s="56"/>
      <c r="D10" s="57">
        <v>90</v>
      </c>
      <c r="E10" s="57">
        <v>95</v>
      </c>
      <c r="F10" s="58">
        <f>SUM(D10:E10)</f>
        <v>185</v>
      </c>
      <c r="H10" s="54" t="s">
        <v>41</v>
      </c>
      <c r="I10" s="55"/>
      <c r="J10" s="56"/>
      <c r="K10" s="57">
        <v>96</v>
      </c>
      <c r="L10" s="57">
        <v>95</v>
      </c>
      <c r="M10" s="58">
        <f>SUM(K10:L10)</f>
        <v>191</v>
      </c>
      <c r="AA10" s="68"/>
      <c r="AB10" s="68"/>
      <c r="AC10" s="68"/>
      <c r="AD10" s="68"/>
      <c r="AE10" s="68"/>
      <c r="AF10" s="68"/>
    </row>
    <row r="11" spans="1:34" ht="15.75" customHeight="1" x14ac:dyDescent="0.3">
      <c r="A11" s="59" t="s">
        <v>23</v>
      </c>
      <c r="B11" s="60"/>
      <c r="C11" s="61"/>
      <c r="D11" s="28" t="s">
        <v>190</v>
      </c>
      <c r="E11" s="28"/>
      <c r="F11" s="29">
        <f>SUM(D11:E11)</f>
        <v>0</v>
      </c>
      <c r="H11" s="59" t="s">
        <v>42</v>
      </c>
      <c r="I11" s="60"/>
      <c r="J11" s="61"/>
      <c r="K11" s="28">
        <v>82</v>
      </c>
      <c r="L11" s="28">
        <v>85</v>
      </c>
      <c r="M11" s="29">
        <f>SUM(K11:L11)</f>
        <v>167</v>
      </c>
      <c r="AA11" s="68"/>
      <c r="AB11" s="68"/>
      <c r="AC11" s="68"/>
      <c r="AD11" s="68"/>
      <c r="AE11" s="68"/>
      <c r="AF11" s="68"/>
    </row>
    <row r="12" spans="1:34" ht="15.75" customHeight="1" x14ac:dyDescent="0.3">
      <c r="A12" s="62" t="s">
        <v>32</v>
      </c>
      <c r="B12" s="63"/>
      <c r="C12" s="64"/>
      <c r="D12" s="65">
        <v>88</v>
      </c>
      <c r="E12" s="65">
        <v>87</v>
      </c>
      <c r="F12" s="66">
        <f>SUM(D12:E12)</f>
        <v>175</v>
      </c>
      <c r="H12" s="62" t="s">
        <v>78</v>
      </c>
      <c r="I12" s="63"/>
      <c r="J12" s="64"/>
      <c r="K12" s="65">
        <v>74</v>
      </c>
      <c r="L12" s="65">
        <v>82</v>
      </c>
      <c r="M12" s="66">
        <f>SUM(K12:L12)</f>
        <v>156</v>
      </c>
      <c r="AA12" s="68"/>
      <c r="AB12" s="68"/>
      <c r="AC12" s="68"/>
      <c r="AD12" s="68"/>
      <c r="AE12" s="68"/>
      <c r="AF12" s="68"/>
    </row>
    <row r="13" spans="1:34" ht="15.75" customHeight="1" x14ac:dyDescent="0.3">
      <c r="AA13" s="68"/>
      <c r="AB13" s="68"/>
      <c r="AC13" s="68"/>
      <c r="AD13" s="68"/>
      <c r="AE13" s="68"/>
      <c r="AF13" s="68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69" t="s">
        <v>3</v>
      </c>
      <c r="I19" s="70" t="s">
        <v>138</v>
      </c>
      <c r="J19" s="70" t="s">
        <v>139</v>
      </c>
      <c r="K19" s="70" t="s">
        <v>140</v>
      </c>
      <c r="L19" s="70" t="s">
        <v>141</v>
      </c>
      <c r="M19" s="70" t="s">
        <v>9</v>
      </c>
      <c r="N19" s="71" t="s">
        <v>142</v>
      </c>
    </row>
    <row r="20" spans="1:20" ht="15.75" customHeight="1" x14ac:dyDescent="0.3">
      <c r="H20" s="72" t="s">
        <v>135</v>
      </c>
      <c r="I20" s="57">
        <v>4</v>
      </c>
      <c r="J20" s="57">
        <v>3</v>
      </c>
      <c r="K20" s="57"/>
      <c r="L20" s="57">
        <v>1</v>
      </c>
      <c r="M20" s="57">
        <v>2211</v>
      </c>
      <c r="N20" s="58">
        <v>6</v>
      </c>
    </row>
    <row r="21" spans="1:20" ht="15.75" customHeight="1" x14ac:dyDescent="0.3">
      <c r="H21" s="73" t="s">
        <v>133</v>
      </c>
      <c r="I21" s="31">
        <v>4</v>
      </c>
      <c r="J21" s="31">
        <v>2</v>
      </c>
      <c r="K21" s="31"/>
      <c r="L21" s="31">
        <v>2</v>
      </c>
      <c r="M21" s="31">
        <v>2097</v>
      </c>
      <c r="N21" s="27">
        <v>4</v>
      </c>
    </row>
    <row r="22" spans="1:20" ht="15.75" customHeight="1" x14ac:dyDescent="0.3">
      <c r="H22" s="73" t="s">
        <v>137</v>
      </c>
      <c r="I22" s="28">
        <v>4</v>
      </c>
      <c r="J22" s="28">
        <v>2</v>
      </c>
      <c r="K22" s="28"/>
      <c r="L22" s="28">
        <v>2</v>
      </c>
      <c r="M22" s="28">
        <v>2077</v>
      </c>
      <c r="N22" s="29">
        <v>4</v>
      </c>
    </row>
    <row r="23" spans="1:20" ht="15.75" customHeight="1" x14ac:dyDescent="0.3">
      <c r="H23" s="297" t="s">
        <v>136</v>
      </c>
      <c r="I23" s="65">
        <v>4</v>
      </c>
      <c r="J23" s="65"/>
      <c r="K23" s="65"/>
      <c r="L23" s="65">
        <v>4</v>
      </c>
      <c r="M23" s="65">
        <v>1429</v>
      </c>
      <c r="N23" s="66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4"/>
      <c r="B27" s="74"/>
      <c r="C27" s="74"/>
      <c r="D27" s="74"/>
      <c r="E27" s="74"/>
      <c r="F27" s="74"/>
      <c r="G27" s="75"/>
      <c r="H27" s="74"/>
      <c r="I27" s="74"/>
      <c r="J27" s="74"/>
      <c r="K27" s="74"/>
      <c r="L27" s="74"/>
      <c r="M27" s="74"/>
      <c r="N27" s="74"/>
      <c r="P27" s="13"/>
    </row>
    <row r="28" spans="1:20" ht="15.75" customHeight="1" x14ac:dyDescent="0.3"/>
    <row r="29" spans="1:20" ht="15.75" customHeight="1" x14ac:dyDescent="0.3">
      <c r="A29" s="17" t="s">
        <v>4</v>
      </c>
      <c r="B29" s="17"/>
      <c r="C29" s="17"/>
      <c r="D29" s="17"/>
      <c r="E29" s="17"/>
      <c r="F29" s="17"/>
      <c r="G29" s="47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8" t="s">
        <v>143</v>
      </c>
      <c r="B30" s="49"/>
      <c r="C30" s="50">
        <v>515</v>
      </c>
      <c r="D30" s="49"/>
      <c r="E30" s="51" t="s">
        <v>10</v>
      </c>
      <c r="F30" s="52">
        <f>SUM(F31:F33)</f>
        <v>516</v>
      </c>
      <c r="G30" s="53" t="s">
        <v>134</v>
      </c>
      <c r="H30" s="48" t="s">
        <v>144</v>
      </c>
      <c r="I30" s="49"/>
      <c r="J30" s="50">
        <v>493</v>
      </c>
      <c r="K30" s="49"/>
      <c r="L30" s="51" t="s">
        <v>10</v>
      </c>
      <c r="M30" s="52">
        <f>SUM(M31:M33)</f>
        <v>345</v>
      </c>
      <c r="O30" s="37"/>
      <c r="P30" s="37"/>
      <c r="Q30" s="37"/>
      <c r="R30" s="37"/>
      <c r="S30" s="37"/>
      <c r="T30" s="37"/>
    </row>
    <row r="31" spans="1:20" ht="15.75" customHeight="1" x14ac:dyDescent="0.3">
      <c r="A31" s="54" t="s">
        <v>64</v>
      </c>
      <c r="B31" s="55"/>
      <c r="C31" s="56"/>
      <c r="D31" s="57">
        <v>94</v>
      </c>
      <c r="E31" s="57">
        <v>87</v>
      </c>
      <c r="F31" s="58">
        <f>SUM(D31:E31)</f>
        <v>181</v>
      </c>
      <c r="H31" s="54" t="s">
        <v>113</v>
      </c>
      <c r="I31" s="55"/>
      <c r="J31" s="56"/>
      <c r="K31" s="57">
        <v>94</v>
      </c>
      <c r="L31" s="57">
        <v>93</v>
      </c>
      <c r="M31" s="58">
        <f>SUM(K31:L31)</f>
        <v>187</v>
      </c>
      <c r="O31" s="37"/>
      <c r="P31" s="37"/>
      <c r="Q31" s="37"/>
      <c r="R31" s="37"/>
      <c r="S31" s="37"/>
      <c r="T31" s="37"/>
    </row>
    <row r="32" spans="1:20" ht="15.75" customHeight="1" x14ac:dyDescent="0.3">
      <c r="A32" s="59" t="s">
        <v>68</v>
      </c>
      <c r="B32" s="60"/>
      <c r="C32" s="61"/>
      <c r="D32" s="28">
        <v>91</v>
      </c>
      <c r="E32" s="28">
        <v>91</v>
      </c>
      <c r="F32" s="29">
        <f>SUM(D32:E32)</f>
        <v>182</v>
      </c>
      <c r="H32" s="59" t="s">
        <v>82</v>
      </c>
      <c r="I32" s="60"/>
      <c r="J32" s="61"/>
      <c r="K32" s="28">
        <v>77</v>
      </c>
      <c r="L32" s="28">
        <v>81</v>
      </c>
      <c r="M32" s="29">
        <f>SUM(K32:L32)</f>
        <v>158</v>
      </c>
      <c r="O32" s="37"/>
      <c r="P32" s="37"/>
      <c r="Q32" s="37"/>
      <c r="R32" s="37"/>
      <c r="S32" s="37"/>
      <c r="T32" s="37"/>
    </row>
    <row r="33" spans="1:20" ht="15.75" customHeight="1" x14ac:dyDescent="0.3">
      <c r="A33" s="62" t="s">
        <v>106</v>
      </c>
      <c r="B33" s="63"/>
      <c r="C33" s="64"/>
      <c r="D33" s="65">
        <v>75</v>
      </c>
      <c r="E33" s="65">
        <v>78</v>
      </c>
      <c r="F33" s="66">
        <f>SUM(D33:E33)</f>
        <v>153</v>
      </c>
      <c r="H33" s="62" t="s">
        <v>104</v>
      </c>
      <c r="I33" s="63"/>
      <c r="J33" s="64"/>
      <c r="K33" s="65" t="s">
        <v>190</v>
      </c>
      <c r="L33" s="65"/>
      <c r="M33" s="66">
        <f>SUM(K33:L33)</f>
        <v>0</v>
      </c>
      <c r="O33" s="37"/>
      <c r="P33" s="37"/>
      <c r="Q33" s="37"/>
      <c r="R33" s="37"/>
      <c r="S33" s="37"/>
      <c r="T33" s="37"/>
    </row>
    <row r="34" spans="1:20" ht="15.75" customHeight="1" x14ac:dyDescent="0.3">
      <c r="O34" s="37"/>
      <c r="P34" s="37"/>
      <c r="Q34" s="37"/>
      <c r="R34" s="37"/>
      <c r="S34" s="37"/>
      <c r="T34" s="37"/>
    </row>
    <row r="35" spans="1:20" ht="15.75" customHeight="1" x14ac:dyDescent="0.3">
      <c r="A35" s="48" t="s">
        <v>145</v>
      </c>
      <c r="B35" s="49"/>
      <c r="C35" s="50">
        <v>460</v>
      </c>
      <c r="D35" s="49"/>
      <c r="E35" s="51" t="s">
        <v>10</v>
      </c>
      <c r="F35" s="52">
        <f>SUM(F36:F38)</f>
        <v>171</v>
      </c>
      <c r="G35" s="53" t="s">
        <v>134</v>
      </c>
      <c r="H35" s="48" t="s">
        <v>146</v>
      </c>
      <c r="I35" s="49"/>
      <c r="J35" s="50">
        <v>508</v>
      </c>
      <c r="K35" s="49"/>
      <c r="L35" s="51" t="s">
        <v>10</v>
      </c>
      <c r="M35" s="52">
        <f>SUM(M36:M38)</f>
        <v>348</v>
      </c>
      <c r="O35" s="37"/>
      <c r="P35" s="37"/>
      <c r="Q35" s="37"/>
      <c r="R35" s="37"/>
      <c r="S35" s="37"/>
      <c r="T35" s="37"/>
    </row>
    <row r="36" spans="1:20" ht="15.75" customHeight="1" x14ac:dyDescent="0.3">
      <c r="A36" s="54" t="s">
        <v>74</v>
      </c>
      <c r="B36" s="55"/>
      <c r="C36" s="56"/>
      <c r="D36" s="57">
        <v>90</v>
      </c>
      <c r="E36" s="57">
        <v>81</v>
      </c>
      <c r="F36" s="58">
        <f>SUM(D36:E36)</f>
        <v>171</v>
      </c>
      <c r="H36" s="54" t="s">
        <v>95</v>
      </c>
      <c r="I36" s="55"/>
      <c r="J36" s="56"/>
      <c r="K36" s="57" t="s">
        <v>190</v>
      </c>
      <c r="L36" s="57"/>
      <c r="M36" s="58">
        <f>SUM(K36:L36)</f>
        <v>0</v>
      </c>
      <c r="O36" s="37"/>
      <c r="P36" s="37"/>
      <c r="Q36" s="37"/>
      <c r="R36" s="37"/>
      <c r="S36" s="37"/>
      <c r="T36" s="37"/>
    </row>
    <row r="37" spans="1:20" ht="15.75" customHeight="1" x14ac:dyDescent="0.3">
      <c r="A37" s="59" t="s">
        <v>114</v>
      </c>
      <c r="B37" s="60"/>
      <c r="C37" s="61"/>
      <c r="D37" s="28" t="s">
        <v>190</v>
      </c>
      <c r="E37" s="28"/>
      <c r="F37" s="29">
        <f>SUM(D37:E37)</f>
        <v>0</v>
      </c>
      <c r="H37" s="59" t="s">
        <v>100</v>
      </c>
      <c r="I37" s="60"/>
      <c r="J37" s="61"/>
      <c r="K37" s="28">
        <v>82</v>
      </c>
      <c r="L37" s="28">
        <v>78</v>
      </c>
      <c r="M37" s="29">
        <f>SUM(K37:L37)</f>
        <v>160</v>
      </c>
      <c r="O37" s="37"/>
      <c r="P37" s="37"/>
      <c r="Q37" s="37"/>
      <c r="R37" s="37"/>
      <c r="S37" s="37"/>
      <c r="T37" s="37"/>
    </row>
    <row r="38" spans="1:20" ht="15.75" customHeight="1" x14ac:dyDescent="0.3">
      <c r="A38" s="62" t="s">
        <v>101</v>
      </c>
      <c r="B38" s="63"/>
      <c r="C38" s="64"/>
      <c r="D38" s="65" t="s">
        <v>190</v>
      </c>
      <c r="E38" s="65"/>
      <c r="F38" s="66">
        <f>SUM(D38:E38)</f>
        <v>0</v>
      </c>
      <c r="H38" s="62" t="s">
        <v>31</v>
      </c>
      <c r="I38" s="63"/>
      <c r="J38" s="64"/>
      <c r="K38" s="65">
        <v>96</v>
      </c>
      <c r="L38" s="65">
        <v>92</v>
      </c>
      <c r="M38" s="66">
        <f>SUM(K38:L38)</f>
        <v>188</v>
      </c>
      <c r="O38" s="37"/>
      <c r="P38" s="37"/>
      <c r="Q38" s="37"/>
      <c r="R38" s="37"/>
      <c r="S38" s="37"/>
      <c r="T38" s="37"/>
    </row>
    <row r="39" spans="1:20" ht="15.75" customHeight="1" x14ac:dyDescent="0.3">
      <c r="O39" s="37"/>
      <c r="P39" s="37"/>
      <c r="Q39" s="37"/>
      <c r="R39" s="37"/>
      <c r="S39" s="37"/>
      <c r="T39" s="37"/>
    </row>
    <row r="40" spans="1:20" ht="15.75" customHeight="1" x14ac:dyDescent="0.3">
      <c r="O40" s="37"/>
      <c r="P40" s="37"/>
      <c r="Q40" s="37"/>
      <c r="R40" s="37"/>
      <c r="S40" s="37"/>
      <c r="T40" s="37"/>
    </row>
    <row r="41" spans="1:20" ht="15.75" customHeight="1" x14ac:dyDescent="0.3">
      <c r="O41" s="37"/>
      <c r="P41" s="37"/>
      <c r="Q41" s="37"/>
      <c r="R41" s="37"/>
      <c r="S41" s="37"/>
      <c r="T41" s="37"/>
    </row>
    <row r="42" spans="1:20" ht="15.75" customHeight="1" x14ac:dyDescent="0.3">
      <c r="O42" s="37"/>
      <c r="P42" s="37"/>
      <c r="Q42" s="37"/>
      <c r="R42" s="37"/>
      <c r="S42" s="37"/>
      <c r="T42" s="37"/>
    </row>
    <row r="43" spans="1:20" ht="15.75" customHeight="1" x14ac:dyDescent="0.3">
      <c r="O43" s="37"/>
      <c r="P43" s="37"/>
      <c r="Q43" s="37"/>
      <c r="R43" s="37"/>
      <c r="S43" s="37"/>
      <c r="T43" s="37"/>
    </row>
    <row r="44" spans="1:20" ht="15.75" customHeight="1" x14ac:dyDescent="0.3">
      <c r="O44" s="37"/>
      <c r="P44" s="37"/>
      <c r="Q44" s="37"/>
      <c r="R44" s="37"/>
      <c r="S44" s="37"/>
      <c r="T44" s="37"/>
    </row>
    <row r="45" spans="1:20" ht="15.75" customHeight="1" x14ac:dyDescent="0.3">
      <c r="H45" s="69" t="s">
        <v>4</v>
      </c>
      <c r="I45" s="70" t="s">
        <v>138</v>
      </c>
      <c r="J45" s="70" t="s">
        <v>139</v>
      </c>
      <c r="K45" s="70" t="s">
        <v>140</v>
      </c>
      <c r="L45" s="70" t="s">
        <v>141</v>
      </c>
      <c r="M45" s="70" t="s">
        <v>9</v>
      </c>
      <c r="N45" s="71" t="s">
        <v>142</v>
      </c>
    </row>
    <row r="46" spans="1:20" ht="15.75" customHeight="1" x14ac:dyDescent="0.3">
      <c r="H46" s="76" t="s">
        <v>143</v>
      </c>
      <c r="I46" s="77">
        <v>4</v>
      </c>
      <c r="J46" s="77">
        <v>4</v>
      </c>
      <c r="K46" s="77"/>
      <c r="L46" s="77"/>
      <c r="M46" s="77">
        <v>2077</v>
      </c>
      <c r="N46" s="78">
        <v>8</v>
      </c>
      <c r="O46" s="37"/>
      <c r="P46" s="37"/>
    </row>
    <row r="47" spans="1:20" ht="15.75" customHeight="1" x14ac:dyDescent="0.3">
      <c r="H47" s="79" t="s">
        <v>146</v>
      </c>
      <c r="I47" s="38">
        <v>4</v>
      </c>
      <c r="J47" s="38">
        <v>3</v>
      </c>
      <c r="K47" s="38"/>
      <c r="L47" s="38">
        <v>1</v>
      </c>
      <c r="M47" s="38">
        <v>1894</v>
      </c>
      <c r="N47" s="39">
        <v>6</v>
      </c>
      <c r="O47" s="37"/>
      <c r="P47" s="37"/>
    </row>
    <row r="48" spans="1:20" ht="15.75" customHeight="1" x14ac:dyDescent="0.3">
      <c r="H48" s="79" t="s">
        <v>144</v>
      </c>
      <c r="I48" s="38">
        <v>4</v>
      </c>
      <c r="J48" s="38">
        <v>1</v>
      </c>
      <c r="K48" s="38"/>
      <c r="L48" s="38">
        <v>3</v>
      </c>
      <c r="M48" s="38">
        <v>1362</v>
      </c>
      <c r="N48" s="39">
        <v>2</v>
      </c>
      <c r="O48" s="37"/>
      <c r="P48" s="37"/>
    </row>
    <row r="49" spans="1:16" ht="15.75" customHeight="1" x14ac:dyDescent="0.3">
      <c r="H49" s="80" t="s">
        <v>145</v>
      </c>
      <c r="I49" s="40">
        <v>4</v>
      </c>
      <c r="J49" s="40"/>
      <c r="K49" s="40"/>
      <c r="L49" s="40">
        <v>4</v>
      </c>
      <c r="M49" s="40">
        <v>1141</v>
      </c>
      <c r="N49" s="41">
        <v>0</v>
      </c>
      <c r="O49" s="37"/>
      <c r="P49" s="37"/>
    </row>
    <row r="50" spans="1:16" ht="15.75" customHeight="1" x14ac:dyDescent="0.3">
      <c r="H50" s="37"/>
      <c r="I50" s="37"/>
      <c r="J50" s="37"/>
      <c r="K50" s="37"/>
      <c r="L50" s="37"/>
      <c r="M50" s="37"/>
      <c r="N50" s="37"/>
      <c r="O50" s="37"/>
      <c r="P50" s="37"/>
    </row>
    <row r="51" spans="1:16" ht="15.75" customHeight="1" x14ac:dyDescent="0.3">
      <c r="A51" s="6" t="s">
        <v>128</v>
      </c>
      <c r="E51" s="7"/>
      <c r="G51" s="81" t="s">
        <v>705</v>
      </c>
      <c r="H51" s="37"/>
      <c r="I51" s="37"/>
      <c r="J51" s="37"/>
      <c r="K51" s="37"/>
      <c r="L51" s="37"/>
      <c r="M51" s="37"/>
      <c r="N51" s="37"/>
      <c r="O51" s="37"/>
      <c r="P51" s="37"/>
    </row>
    <row r="52" spans="1:16" ht="15.75" customHeight="1" x14ac:dyDescent="0.3">
      <c r="A52" s="6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B2B24F3B-07E7-437D-8EF0-5A7B77DAE01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B94D-CD34-4C71-9597-D120F34DBC02}">
  <sheetPr codeName="Sheet21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466</v>
      </c>
      <c r="D1" s="84"/>
      <c r="E1" s="84"/>
      <c r="F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K3" s="89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2</v>
      </c>
      <c r="B5" s="200" t="s">
        <v>386</v>
      </c>
      <c r="C5" s="200" t="s">
        <v>258</v>
      </c>
      <c r="D5" s="223">
        <v>100.002</v>
      </c>
      <c r="E5" s="223">
        <v>100.001</v>
      </c>
      <c r="F5" s="223">
        <f>SUM(D5,E5)</f>
        <v>200.00299999999999</v>
      </c>
      <c r="G5" s="201">
        <v>9</v>
      </c>
      <c r="H5" s="223">
        <v>796.02399999999989</v>
      </c>
      <c r="I5" s="203">
        <v>36</v>
      </c>
      <c r="K5" s="85"/>
    </row>
    <row r="6" spans="1:34" ht="15.75" customHeight="1" x14ac:dyDescent="0.3">
      <c r="A6" s="101">
        <v>5</v>
      </c>
      <c r="B6" s="102" t="s">
        <v>469</v>
      </c>
      <c r="C6" s="102" t="s">
        <v>30</v>
      </c>
      <c r="D6" s="158">
        <v>99.004000000000005</v>
      </c>
      <c r="E6" s="158">
        <v>98.003</v>
      </c>
      <c r="F6" s="158">
        <f>SUM(D6,E6)</f>
        <v>197.00700000000001</v>
      </c>
      <c r="G6" s="98">
        <v>8</v>
      </c>
      <c r="H6" s="158">
        <v>783.0150000000001</v>
      </c>
      <c r="I6" s="104">
        <v>28</v>
      </c>
      <c r="N6" s="164"/>
      <c r="O6" s="164"/>
      <c r="P6" s="164"/>
      <c r="R6" s="164"/>
      <c r="S6" s="165"/>
    </row>
    <row r="7" spans="1:34" ht="15.75" customHeight="1" x14ac:dyDescent="0.3">
      <c r="A7" s="101">
        <v>8</v>
      </c>
      <c r="B7" s="102" t="s">
        <v>471</v>
      </c>
      <c r="C7" s="102" t="s">
        <v>54</v>
      </c>
      <c r="D7" s="158">
        <v>99.003</v>
      </c>
      <c r="E7" s="158">
        <v>98.001999999999995</v>
      </c>
      <c r="F7" s="158">
        <f>SUM(D7,E7)</f>
        <v>197.005</v>
      </c>
      <c r="G7" s="98">
        <v>7</v>
      </c>
      <c r="H7" s="158">
        <v>785.01599999999996</v>
      </c>
      <c r="I7" s="104">
        <v>27</v>
      </c>
      <c r="J7" s="111"/>
      <c r="K7" s="85"/>
    </row>
    <row r="8" spans="1:34" ht="15.75" customHeight="1" x14ac:dyDescent="0.3">
      <c r="A8" s="101">
        <v>4</v>
      </c>
      <c r="B8" s="102" t="s">
        <v>418</v>
      </c>
      <c r="C8" s="102" t="s">
        <v>18</v>
      </c>
      <c r="D8" s="158">
        <v>98.003</v>
      </c>
      <c r="E8" s="158">
        <v>96.004000000000005</v>
      </c>
      <c r="F8" s="158">
        <f>SUM(D8,E8)</f>
        <v>194.00700000000001</v>
      </c>
      <c r="G8" s="98">
        <v>6</v>
      </c>
      <c r="H8" s="158">
        <v>686.0150000000001</v>
      </c>
      <c r="I8" s="104">
        <v>23</v>
      </c>
    </row>
    <row r="9" spans="1:34" ht="15.75" customHeight="1" x14ac:dyDescent="0.3">
      <c r="A9" s="101">
        <v>9</v>
      </c>
      <c r="B9" s="102" t="s">
        <v>472</v>
      </c>
      <c r="C9" s="102" t="s">
        <v>49</v>
      </c>
      <c r="D9" s="158">
        <v>97.001000000000005</v>
      </c>
      <c r="E9" s="158">
        <v>94.001000000000005</v>
      </c>
      <c r="F9" s="158">
        <f>SUM(D9,E9)</f>
        <v>191.00200000000001</v>
      </c>
      <c r="G9" s="98">
        <v>4</v>
      </c>
      <c r="H9" s="158">
        <v>771.01</v>
      </c>
      <c r="I9" s="104">
        <v>19</v>
      </c>
      <c r="P9" s="88"/>
      <c r="Q9" s="88"/>
      <c r="R9" s="88"/>
      <c r="S9" s="88"/>
    </row>
    <row r="10" spans="1:34" ht="15.75" customHeight="1" x14ac:dyDescent="0.3">
      <c r="A10" s="101">
        <v>7</v>
      </c>
      <c r="B10" s="102" t="s">
        <v>470</v>
      </c>
      <c r="C10" s="102" t="s">
        <v>52</v>
      </c>
      <c r="D10" s="158">
        <v>96.001000000000005</v>
      </c>
      <c r="E10" s="158">
        <v>95</v>
      </c>
      <c r="F10" s="158">
        <f>SUM(D10,E10)</f>
        <v>191.001</v>
      </c>
      <c r="G10" s="98">
        <v>3</v>
      </c>
      <c r="H10" s="158">
        <v>769.0139999999999</v>
      </c>
      <c r="I10" s="104">
        <v>18</v>
      </c>
    </row>
    <row r="11" spans="1:34" ht="15.75" customHeight="1" x14ac:dyDescent="0.3">
      <c r="A11" s="101">
        <v>3</v>
      </c>
      <c r="B11" s="102" t="s">
        <v>468</v>
      </c>
      <c r="C11" s="102" t="s">
        <v>18</v>
      </c>
      <c r="D11" s="158">
        <v>98.003</v>
      </c>
      <c r="E11" s="158">
        <v>95.003</v>
      </c>
      <c r="F11" s="158">
        <f>SUM(D11,E11)</f>
        <v>193.006</v>
      </c>
      <c r="G11" s="98">
        <v>5</v>
      </c>
      <c r="H11" s="158">
        <v>755.01200000000006</v>
      </c>
      <c r="I11" s="104">
        <v>16</v>
      </c>
    </row>
    <row r="12" spans="1:34" ht="15.75" customHeight="1" x14ac:dyDescent="0.3">
      <c r="A12" s="101">
        <v>1</v>
      </c>
      <c r="B12" s="102" t="s">
        <v>467</v>
      </c>
      <c r="C12" s="102" t="s">
        <v>52</v>
      </c>
      <c r="D12" s="158">
        <v>94</v>
      </c>
      <c r="E12" s="158">
        <v>92</v>
      </c>
      <c r="F12" s="158">
        <f>SUM(D12,E12)</f>
        <v>186</v>
      </c>
      <c r="G12" s="98">
        <v>2</v>
      </c>
      <c r="H12" s="158">
        <v>750.00400000000002</v>
      </c>
      <c r="I12" s="110">
        <v>12</v>
      </c>
    </row>
    <row r="13" spans="1:34" ht="15.75" customHeight="1" x14ac:dyDescent="0.3">
      <c r="A13" s="204">
        <v>6</v>
      </c>
      <c r="B13" s="205" t="s">
        <v>104</v>
      </c>
      <c r="C13" s="205" t="s">
        <v>75</v>
      </c>
      <c r="D13" s="224" t="s">
        <v>45</v>
      </c>
      <c r="E13" s="224"/>
      <c r="F13" s="224">
        <f>SUM(D13,E13)</f>
        <v>0</v>
      </c>
      <c r="G13" s="207">
        <v>0</v>
      </c>
      <c r="H13" s="160">
        <v>0</v>
      </c>
      <c r="I13" s="106">
        <v>0</v>
      </c>
    </row>
    <row r="14" spans="1:34" ht="15.75" customHeight="1" x14ac:dyDescent="0.3"/>
    <row r="15" spans="1:34" ht="15.75" customHeight="1" x14ac:dyDescent="0.3">
      <c r="A15" s="89"/>
      <c r="B15" s="90" t="s">
        <v>4</v>
      </c>
      <c r="C15" s="90"/>
      <c r="D15" s="90"/>
      <c r="E15" s="90"/>
      <c r="F15" s="90"/>
      <c r="G15" s="90"/>
      <c r="H15" s="90"/>
      <c r="I15" s="90"/>
    </row>
    <row r="16" spans="1:34" ht="15.75" customHeight="1" x14ac:dyDescent="0.3">
      <c r="A16" s="91">
        <v>2</v>
      </c>
      <c r="B16" s="92" t="s">
        <v>5</v>
      </c>
      <c r="C16" s="93" t="s">
        <v>6</v>
      </c>
      <c r="D16" s="122"/>
      <c r="E16" s="157"/>
      <c r="F16" s="96" t="s">
        <v>7</v>
      </c>
      <c r="G16" s="96" t="s">
        <v>8</v>
      </c>
      <c r="H16" s="96" t="s">
        <v>9</v>
      </c>
      <c r="I16" s="97" t="s">
        <v>10</v>
      </c>
    </row>
    <row r="17" spans="1:9" ht="15.75" customHeight="1" x14ac:dyDescent="0.3">
      <c r="A17" s="199">
        <v>2</v>
      </c>
      <c r="B17" s="200" t="s">
        <v>458</v>
      </c>
      <c r="C17" s="200" t="s">
        <v>49</v>
      </c>
      <c r="D17" s="223">
        <v>97</v>
      </c>
      <c r="E17" s="223">
        <v>97</v>
      </c>
      <c r="F17" s="223">
        <f>SUM(D17,E17)</f>
        <v>194</v>
      </c>
      <c r="G17" s="201">
        <v>9</v>
      </c>
      <c r="H17" s="223">
        <v>773.00400000000002</v>
      </c>
      <c r="I17" s="274">
        <v>31</v>
      </c>
    </row>
    <row r="18" spans="1:9" ht="15.75" customHeight="1" x14ac:dyDescent="0.3">
      <c r="A18" s="101">
        <v>3</v>
      </c>
      <c r="B18" s="102" t="s">
        <v>473</v>
      </c>
      <c r="C18" s="102" t="s">
        <v>22</v>
      </c>
      <c r="D18" s="158">
        <v>99</v>
      </c>
      <c r="E18" s="158">
        <v>93</v>
      </c>
      <c r="F18" s="158">
        <f>SUM(D18,E18)</f>
        <v>192</v>
      </c>
      <c r="G18" s="98">
        <v>7</v>
      </c>
      <c r="H18" s="158">
        <v>771</v>
      </c>
      <c r="I18" s="104">
        <v>31</v>
      </c>
    </row>
    <row r="19" spans="1:9" ht="15.75" customHeight="1" x14ac:dyDescent="0.3">
      <c r="A19" s="101">
        <v>1</v>
      </c>
      <c r="B19" s="102" t="s">
        <v>21</v>
      </c>
      <c r="C19" s="102" t="s">
        <v>22</v>
      </c>
      <c r="D19" s="158">
        <v>98</v>
      </c>
      <c r="E19" s="158">
        <v>95</v>
      </c>
      <c r="F19" s="158">
        <f>SUM(D19,E19)</f>
        <v>193</v>
      </c>
      <c r="G19" s="98">
        <v>8</v>
      </c>
      <c r="H19" s="158">
        <v>768</v>
      </c>
      <c r="I19" s="110">
        <v>31</v>
      </c>
    </row>
    <row r="20" spans="1:9" ht="15.75" customHeight="1" x14ac:dyDescent="0.3">
      <c r="A20" s="101">
        <v>9</v>
      </c>
      <c r="B20" s="102" t="s">
        <v>336</v>
      </c>
      <c r="C20" s="102" t="s">
        <v>320</v>
      </c>
      <c r="D20" s="158">
        <v>96.003</v>
      </c>
      <c r="E20" s="158">
        <v>93.001000000000005</v>
      </c>
      <c r="F20" s="158">
        <f>SUM(D20,E20)</f>
        <v>189.00400000000002</v>
      </c>
      <c r="G20" s="98">
        <v>6</v>
      </c>
      <c r="H20" s="158">
        <v>759.0100000000001</v>
      </c>
      <c r="I20" s="104">
        <v>25</v>
      </c>
    </row>
    <row r="21" spans="1:9" ht="15.75" customHeight="1" x14ac:dyDescent="0.3">
      <c r="A21" s="101">
        <v>7</v>
      </c>
      <c r="B21" s="102" t="s">
        <v>478</v>
      </c>
      <c r="C21" s="102" t="s">
        <v>477</v>
      </c>
      <c r="D21" s="158">
        <v>96</v>
      </c>
      <c r="E21" s="158">
        <v>91</v>
      </c>
      <c r="F21" s="158">
        <f>SUM(D21,E21)</f>
        <v>187</v>
      </c>
      <c r="G21" s="98">
        <v>5</v>
      </c>
      <c r="H21" s="158">
        <v>751.00099999999998</v>
      </c>
      <c r="I21" s="104">
        <v>22</v>
      </c>
    </row>
    <row r="22" spans="1:9" ht="15.75" customHeight="1" x14ac:dyDescent="0.3">
      <c r="A22" s="101">
        <v>5</v>
      </c>
      <c r="B22" s="102" t="s">
        <v>475</v>
      </c>
      <c r="C22" s="102" t="s">
        <v>72</v>
      </c>
      <c r="D22" s="158">
        <v>89</v>
      </c>
      <c r="E22" s="158">
        <v>86.001000000000005</v>
      </c>
      <c r="F22" s="158">
        <f>SUM(D22,E22)</f>
        <v>175.001</v>
      </c>
      <c r="G22" s="98">
        <v>4</v>
      </c>
      <c r="H22" s="158">
        <v>716.00299999999993</v>
      </c>
      <c r="I22" s="104">
        <v>15</v>
      </c>
    </row>
    <row r="23" spans="1:9" ht="15.75" customHeight="1" x14ac:dyDescent="0.3">
      <c r="A23" s="101">
        <v>8</v>
      </c>
      <c r="B23" s="102" t="s">
        <v>479</v>
      </c>
      <c r="C23" s="102" t="s">
        <v>22</v>
      </c>
      <c r="D23" s="158" t="s">
        <v>45</v>
      </c>
      <c r="E23" s="158"/>
      <c r="F23" s="158">
        <f>SUM(D23,E23)</f>
        <v>0</v>
      </c>
      <c r="G23" s="98">
        <v>0</v>
      </c>
      <c r="H23" s="158">
        <v>363.00300000000004</v>
      </c>
      <c r="I23" s="104">
        <v>7</v>
      </c>
    </row>
    <row r="24" spans="1:9" ht="15.75" customHeight="1" x14ac:dyDescent="0.3">
      <c r="A24" s="101">
        <v>4</v>
      </c>
      <c r="B24" s="102" t="s">
        <v>474</v>
      </c>
      <c r="C24" s="102" t="s">
        <v>225</v>
      </c>
      <c r="D24" s="158" t="s">
        <v>45</v>
      </c>
      <c r="E24" s="158"/>
      <c r="F24" s="158">
        <f>SUM(D24,E24)</f>
        <v>0</v>
      </c>
      <c r="G24" s="98">
        <v>0</v>
      </c>
      <c r="H24" s="158">
        <v>0</v>
      </c>
      <c r="I24" s="104">
        <v>0</v>
      </c>
    </row>
    <row r="25" spans="1:9" ht="15.75" customHeight="1" x14ac:dyDescent="0.3">
      <c r="A25" s="204">
        <v>6</v>
      </c>
      <c r="B25" s="205" t="s">
        <v>476</v>
      </c>
      <c r="C25" s="205" t="s">
        <v>477</v>
      </c>
      <c r="D25" s="224" t="s">
        <v>45</v>
      </c>
      <c r="E25" s="224"/>
      <c r="F25" s="224">
        <f>SUM(D25,E25)</f>
        <v>0</v>
      </c>
      <c r="G25" s="207">
        <v>0</v>
      </c>
      <c r="H25" s="160">
        <v>0</v>
      </c>
      <c r="I25" s="106">
        <v>0</v>
      </c>
    </row>
    <row r="26" spans="1:9" ht="15.75" customHeight="1" x14ac:dyDescent="0.3"/>
    <row r="27" spans="1:9" ht="15.75" customHeight="1" x14ac:dyDescent="0.3">
      <c r="A27" s="89"/>
      <c r="B27" s="90" t="s">
        <v>39</v>
      </c>
      <c r="C27" s="90"/>
      <c r="D27" s="90"/>
      <c r="E27" s="90"/>
      <c r="F27" s="90"/>
      <c r="G27" s="90"/>
      <c r="H27" s="90"/>
      <c r="I27" s="90"/>
    </row>
    <row r="28" spans="1:9" ht="15.75" customHeight="1" x14ac:dyDescent="0.3">
      <c r="A28" s="91">
        <v>2</v>
      </c>
      <c r="B28" s="92" t="s">
        <v>5</v>
      </c>
      <c r="C28" s="93" t="s">
        <v>6</v>
      </c>
      <c r="D28" s="122"/>
      <c r="E28" s="157"/>
      <c r="F28" s="96" t="s">
        <v>7</v>
      </c>
      <c r="G28" s="96" t="s">
        <v>8</v>
      </c>
      <c r="H28" s="96" t="s">
        <v>9</v>
      </c>
      <c r="I28" s="97" t="s">
        <v>10</v>
      </c>
    </row>
    <row r="29" spans="1:9" ht="15.75" customHeight="1" x14ac:dyDescent="0.3">
      <c r="A29" s="199">
        <v>1</v>
      </c>
      <c r="B29" s="200" t="s">
        <v>46</v>
      </c>
      <c r="C29" s="200" t="s">
        <v>47</v>
      </c>
      <c r="D29" s="223">
        <v>94.001999999999995</v>
      </c>
      <c r="E29" s="223">
        <v>86</v>
      </c>
      <c r="F29" s="223">
        <f>SUM(D29,E29)</f>
        <v>180.00200000000001</v>
      </c>
      <c r="G29" s="201">
        <v>10</v>
      </c>
      <c r="H29" s="223">
        <v>729.00399999999991</v>
      </c>
      <c r="I29" s="203">
        <v>36</v>
      </c>
    </row>
    <row r="30" spans="1:9" ht="15.75" customHeight="1" x14ac:dyDescent="0.3">
      <c r="A30" s="101">
        <v>3</v>
      </c>
      <c r="B30" s="102" t="s">
        <v>56</v>
      </c>
      <c r="C30" s="102" t="s">
        <v>47</v>
      </c>
      <c r="D30" s="158">
        <v>86</v>
      </c>
      <c r="E30" s="158">
        <v>81</v>
      </c>
      <c r="F30" s="158">
        <f>SUM(D30,E30)</f>
        <v>167</v>
      </c>
      <c r="G30" s="98">
        <v>7</v>
      </c>
      <c r="H30" s="158">
        <v>726.00199999999995</v>
      </c>
      <c r="I30" s="104">
        <v>36</v>
      </c>
    </row>
    <row r="31" spans="1:9" ht="15.75" customHeight="1" x14ac:dyDescent="0.3">
      <c r="A31" s="101">
        <v>6</v>
      </c>
      <c r="B31" s="102" t="s">
        <v>484</v>
      </c>
      <c r="C31" s="102" t="s">
        <v>72</v>
      </c>
      <c r="D31" s="158">
        <v>90</v>
      </c>
      <c r="E31" s="158">
        <v>88</v>
      </c>
      <c r="F31" s="158">
        <f>SUM(D31,E31)</f>
        <v>178</v>
      </c>
      <c r="G31" s="98">
        <v>9</v>
      </c>
      <c r="H31" s="158">
        <v>721.00099999999998</v>
      </c>
      <c r="I31" s="104">
        <v>35</v>
      </c>
    </row>
    <row r="32" spans="1:9" ht="15.75" customHeight="1" x14ac:dyDescent="0.3">
      <c r="A32" s="101">
        <v>2</v>
      </c>
      <c r="B32" s="102" t="s">
        <v>480</v>
      </c>
      <c r="C32" s="102" t="s">
        <v>481</v>
      </c>
      <c r="D32" s="158">
        <v>86</v>
      </c>
      <c r="E32" s="158">
        <v>81</v>
      </c>
      <c r="F32" s="158">
        <f>SUM(D32,E32)</f>
        <v>167</v>
      </c>
      <c r="G32" s="98">
        <v>7</v>
      </c>
      <c r="H32" s="158">
        <v>636.00099999999998</v>
      </c>
      <c r="I32" s="104">
        <v>20</v>
      </c>
    </row>
    <row r="33" spans="1:9" ht="15.75" customHeight="1" x14ac:dyDescent="0.3">
      <c r="A33" s="101">
        <v>10</v>
      </c>
      <c r="B33" s="102" t="s">
        <v>488</v>
      </c>
      <c r="C33" s="102" t="s">
        <v>344</v>
      </c>
      <c r="D33" s="158">
        <v>99.001999999999995</v>
      </c>
      <c r="E33" s="158">
        <v>97.001000000000005</v>
      </c>
      <c r="F33" s="158">
        <f>SUM(D33,E33)-35</f>
        <v>161.00299999999999</v>
      </c>
      <c r="G33" s="98">
        <v>3</v>
      </c>
      <c r="H33" s="158">
        <v>642.0139999999999</v>
      </c>
      <c r="I33" s="104">
        <v>19</v>
      </c>
    </row>
    <row r="34" spans="1:9" ht="15.75" customHeight="1" x14ac:dyDescent="0.3">
      <c r="A34" s="101">
        <v>8</v>
      </c>
      <c r="B34" s="102" t="s">
        <v>486</v>
      </c>
      <c r="C34" s="102" t="s">
        <v>52</v>
      </c>
      <c r="D34" s="158">
        <v>87</v>
      </c>
      <c r="E34" s="158">
        <v>84</v>
      </c>
      <c r="F34" s="158">
        <f>SUM(D34,E34)</f>
        <v>171</v>
      </c>
      <c r="G34" s="98">
        <v>8</v>
      </c>
      <c r="H34" s="158">
        <v>627.00099999999998</v>
      </c>
      <c r="I34" s="104">
        <v>19</v>
      </c>
    </row>
    <row r="35" spans="1:9" ht="15.75" customHeight="1" x14ac:dyDescent="0.3">
      <c r="A35" s="101">
        <v>9</v>
      </c>
      <c r="B35" s="102" t="s">
        <v>487</v>
      </c>
      <c r="C35" s="102" t="s">
        <v>344</v>
      </c>
      <c r="D35" s="158">
        <v>99.001000000000005</v>
      </c>
      <c r="E35" s="158">
        <v>97</v>
      </c>
      <c r="F35" s="158">
        <f>SUM(D35,E35)-31</f>
        <v>165.001</v>
      </c>
      <c r="G35" s="98">
        <v>5</v>
      </c>
      <c r="H35" s="158">
        <v>644.00400000000002</v>
      </c>
      <c r="I35" s="104">
        <v>18</v>
      </c>
    </row>
    <row r="36" spans="1:9" ht="15.75" customHeight="1" x14ac:dyDescent="0.3">
      <c r="A36" s="101">
        <v>7</v>
      </c>
      <c r="B36" s="102" t="s">
        <v>485</v>
      </c>
      <c r="C36" s="102" t="s">
        <v>344</v>
      </c>
      <c r="D36" s="166">
        <v>100.01</v>
      </c>
      <c r="E36" s="158">
        <v>99.003</v>
      </c>
      <c r="F36" s="158">
        <f>SUM(D36,E36)-35</f>
        <v>164.01300000000001</v>
      </c>
      <c r="G36" s="98">
        <v>4</v>
      </c>
      <c r="H36" s="158">
        <v>642.02800000000002</v>
      </c>
      <c r="I36" s="104">
        <v>17</v>
      </c>
    </row>
    <row r="37" spans="1:9" ht="15.75" customHeight="1" x14ac:dyDescent="0.3">
      <c r="A37" s="101">
        <v>5</v>
      </c>
      <c r="B37" s="102" t="s">
        <v>483</v>
      </c>
      <c r="C37" s="102" t="s">
        <v>344</v>
      </c>
      <c r="D37" s="158">
        <v>99.004000000000005</v>
      </c>
      <c r="E37" s="158">
        <v>99.001000000000005</v>
      </c>
      <c r="F37" s="158">
        <f>SUM(D37,E37)-40</f>
        <v>158.005</v>
      </c>
      <c r="G37" s="98">
        <v>2</v>
      </c>
      <c r="H37" s="158">
        <v>637.024</v>
      </c>
      <c r="I37" s="104">
        <v>17</v>
      </c>
    </row>
    <row r="38" spans="1:9" ht="15.75" customHeight="1" x14ac:dyDescent="0.3">
      <c r="A38" s="204">
        <v>4</v>
      </c>
      <c r="B38" s="205" t="s">
        <v>482</v>
      </c>
      <c r="C38" s="205" t="s">
        <v>326</v>
      </c>
      <c r="D38" s="224" t="s">
        <v>45</v>
      </c>
      <c r="E38" s="224"/>
      <c r="F38" s="224">
        <f>SUM(D38,E38)</f>
        <v>0</v>
      </c>
      <c r="G38" s="207">
        <v>0</v>
      </c>
      <c r="H38" s="160">
        <v>0</v>
      </c>
      <c r="I38" s="106">
        <v>0</v>
      </c>
    </row>
    <row r="39" spans="1:9" ht="15.75" customHeight="1" x14ac:dyDescent="0.3"/>
    <row r="40" spans="1:9" ht="15.75" customHeight="1" x14ac:dyDescent="0.3">
      <c r="B40" s="85" t="s">
        <v>489</v>
      </c>
      <c r="E40" s="107" t="s">
        <v>705</v>
      </c>
    </row>
    <row r="41" spans="1:9" ht="15.75" customHeight="1" x14ac:dyDescent="0.3">
      <c r="B41" s="85" t="s">
        <v>129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29:I38">
    <sortCondition descending="1" ref="I29"/>
    <sortCondition descending="1" ref="H29"/>
  </sortState>
  <hyperlinks>
    <hyperlink ref="B2" location="'Index'!A3" tooltip="Go to the Index sheet" display="`" xr:uid="{79C64F31-626E-40AF-BA6D-01D64AD917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3EB4-1248-43D7-85BD-B998EB28EDE5}">
  <sheetPr codeName="Sheet22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466</v>
      </c>
      <c r="D1" s="84"/>
      <c r="E1" s="84"/>
      <c r="F1" s="84" t="s">
        <v>130</v>
      </c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80">
        <v>6</v>
      </c>
      <c r="B5" s="211" t="s">
        <v>386</v>
      </c>
      <c r="C5" s="211" t="s">
        <v>258</v>
      </c>
      <c r="D5" s="269">
        <v>100.002</v>
      </c>
      <c r="E5" s="269">
        <v>100.001</v>
      </c>
      <c r="F5" s="226">
        <v>200.00299999999999</v>
      </c>
      <c r="G5" s="212">
        <v>10</v>
      </c>
      <c r="H5" s="268">
        <v>796.02399999999989</v>
      </c>
      <c r="I5" s="279">
        <v>40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7</v>
      </c>
      <c r="B6" s="214" t="s">
        <v>469</v>
      </c>
      <c r="C6" s="214" t="s">
        <v>30</v>
      </c>
      <c r="D6" s="227">
        <v>99.004000000000005</v>
      </c>
      <c r="E6" s="227">
        <v>98.003</v>
      </c>
      <c r="F6" s="228">
        <v>197.00700000000001</v>
      </c>
      <c r="G6" s="216">
        <v>9</v>
      </c>
      <c r="H6" s="162">
        <v>783.0150000000001</v>
      </c>
      <c r="I6" s="117">
        <v>35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4</v>
      </c>
      <c r="B7" s="214" t="s">
        <v>21</v>
      </c>
      <c r="C7" s="214" t="s">
        <v>22</v>
      </c>
      <c r="D7" s="227">
        <v>98</v>
      </c>
      <c r="E7" s="227">
        <v>95</v>
      </c>
      <c r="F7" s="228">
        <v>193</v>
      </c>
      <c r="G7" s="216">
        <v>7</v>
      </c>
      <c r="H7" s="162">
        <v>768</v>
      </c>
      <c r="I7" s="117">
        <v>29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7">
        <v>5</v>
      </c>
      <c r="B8" s="214" t="s">
        <v>473</v>
      </c>
      <c r="C8" s="214" t="s">
        <v>22</v>
      </c>
      <c r="D8" s="227">
        <v>99</v>
      </c>
      <c r="E8" s="227">
        <v>93</v>
      </c>
      <c r="F8" s="228">
        <v>192</v>
      </c>
      <c r="G8" s="216">
        <v>6</v>
      </c>
      <c r="H8" s="162">
        <v>771</v>
      </c>
      <c r="I8" s="117">
        <v>27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7">
        <v>9</v>
      </c>
      <c r="B9" s="214" t="s">
        <v>490</v>
      </c>
      <c r="C9" s="214" t="s">
        <v>344</v>
      </c>
      <c r="D9" s="227">
        <v>99.001000000000005</v>
      </c>
      <c r="E9" s="227">
        <v>97</v>
      </c>
      <c r="F9" s="228">
        <v>196.001</v>
      </c>
      <c r="G9" s="216">
        <v>8</v>
      </c>
      <c r="H9" s="162">
        <v>768.00399999999991</v>
      </c>
      <c r="I9" s="117">
        <v>27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3">
        <v>10</v>
      </c>
      <c r="B10" s="214" t="s">
        <v>336</v>
      </c>
      <c r="C10" s="214" t="s">
        <v>320</v>
      </c>
      <c r="D10" s="227">
        <v>96.003</v>
      </c>
      <c r="E10" s="227">
        <v>93.001000000000005</v>
      </c>
      <c r="F10" s="228">
        <v>189.00400000000002</v>
      </c>
      <c r="G10" s="216">
        <v>5</v>
      </c>
      <c r="H10" s="162">
        <v>759.0100000000001</v>
      </c>
      <c r="I10" s="117">
        <v>22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7">
        <v>3</v>
      </c>
      <c r="B11" s="214" t="s">
        <v>56</v>
      </c>
      <c r="C11" s="214" t="s">
        <v>47</v>
      </c>
      <c r="D11" s="227">
        <v>86</v>
      </c>
      <c r="E11" s="227">
        <v>81</v>
      </c>
      <c r="F11" s="228">
        <v>167</v>
      </c>
      <c r="G11" s="216">
        <v>3</v>
      </c>
      <c r="H11" s="162">
        <v>726.00199999999995</v>
      </c>
      <c r="I11" s="117">
        <v>15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7">
        <v>1</v>
      </c>
      <c r="B12" s="214" t="s">
        <v>46</v>
      </c>
      <c r="C12" s="214" t="s">
        <v>47</v>
      </c>
      <c r="D12" s="228">
        <v>94.001999999999995</v>
      </c>
      <c r="E12" s="228">
        <v>86</v>
      </c>
      <c r="F12" s="228">
        <v>180.00200000000001</v>
      </c>
      <c r="G12" s="216">
        <v>4</v>
      </c>
      <c r="H12" s="158">
        <v>729.00399999999991</v>
      </c>
      <c r="I12" s="110">
        <v>13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13">
        <v>2</v>
      </c>
      <c r="B13" s="214" t="s">
        <v>480</v>
      </c>
      <c r="C13" s="214" t="s">
        <v>481</v>
      </c>
      <c r="D13" s="227">
        <v>86</v>
      </c>
      <c r="E13" s="227">
        <v>81</v>
      </c>
      <c r="F13" s="228">
        <v>167</v>
      </c>
      <c r="G13" s="216">
        <v>3</v>
      </c>
      <c r="H13" s="162">
        <v>636.00099999999998</v>
      </c>
      <c r="I13" s="117">
        <v>9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218">
        <v>8</v>
      </c>
      <c r="B14" s="219" t="s">
        <v>104</v>
      </c>
      <c r="C14" s="219" t="s">
        <v>75</v>
      </c>
      <c r="D14" s="230" t="s">
        <v>45</v>
      </c>
      <c r="E14" s="230" t="s">
        <v>465</v>
      </c>
      <c r="F14" s="231">
        <v>0</v>
      </c>
      <c r="G14" s="221">
        <v>0</v>
      </c>
      <c r="H14" s="163">
        <v>0</v>
      </c>
      <c r="I14" s="119">
        <v>0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85" t="s">
        <v>131</v>
      </c>
      <c r="E16" s="107" t="s">
        <v>705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85" t="s">
        <v>129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hyperlinks>
    <hyperlink ref="B2" location="'Index'!A3" tooltip="Go to the Index sheet" display="`" xr:uid="{F1375D7F-C37C-44B0-BFA4-59DCD984F5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EC0D-2B9C-42D6-A19A-1D91035B454B}">
  <sheetPr codeName="Sheet23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491</v>
      </c>
      <c r="D1" s="84"/>
      <c r="E1" s="84"/>
      <c r="F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3</v>
      </c>
      <c r="K3" s="89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K4" s="85"/>
    </row>
    <row r="5" spans="1:34" ht="15.75" customHeight="1" x14ac:dyDescent="0.3">
      <c r="A5" s="199">
        <v>5</v>
      </c>
      <c r="B5" s="200" t="s">
        <v>425</v>
      </c>
      <c r="C5" s="200" t="s">
        <v>18</v>
      </c>
      <c r="D5" s="223">
        <v>100.001</v>
      </c>
      <c r="E5" s="223">
        <v>99.003</v>
      </c>
      <c r="F5" s="223">
        <f>SUM(D5,E5)</f>
        <v>199.00400000000002</v>
      </c>
      <c r="G5" s="201">
        <v>8</v>
      </c>
      <c r="H5" s="223">
        <v>798.02</v>
      </c>
      <c r="I5" s="274">
        <v>31</v>
      </c>
      <c r="K5" s="85"/>
    </row>
    <row r="6" spans="1:34" ht="15.75" customHeight="1" x14ac:dyDescent="0.3">
      <c r="A6" s="101">
        <v>1</v>
      </c>
      <c r="B6" s="102" t="s">
        <v>162</v>
      </c>
      <c r="C6" s="102" t="s">
        <v>163</v>
      </c>
      <c r="D6" s="158">
        <v>100</v>
      </c>
      <c r="E6" s="158">
        <v>99.001999999999995</v>
      </c>
      <c r="F6" s="158">
        <f>SUM(D6,E6)</f>
        <v>199.00200000000001</v>
      </c>
      <c r="G6" s="98">
        <v>7</v>
      </c>
      <c r="H6" s="158">
        <v>797.0150000000001</v>
      </c>
      <c r="I6" s="110">
        <v>29</v>
      </c>
      <c r="N6" s="164"/>
      <c r="O6" s="164"/>
      <c r="P6" s="164"/>
      <c r="R6" s="164"/>
      <c r="S6" s="165"/>
    </row>
    <row r="7" spans="1:34" ht="15.75" customHeight="1" x14ac:dyDescent="0.3">
      <c r="A7" s="101">
        <v>8</v>
      </c>
      <c r="B7" s="102" t="s">
        <v>419</v>
      </c>
      <c r="C7" s="102" t="s">
        <v>14</v>
      </c>
      <c r="D7" s="158">
        <v>100.004</v>
      </c>
      <c r="E7" s="158">
        <v>100.001</v>
      </c>
      <c r="F7" s="158">
        <f>SUM(D7,E7)</f>
        <v>200.005</v>
      </c>
      <c r="G7" s="98">
        <v>9</v>
      </c>
      <c r="H7" s="158">
        <v>795.01899999999989</v>
      </c>
      <c r="I7" s="104">
        <v>27</v>
      </c>
      <c r="J7" s="111"/>
      <c r="K7" s="85"/>
    </row>
    <row r="8" spans="1:34" ht="15.75" customHeight="1" x14ac:dyDescent="0.3">
      <c r="A8" s="101">
        <v>7</v>
      </c>
      <c r="B8" s="102" t="s">
        <v>495</v>
      </c>
      <c r="C8" s="102" t="s">
        <v>477</v>
      </c>
      <c r="D8" s="158">
        <v>99.003</v>
      </c>
      <c r="E8" s="158">
        <v>99.001999999999995</v>
      </c>
      <c r="F8" s="158">
        <f>SUM(D8,E8)</f>
        <v>198.005</v>
      </c>
      <c r="G8" s="98">
        <v>6</v>
      </c>
      <c r="H8" s="158">
        <v>795.01699999999994</v>
      </c>
      <c r="I8" s="104">
        <v>25</v>
      </c>
    </row>
    <row r="9" spans="1:34" ht="15.75" customHeight="1" x14ac:dyDescent="0.3">
      <c r="A9" s="101">
        <v>2</v>
      </c>
      <c r="B9" s="102" t="s">
        <v>209</v>
      </c>
      <c r="C9" s="102" t="s">
        <v>85</v>
      </c>
      <c r="D9" s="158">
        <v>99.004000000000005</v>
      </c>
      <c r="E9" s="158">
        <v>98</v>
      </c>
      <c r="F9" s="158">
        <f>SUM(D9,E9)</f>
        <v>197.00400000000002</v>
      </c>
      <c r="G9" s="98">
        <v>5</v>
      </c>
      <c r="H9" s="158">
        <v>791.02200000000005</v>
      </c>
      <c r="I9" s="110">
        <v>23</v>
      </c>
      <c r="P9" s="88"/>
      <c r="Q9" s="88"/>
      <c r="R9" s="88"/>
      <c r="S9" s="88"/>
    </row>
    <row r="10" spans="1:34" ht="15.75" customHeight="1" x14ac:dyDescent="0.3">
      <c r="A10" s="101">
        <v>3</v>
      </c>
      <c r="B10" s="102" t="s">
        <v>423</v>
      </c>
      <c r="C10" s="102" t="s">
        <v>424</v>
      </c>
      <c r="D10" s="158">
        <v>99.003</v>
      </c>
      <c r="E10" s="158">
        <v>98.001000000000005</v>
      </c>
      <c r="F10" s="158">
        <f>SUM(D10,E10)</f>
        <v>197.00400000000002</v>
      </c>
      <c r="G10" s="98">
        <v>5</v>
      </c>
      <c r="H10" s="158">
        <v>792.02300000000002</v>
      </c>
      <c r="I10" s="104">
        <v>22</v>
      </c>
    </row>
    <row r="11" spans="1:34" ht="15.75" customHeight="1" x14ac:dyDescent="0.3">
      <c r="A11" s="101">
        <v>4</v>
      </c>
      <c r="B11" s="102" t="s">
        <v>492</v>
      </c>
      <c r="C11" s="102" t="s">
        <v>493</v>
      </c>
      <c r="D11" s="158" t="s">
        <v>45</v>
      </c>
      <c r="E11" s="158"/>
      <c r="F11" s="158">
        <f>SUM(D11,E11)</f>
        <v>0</v>
      </c>
      <c r="G11" s="98">
        <v>0</v>
      </c>
      <c r="H11" s="158">
        <v>0</v>
      </c>
      <c r="I11" s="104">
        <v>0</v>
      </c>
    </row>
    <row r="12" spans="1:34" ht="15.75" customHeight="1" x14ac:dyDescent="0.3">
      <c r="A12" s="101">
        <v>6</v>
      </c>
      <c r="B12" s="102" t="s">
        <v>494</v>
      </c>
      <c r="C12" s="102" t="s">
        <v>493</v>
      </c>
      <c r="D12" s="158" t="s">
        <v>45</v>
      </c>
      <c r="E12" s="158"/>
      <c r="F12" s="158">
        <f>SUM(D12,E12)</f>
        <v>0</v>
      </c>
      <c r="G12" s="98">
        <v>0</v>
      </c>
      <c r="H12" s="158">
        <v>0</v>
      </c>
      <c r="I12" s="104">
        <v>0</v>
      </c>
    </row>
    <row r="13" spans="1:34" ht="15.75" customHeight="1" x14ac:dyDescent="0.3">
      <c r="A13" s="204">
        <v>9</v>
      </c>
      <c r="B13" s="205" t="s">
        <v>496</v>
      </c>
      <c r="C13" s="205" t="s">
        <v>152</v>
      </c>
      <c r="D13" s="224" t="s">
        <v>45</v>
      </c>
      <c r="E13" s="224"/>
      <c r="F13" s="224">
        <f>SUM(D13,E13)</f>
        <v>0</v>
      </c>
      <c r="G13" s="207">
        <v>0</v>
      </c>
      <c r="H13" s="160">
        <v>0</v>
      </c>
      <c r="I13" s="106">
        <v>0</v>
      </c>
    </row>
    <row r="14" spans="1:34" ht="15.75" customHeight="1" x14ac:dyDescent="0.3"/>
    <row r="15" spans="1:34" ht="15.75" customHeight="1" x14ac:dyDescent="0.3">
      <c r="A15" s="89"/>
      <c r="B15" s="90" t="s">
        <v>4</v>
      </c>
      <c r="C15" s="90"/>
      <c r="D15" s="90"/>
      <c r="E15" s="90"/>
      <c r="F15" s="90"/>
      <c r="G15" s="90"/>
      <c r="H15" s="90"/>
      <c r="I15" s="90"/>
    </row>
    <row r="16" spans="1:34" ht="15.75" customHeight="1" x14ac:dyDescent="0.3">
      <c r="A16" s="91">
        <v>2</v>
      </c>
      <c r="B16" s="92" t="s">
        <v>5</v>
      </c>
      <c r="C16" s="93" t="s">
        <v>6</v>
      </c>
      <c r="D16" s="122"/>
      <c r="E16" s="157"/>
      <c r="F16" s="96" t="s">
        <v>7</v>
      </c>
      <c r="G16" s="96" t="s">
        <v>8</v>
      </c>
      <c r="H16" s="96" t="s">
        <v>9</v>
      </c>
      <c r="I16" s="97" t="s">
        <v>10</v>
      </c>
    </row>
    <row r="17" spans="1:9" ht="15.75" customHeight="1" x14ac:dyDescent="0.3">
      <c r="A17" s="199">
        <v>4</v>
      </c>
      <c r="B17" s="200" t="s">
        <v>500</v>
      </c>
      <c r="C17" s="200" t="s">
        <v>72</v>
      </c>
      <c r="D17" s="223">
        <v>100.002</v>
      </c>
      <c r="E17" s="223">
        <v>99.003</v>
      </c>
      <c r="F17" s="223">
        <f>SUM(D17,E17)</f>
        <v>199.005</v>
      </c>
      <c r="G17" s="201">
        <v>7</v>
      </c>
      <c r="H17" s="223">
        <v>794.01699999999994</v>
      </c>
      <c r="I17" s="274">
        <v>31</v>
      </c>
    </row>
    <row r="18" spans="1:9" ht="15.75" customHeight="1" x14ac:dyDescent="0.3">
      <c r="A18" s="101">
        <v>9</v>
      </c>
      <c r="B18" s="102" t="s">
        <v>29</v>
      </c>
      <c r="C18" s="102" t="s">
        <v>30</v>
      </c>
      <c r="D18" s="158">
        <v>100.005</v>
      </c>
      <c r="E18" s="158">
        <v>100</v>
      </c>
      <c r="F18" s="158">
        <f>SUM(D18,E18)</f>
        <v>200.005</v>
      </c>
      <c r="G18" s="98">
        <v>8</v>
      </c>
      <c r="H18" s="158">
        <v>795.029</v>
      </c>
      <c r="I18" s="104">
        <v>30</v>
      </c>
    </row>
    <row r="19" spans="1:9" ht="15.75" customHeight="1" x14ac:dyDescent="0.3">
      <c r="A19" s="101">
        <v>3</v>
      </c>
      <c r="B19" s="102" t="s">
        <v>499</v>
      </c>
      <c r="C19" s="102" t="s">
        <v>477</v>
      </c>
      <c r="D19" s="158">
        <v>100.006</v>
      </c>
      <c r="E19" s="158">
        <v>100.003</v>
      </c>
      <c r="F19" s="158">
        <f>SUM(D19,E19)</f>
        <v>200.00900000000001</v>
      </c>
      <c r="G19" s="98">
        <v>9</v>
      </c>
      <c r="H19" s="158">
        <v>790.01900000000001</v>
      </c>
      <c r="I19" s="104">
        <v>26</v>
      </c>
    </row>
    <row r="20" spans="1:9" ht="15.75" customHeight="1" x14ac:dyDescent="0.3">
      <c r="A20" s="101">
        <v>5</v>
      </c>
      <c r="B20" s="102" t="s">
        <v>310</v>
      </c>
      <c r="C20" s="102" t="s">
        <v>303</v>
      </c>
      <c r="D20" s="158">
        <v>99.001000000000005</v>
      </c>
      <c r="E20" s="158">
        <v>98.001000000000005</v>
      </c>
      <c r="F20" s="158">
        <f>SUM(D20,E20)</f>
        <v>197.00200000000001</v>
      </c>
      <c r="G20" s="98">
        <v>5</v>
      </c>
      <c r="H20" s="158">
        <v>789.00900000000001</v>
      </c>
      <c r="I20" s="104">
        <v>24</v>
      </c>
    </row>
    <row r="21" spans="1:9" ht="15.75" customHeight="1" x14ac:dyDescent="0.3">
      <c r="A21" s="101">
        <v>6</v>
      </c>
      <c r="B21" s="102" t="s">
        <v>501</v>
      </c>
      <c r="C21" s="102" t="s">
        <v>30</v>
      </c>
      <c r="D21" s="158">
        <v>99.001999999999995</v>
      </c>
      <c r="E21" s="158">
        <v>98.004999999999995</v>
      </c>
      <c r="F21" s="158">
        <f>SUM(D21,E21)</f>
        <v>197.00700000000001</v>
      </c>
      <c r="G21" s="98">
        <v>6</v>
      </c>
      <c r="H21" s="158">
        <v>784.0150000000001</v>
      </c>
      <c r="I21" s="104">
        <v>23</v>
      </c>
    </row>
    <row r="22" spans="1:9" ht="15.75" customHeight="1" x14ac:dyDescent="0.3">
      <c r="A22" s="101">
        <v>7</v>
      </c>
      <c r="B22" s="102" t="s">
        <v>153</v>
      </c>
      <c r="C22" s="102" t="s">
        <v>30</v>
      </c>
      <c r="D22" s="158">
        <v>98.001000000000005</v>
      </c>
      <c r="E22" s="158">
        <v>96.003</v>
      </c>
      <c r="F22" s="158">
        <f>SUM(D22,E22)</f>
        <v>194.00400000000002</v>
      </c>
      <c r="G22" s="98">
        <v>4</v>
      </c>
      <c r="H22" s="158">
        <v>776.01599999999996</v>
      </c>
      <c r="I22" s="104">
        <v>17</v>
      </c>
    </row>
    <row r="23" spans="1:9" ht="15.75" customHeight="1" x14ac:dyDescent="0.3">
      <c r="A23" s="101">
        <v>8</v>
      </c>
      <c r="B23" s="102" t="s">
        <v>502</v>
      </c>
      <c r="C23" s="102" t="s">
        <v>14</v>
      </c>
      <c r="D23" s="158">
        <v>99.001000000000005</v>
      </c>
      <c r="E23" s="158">
        <v>0</v>
      </c>
      <c r="F23" s="158">
        <f>SUM(D23,E23)</f>
        <v>99.001000000000005</v>
      </c>
      <c r="G23" s="98">
        <v>3</v>
      </c>
      <c r="H23" s="158">
        <v>399.00800000000004</v>
      </c>
      <c r="I23" s="104">
        <v>15</v>
      </c>
    </row>
    <row r="24" spans="1:9" ht="15.75" customHeight="1" x14ac:dyDescent="0.3">
      <c r="A24" s="101">
        <v>1</v>
      </c>
      <c r="B24" s="102" t="s">
        <v>497</v>
      </c>
      <c r="C24" s="102" t="s">
        <v>493</v>
      </c>
      <c r="D24" s="158" t="s">
        <v>45</v>
      </c>
      <c r="E24" s="158"/>
      <c r="F24" s="158">
        <f>SUM(D24,E24)</f>
        <v>0</v>
      </c>
      <c r="G24" s="98">
        <v>0</v>
      </c>
      <c r="H24" s="158">
        <v>0</v>
      </c>
      <c r="I24" s="110">
        <v>0</v>
      </c>
    </row>
    <row r="25" spans="1:9" ht="15.75" customHeight="1" x14ac:dyDescent="0.3">
      <c r="A25" s="204">
        <v>2</v>
      </c>
      <c r="B25" s="205" t="s">
        <v>498</v>
      </c>
      <c r="C25" s="205" t="s">
        <v>196</v>
      </c>
      <c r="D25" s="224" t="s">
        <v>45</v>
      </c>
      <c r="E25" s="224"/>
      <c r="F25" s="224">
        <f>SUM(D25,E25)</f>
        <v>0</v>
      </c>
      <c r="G25" s="207">
        <v>0</v>
      </c>
      <c r="H25" s="160">
        <v>0</v>
      </c>
      <c r="I25" s="106">
        <v>0</v>
      </c>
    </row>
    <row r="26" spans="1:9" ht="15.75" customHeight="1" x14ac:dyDescent="0.3"/>
    <row r="27" spans="1:9" ht="15.75" customHeight="1" x14ac:dyDescent="0.3">
      <c r="A27" s="89"/>
      <c r="B27" s="90" t="s">
        <v>39</v>
      </c>
      <c r="C27" s="90"/>
      <c r="D27" s="90"/>
      <c r="E27" s="90"/>
      <c r="F27" s="90"/>
      <c r="G27" s="90"/>
      <c r="H27" s="90"/>
      <c r="I27" s="90"/>
    </row>
    <row r="28" spans="1:9" ht="15.75" customHeight="1" x14ac:dyDescent="0.3">
      <c r="A28" s="91">
        <v>2</v>
      </c>
      <c r="B28" s="92" t="s">
        <v>5</v>
      </c>
      <c r="C28" s="93" t="s">
        <v>6</v>
      </c>
      <c r="D28" s="122"/>
      <c r="E28" s="157"/>
      <c r="F28" s="96" t="s">
        <v>7</v>
      </c>
      <c r="G28" s="96" t="s">
        <v>8</v>
      </c>
      <c r="H28" s="96" t="s">
        <v>9</v>
      </c>
      <c r="I28" s="97" t="s">
        <v>10</v>
      </c>
    </row>
    <row r="29" spans="1:9" ht="15.75" customHeight="1" x14ac:dyDescent="0.3">
      <c r="A29" s="199">
        <v>9</v>
      </c>
      <c r="B29" s="200" t="s">
        <v>66</v>
      </c>
      <c r="C29" s="200" t="s">
        <v>509</v>
      </c>
      <c r="D29" s="223">
        <v>100.005</v>
      </c>
      <c r="E29" s="223">
        <v>99.003</v>
      </c>
      <c r="F29" s="223">
        <f>SUM(D29,E29)</f>
        <v>199.00799999999998</v>
      </c>
      <c r="G29" s="201">
        <v>9</v>
      </c>
      <c r="H29" s="223">
        <v>798.02099999999996</v>
      </c>
      <c r="I29" s="274">
        <v>35</v>
      </c>
    </row>
    <row r="30" spans="1:9" ht="15.75" customHeight="1" x14ac:dyDescent="0.3">
      <c r="A30" s="101">
        <v>2</v>
      </c>
      <c r="B30" s="102" t="s">
        <v>42</v>
      </c>
      <c r="C30" s="102" t="s">
        <v>14</v>
      </c>
      <c r="D30" s="158">
        <v>99</v>
      </c>
      <c r="E30" s="158">
        <v>98.001000000000005</v>
      </c>
      <c r="F30" s="158">
        <f>SUM(D30,E30)</f>
        <v>197.001</v>
      </c>
      <c r="G30" s="98">
        <v>6</v>
      </c>
      <c r="H30" s="158">
        <v>788.01099999999997</v>
      </c>
      <c r="I30" s="104">
        <v>24</v>
      </c>
    </row>
    <row r="31" spans="1:9" ht="15.75" customHeight="1" x14ac:dyDescent="0.3">
      <c r="A31" s="101">
        <v>5</v>
      </c>
      <c r="B31" s="102" t="s">
        <v>506</v>
      </c>
      <c r="C31" s="102" t="s">
        <v>477</v>
      </c>
      <c r="D31" s="158">
        <v>99.004999999999995</v>
      </c>
      <c r="E31" s="158">
        <v>98.001999999999995</v>
      </c>
      <c r="F31" s="158">
        <f>SUM(D31,E31)</f>
        <v>197.00700000000001</v>
      </c>
      <c r="G31" s="98">
        <v>7</v>
      </c>
      <c r="H31" s="158">
        <v>785.02199999999993</v>
      </c>
      <c r="I31" s="104">
        <v>24</v>
      </c>
    </row>
    <row r="32" spans="1:9" ht="15.75" customHeight="1" x14ac:dyDescent="0.3">
      <c r="A32" s="101">
        <v>8</v>
      </c>
      <c r="B32" s="102" t="s">
        <v>508</v>
      </c>
      <c r="C32" s="102" t="s">
        <v>14</v>
      </c>
      <c r="D32" s="158">
        <v>99.004000000000005</v>
      </c>
      <c r="E32" s="158">
        <v>99.003</v>
      </c>
      <c r="F32" s="158">
        <f>SUM(D32,E32)</f>
        <v>198.00700000000001</v>
      </c>
      <c r="G32" s="98">
        <v>8</v>
      </c>
      <c r="H32" s="158">
        <v>783.02</v>
      </c>
      <c r="I32" s="104">
        <v>22</v>
      </c>
    </row>
    <row r="33" spans="1:9" ht="15.75" customHeight="1" x14ac:dyDescent="0.3">
      <c r="A33" s="101">
        <v>4</v>
      </c>
      <c r="B33" s="102" t="s">
        <v>505</v>
      </c>
      <c r="C33" s="102" t="s">
        <v>27</v>
      </c>
      <c r="D33" s="158" t="s">
        <v>45</v>
      </c>
      <c r="E33" s="158"/>
      <c r="F33" s="158">
        <f>SUM(D33,E33)</f>
        <v>0</v>
      </c>
      <c r="G33" s="98">
        <v>0</v>
      </c>
      <c r="H33" s="158">
        <v>397.01099999999997</v>
      </c>
      <c r="I33" s="104">
        <v>15</v>
      </c>
    </row>
    <row r="34" spans="1:9" ht="15.75" customHeight="1" x14ac:dyDescent="0.3">
      <c r="A34" s="101">
        <v>6</v>
      </c>
      <c r="B34" s="102" t="s">
        <v>437</v>
      </c>
      <c r="C34" s="102" t="s">
        <v>262</v>
      </c>
      <c r="D34" s="158">
        <v>97</v>
      </c>
      <c r="E34" s="158">
        <v>96.001000000000005</v>
      </c>
      <c r="F34" s="158">
        <f>SUM(D34,E34)</f>
        <v>193.001</v>
      </c>
      <c r="G34" s="98">
        <v>4</v>
      </c>
      <c r="H34" s="158">
        <v>779.01199999999994</v>
      </c>
      <c r="I34" s="104">
        <v>14</v>
      </c>
    </row>
    <row r="35" spans="1:9" ht="15.75" customHeight="1" x14ac:dyDescent="0.3">
      <c r="A35" s="101">
        <v>7</v>
      </c>
      <c r="B35" s="102" t="s">
        <v>507</v>
      </c>
      <c r="C35" s="102" t="s">
        <v>429</v>
      </c>
      <c r="D35" s="158">
        <v>99</v>
      </c>
      <c r="E35" s="158">
        <v>97.003</v>
      </c>
      <c r="F35" s="158">
        <f>SUM(D35,E35)</f>
        <v>196.00299999999999</v>
      </c>
      <c r="G35" s="98">
        <v>5</v>
      </c>
      <c r="H35" s="158">
        <v>779.01199999999994</v>
      </c>
      <c r="I35" s="104">
        <v>14</v>
      </c>
    </row>
    <row r="36" spans="1:9" ht="15.75" customHeight="1" x14ac:dyDescent="0.3">
      <c r="A36" s="101">
        <v>1</v>
      </c>
      <c r="B36" s="102" t="s">
        <v>503</v>
      </c>
      <c r="C36" s="102" t="s">
        <v>163</v>
      </c>
      <c r="D36" s="158">
        <v>96</v>
      </c>
      <c r="E36" s="158">
        <v>94.001000000000005</v>
      </c>
      <c r="F36" s="158">
        <f>SUM(D36,E36)</f>
        <v>190.001</v>
      </c>
      <c r="G36" s="98">
        <v>3</v>
      </c>
      <c r="H36" s="158">
        <v>777.00699999999995</v>
      </c>
      <c r="I36" s="110">
        <v>14</v>
      </c>
    </row>
    <row r="37" spans="1:9" ht="15.75" customHeight="1" x14ac:dyDescent="0.3">
      <c r="A37" s="204">
        <v>3</v>
      </c>
      <c r="B37" s="205" t="s">
        <v>504</v>
      </c>
      <c r="C37" s="205" t="s">
        <v>30</v>
      </c>
      <c r="D37" s="224" t="s">
        <v>45</v>
      </c>
      <c r="E37" s="224"/>
      <c r="F37" s="224">
        <f>SUM(D37,E37)</f>
        <v>0</v>
      </c>
      <c r="G37" s="207">
        <v>0</v>
      </c>
      <c r="H37" s="160">
        <v>395.00700000000001</v>
      </c>
      <c r="I37" s="106">
        <v>13</v>
      </c>
    </row>
    <row r="38" spans="1:9" ht="15.75" customHeight="1" x14ac:dyDescent="0.3"/>
    <row r="39" spans="1:9" ht="15.75" customHeight="1" x14ac:dyDescent="0.3">
      <c r="A39" s="89"/>
      <c r="B39" s="90" t="s">
        <v>40</v>
      </c>
      <c r="C39" s="90"/>
      <c r="D39" s="90"/>
      <c r="E39" s="90"/>
      <c r="F39" s="90"/>
      <c r="G39" s="90"/>
      <c r="H39" s="90"/>
      <c r="I39" s="90"/>
    </row>
    <row r="40" spans="1:9" ht="15.75" customHeight="1" x14ac:dyDescent="0.3">
      <c r="A40" s="91">
        <v>2</v>
      </c>
      <c r="B40" s="92" t="s">
        <v>5</v>
      </c>
      <c r="C40" s="93" t="s">
        <v>6</v>
      </c>
      <c r="D40" s="122"/>
      <c r="E40" s="157"/>
      <c r="F40" s="96" t="s">
        <v>7</v>
      </c>
      <c r="G40" s="96" t="s">
        <v>8</v>
      </c>
      <c r="H40" s="96" t="s">
        <v>9</v>
      </c>
      <c r="I40" s="97" t="s">
        <v>10</v>
      </c>
    </row>
    <row r="41" spans="1:9" ht="15.75" customHeight="1" x14ac:dyDescent="0.3">
      <c r="A41" s="199">
        <v>8</v>
      </c>
      <c r="B41" s="200" t="s">
        <v>514</v>
      </c>
      <c r="C41" s="200" t="s">
        <v>52</v>
      </c>
      <c r="D41" s="223">
        <v>99.004000000000005</v>
      </c>
      <c r="E41" s="223">
        <v>98.001999999999995</v>
      </c>
      <c r="F41" s="223">
        <f>SUM(D41,E41)</f>
        <v>197.006</v>
      </c>
      <c r="G41" s="201">
        <v>6</v>
      </c>
      <c r="H41" s="223">
        <v>795.02</v>
      </c>
      <c r="I41" s="274">
        <v>33</v>
      </c>
    </row>
    <row r="42" spans="1:9" ht="15.75" customHeight="1" x14ac:dyDescent="0.3">
      <c r="A42" s="101">
        <v>5</v>
      </c>
      <c r="B42" s="102" t="s">
        <v>513</v>
      </c>
      <c r="C42" s="102" t="s">
        <v>52</v>
      </c>
      <c r="D42" s="158">
        <v>100</v>
      </c>
      <c r="E42" s="158">
        <v>98.001999999999995</v>
      </c>
      <c r="F42" s="158">
        <f>SUM(D42,E42)</f>
        <v>198.00200000000001</v>
      </c>
      <c r="G42" s="98">
        <v>7</v>
      </c>
      <c r="H42" s="158">
        <v>789.0139999999999</v>
      </c>
      <c r="I42" s="104">
        <v>29</v>
      </c>
    </row>
    <row r="43" spans="1:9" ht="15.75" customHeight="1" x14ac:dyDescent="0.3">
      <c r="A43" s="101">
        <v>1</v>
      </c>
      <c r="B43" s="102" t="s">
        <v>510</v>
      </c>
      <c r="C43" s="102" t="s">
        <v>477</v>
      </c>
      <c r="D43" s="158">
        <v>100.003</v>
      </c>
      <c r="E43" s="158">
        <v>99.001000000000005</v>
      </c>
      <c r="F43" s="158">
        <f>SUM(D43,E43)</f>
        <v>199.00400000000002</v>
      </c>
      <c r="G43" s="98">
        <v>9</v>
      </c>
      <c r="H43" s="158">
        <v>786.01499999999999</v>
      </c>
      <c r="I43" s="110">
        <v>28</v>
      </c>
    </row>
    <row r="44" spans="1:9" ht="15.75" customHeight="1" x14ac:dyDescent="0.3">
      <c r="A44" s="101">
        <v>2</v>
      </c>
      <c r="B44" s="102" t="s">
        <v>511</v>
      </c>
      <c r="C44" s="102" t="s">
        <v>477</v>
      </c>
      <c r="D44" s="158">
        <v>100.002</v>
      </c>
      <c r="E44" s="158">
        <v>99.001000000000005</v>
      </c>
      <c r="F44" s="158">
        <f>SUM(D44,E44)</f>
        <v>199.00299999999999</v>
      </c>
      <c r="G44" s="98">
        <v>8</v>
      </c>
      <c r="H44" s="158">
        <v>785.01199999999994</v>
      </c>
      <c r="I44" s="104">
        <v>26</v>
      </c>
    </row>
    <row r="45" spans="1:9" ht="15.75" customHeight="1" x14ac:dyDescent="0.3">
      <c r="A45" s="101">
        <v>3</v>
      </c>
      <c r="B45" s="102" t="s">
        <v>512</v>
      </c>
      <c r="C45" s="102" t="s">
        <v>262</v>
      </c>
      <c r="D45" s="158">
        <v>98.001999999999995</v>
      </c>
      <c r="E45" s="158">
        <v>97.001999999999995</v>
      </c>
      <c r="F45" s="158">
        <f>SUM(D45,E45)</f>
        <v>195.00399999999999</v>
      </c>
      <c r="G45" s="98">
        <v>5</v>
      </c>
      <c r="H45" s="158">
        <v>774.01499999999999</v>
      </c>
      <c r="I45" s="104">
        <v>23</v>
      </c>
    </row>
    <row r="46" spans="1:9" ht="15.75" customHeight="1" x14ac:dyDescent="0.3">
      <c r="A46" s="101">
        <v>7</v>
      </c>
      <c r="B46" s="102" t="s">
        <v>439</v>
      </c>
      <c r="C46" s="102" t="s">
        <v>429</v>
      </c>
      <c r="D46" s="158">
        <v>97.001999999999995</v>
      </c>
      <c r="E46" s="158">
        <v>96</v>
      </c>
      <c r="F46" s="158">
        <f>SUM(D46,E46)</f>
        <v>193.00200000000001</v>
      </c>
      <c r="G46" s="98">
        <v>4</v>
      </c>
      <c r="H46" s="158">
        <v>768.00700000000006</v>
      </c>
      <c r="I46" s="104">
        <v>16</v>
      </c>
    </row>
    <row r="47" spans="1:9" ht="15.75" customHeight="1" x14ac:dyDescent="0.3">
      <c r="A47" s="101">
        <v>6</v>
      </c>
      <c r="B47" s="102" t="s">
        <v>496</v>
      </c>
      <c r="C47" s="102" t="s">
        <v>85</v>
      </c>
      <c r="D47" s="158" t="s">
        <v>45</v>
      </c>
      <c r="E47" s="158"/>
      <c r="F47" s="158">
        <f>SUM(D47,E47)</f>
        <v>0</v>
      </c>
      <c r="G47" s="98">
        <v>0</v>
      </c>
      <c r="H47" s="158">
        <v>381.005</v>
      </c>
      <c r="I47" s="104">
        <v>8</v>
      </c>
    </row>
    <row r="48" spans="1:9" ht="15.75" customHeight="1" x14ac:dyDescent="0.3">
      <c r="A48" s="101">
        <v>9</v>
      </c>
      <c r="B48" s="102" t="s">
        <v>515</v>
      </c>
      <c r="C48" s="102" t="s">
        <v>14</v>
      </c>
      <c r="D48" s="158">
        <v>88.001000000000005</v>
      </c>
      <c r="E48" s="158">
        <v>87.001999999999995</v>
      </c>
      <c r="F48" s="158">
        <f>SUM(D48,E48)</f>
        <v>175.00299999999999</v>
      </c>
      <c r="G48" s="98">
        <v>3</v>
      </c>
      <c r="H48" s="158">
        <v>175.00299999999999</v>
      </c>
      <c r="I48" s="104">
        <v>3</v>
      </c>
    </row>
    <row r="49" spans="1:9" ht="15.75" customHeight="1" x14ac:dyDescent="0.3">
      <c r="A49" s="204">
        <v>4</v>
      </c>
      <c r="B49" s="205" t="s">
        <v>104</v>
      </c>
      <c r="C49" s="205" t="s">
        <v>75</v>
      </c>
      <c r="D49" s="224" t="s">
        <v>45</v>
      </c>
      <c r="E49" s="224"/>
      <c r="F49" s="224">
        <f>SUM(D49,E49)</f>
        <v>0</v>
      </c>
      <c r="G49" s="207">
        <v>0</v>
      </c>
      <c r="H49" s="160">
        <v>0</v>
      </c>
      <c r="I49" s="106">
        <v>0</v>
      </c>
    </row>
    <row r="50" spans="1:9" ht="15.75" customHeight="1" x14ac:dyDescent="0.3"/>
    <row r="51" spans="1:9" ht="15.75" customHeight="1" x14ac:dyDescent="0.3">
      <c r="A51" s="89"/>
      <c r="B51" s="90" t="s">
        <v>69</v>
      </c>
      <c r="C51" s="90"/>
      <c r="D51" s="90"/>
      <c r="E51" s="90"/>
      <c r="F51" s="90"/>
      <c r="G51" s="90"/>
      <c r="H51" s="90"/>
      <c r="I51" s="90"/>
    </row>
    <row r="52" spans="1:9" ht="15.75" customHeight="1" x14ac:dyDescent="0.3">
      <c r="A52" s="91">
        <v>2</v>
      </c>
      <c r="B52" s="92" t="s">
        <v>5</v>
      </c>
      <c r="C52" s="93" t="s">
        <v>6</v>
      </c>
      <c r="D52" s="122"/>
      <c r="E52" s="157"/>
      <c r="F52" s="96" t="s">
        <v>7</v>
      </c>
      <c r="G52" s="96" t="s">
        <v>8</v>
      </c>
      <c r="H52" s="96" t="s">
        <v>9</v>
      </c>
      <c r="I52" s="97" t="s">
        <v>10</v>
      </c>
    </row>
    <row r="53" spans="1:9" ht="15.75" customHeight="1" x14ac:dyDescent="0.3">
      <c r="A53" s="199">
        <v>2</v>
      </c>
      <c r="B53" s="200" t="s">
        <v>13</v>
      </c>
      <c r="C53" s="200" t="s">
        <v>14</v>
      </c>
      <c r="D53" s="223">
        <v>99.001000000000005</v>
      </c>
      <c r="E53" s="223">
        <v>99</v>
      </c>
      <c r="F53" s="223">
        <f>SUM(D53,E53)</f>
        <v>198.001</v>
      </c>
      <c r="G53" s="201">
        <v>9</v>
      </c>
      <c r="H53" s="223">
        <v>793.01099999999997</v>
      </c>
      <c r="I53" s="274">
        <v>36</v>
      </c>
    </row>
    <row r="54" spans="1:9" ht="15.75" customHeight="1" x14ac:dyDescent="0.3">
      <c r="A54" s="101">
        <v>6</v>
      </c>
      <c r="B54" s="102" t="s">
        <v>521</v>
      </c>
      <c r="C54" s="102" t="s">
        <v>75</v>
      </c>
      <c r="D54" s="158">
        <v>96.001999999999995</v>
      </c>
      <c r="E54" s="158">
        <v>96.001000000000005</v>
      </c>
      <c r="F54" s="158">
        <f>SUM(D54,E54)</f>
        <v>192.00299999999999</v>
      </c>
      <c r="G54" s="98">
        <v>5</v>
      </c>
      <c r="H54" s="158">
        <v>780.01</v>
      </c>
      <c r="I54" s="104">
        <v>26</v>
      </c>
    </row>
    <row r="55" spans="1:9" ht="15.75" customHeight="1" x14ac:dyDescent="0.3">
      <c r="A55" s="101">
        <v>4</v>
      </c>
      <c r="B55" s="102" t="s">
        <v>519</v>
      </c>
      <c r="C55" s="102" t="s">
        <v>72</v>
      </c>
      <c r="D55" s="158">
        <v>98.001999999999995</v>
      </c>
      <c r="E55" s="158">
        <v>96.001999999999995</v>
      </c>
      <c r="F55" s="158">
        <f>SUM(D55,E55)</f>
        <v>194.00399999999999</v>
      </c>
      <c r="G55" s="98">
        <v>7</v>
      </c>
      <c r="H55" s="158">
        <v>776.01599999999996</v>
      </c>
      <c r="I55" s="104">
        <v>26</v>
      </c>
    </row>
    <row r="56" spans="1:9" ht="15.75" customHeight="1" x14ac:dyDescent="0.3">
      <c r="A56" s="101">
        <v>1</v>
      </c>
      <c r="B56" s="102" t="s">
        <v>516</v>
      </c>
      <c r="C56" s="102" t="s">
        <v>52</v>
      </c>
      <c r="D56" s="158">
        <v>97.003</v>
      </c>
      <c r="E56" s="158">
        <v>96</v>
      </c>
      <c r="F56" s="158">
        <f>SUM(D56,E56)</f>
        <v>193.00299999999999</v>
      </c>
      <c r="G56" s="98">
        <v>6</v>
      </c>
      <c r="H56" s="158">
        <v>777.01299999999992</v>
      </c>
      <c r="I56" s="110">
        <v>24</v>
      </c>
    </row>
    <row r="57" spans="1:9" ht="15.75" customHeight="1" x14ac:dyDescent="0.3">
      <c r="A57" s="101">
        <v>7</v>
      </c>
      <c r="B57" s="102" t="s">
        <v>522</v>
      </c>
      <c r="C57" s="102" t="s">
        <v>477</v>
      </c>
      <c r="D57" s="158">
        <v>100.001</v>
      </c>
      <c r="E57" s="158">
        <v>97.001000000000005</v>
      </c>
      <c r="F57" s="158">
        <f>SUM(D57,E57)</f>
        <v>197.00200000000001</v>
      </c>
      <c r="G57" s="98">
        <v>8</v>
      </c>
      <c r="H57" s="158">
        <v>778.01099999999997</v>
      </c>
      <c r="I57" s="104">
        <v>23</v>
      </c>
    </row>
    <row r="58" spans="1:9" ht="15.75" customHeight="1" x14ac:dyDescent="0.3">
      <c r="A58" s="101">
        <v>9</v>
      </c>
      <c r="B58" s="102" t="s">
        <v>454</v>
      </c>
      <c r="C58" s="102" t="s">
        <v>303</v>
      </c>
      <c r="D58" s="158">
        <v>98.001000000000005</v>
      </c>
      <c r="E58" s="158">
        <v>94</v>
      </c>
      <c r="F58" s="158">
        <f>SUM(D58,E58)</f>
        <v>192.001</v>
      </c>
      <c r="G58" s="98">
        <v>4</v>
      </c>
      <c r="H58" s="158">
        <v>767.00599999999997</v>
      </c>
      <c r="I58" s="104">
        <v>18</v>
      </c>
    </row>
    <row r="59" spans="1:9" ht="15.75" customHeight="1" x14ac:dyDescent="0.3">
      <c r="A59" s="101">
        <v>3</v>
      </c>
      <c r="B59" s="102" t="s">
        <v>517</v>
      </c>
      <c r="C59" s="102" t="s">
        <v>518</v>
      </c>
      <c r="D59" s="158">
        <v>94.001999999999995</v>
      </c>
      <c r="E59" s="158">
        <v>94.001000000000005</v>
      </c>
      <c r="F59" s="158">
        <f>SUM(D59,E59)</f>
        <v>188.00299999999999</v>
      </c>
      <c r="G59" s="98">
        <v>3</v>
      </c>
      <c r="H59" s="158">
        <v>762.0139999999999</v>
      </c>
      <c r="I59" s="104">
        <v>16</v>
      </c>
    </row>
    <row r="60" spans="1:9" ht="15.75" customHeight="1" x14ac:dyDescent="0.3">
      <c r="A60" s="101">
        <v>5</v>
      </c>
      <c r="B60" s="102" t="s">
        <v>520</v>
      </c>
      <c r="C60" s="102" t="s">
        <v>493</v>
      </c>
      <c r="D60" s="158" t="s">
        <v>45</v>
      </c>
      <c r="E60" s="158"/>
      <c r="F60" s="158">
        <f>SUM(D60,E60)</f>
        <v>0</v>
      </c>
      <c r="G60" s="98">
        <v>0</v>
      </c>
      <c r="H60" s="158">
        <v>0</v>
      </c>
      <c r="I60" s="104">
        <v>0</v>
      </c>
    </row>
    <row r="61" spans="1:9" ht="15.75" customHeight="1" x14ac:dyDescent="0.3">
      <c r="A61" s="204">
        <v>8</v>
      </c>
      <c r="B61" s="205" t="s">
        <v>523</v>
      </c>
      <c r="C61" s="205" t="s">
        <v>493</v>
      </c>
      <c r="D61" s="224" t="s">
        <v>45</v>
      </c>
      <c r="E61" s="224"/>
      <c r="F61" s="224">
        <f>SUM(D61,E61)</f>
        <v>0</v>
      </c>
      <c r="G61" s="207">
        <v>0</v>
      </c>
      <c r="H61" s="160">
        <v>0</v>
      </c>
      <c r="I61" s="106">
        <v>0</v>
      </c>
    </row>
    <row r="62" spans="1:9" ht="15.75" customHeight="1" x14ac:dyDescent="0.3"/>
    <row r="63" spans="1:9" ht="15.75" customHeight="1" x14ac:dyDescent="0.3">
      <c r="B63" s="85" t="s">
        <v>489</v>
      </c>
      <c r="E63" s="107" t="s">
        <v>705</v>
      </c>
    </row>
    <row r="64" spans="1:9" ht="15.75" customHeight="1" x14ac:dyDescent="0.3">
      <c r="B64" s="85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BC0BEB0A-B912-4E05-AE59-780ABD65257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A795-FED9-4830-989C-E478DEA14A2B}">
  <sheetPr codeName="Sheet24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491</v>
      </c>
      <c r="D1" s="84"/>
      <c r="E1" s="84"/>
      <c r="F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5"/>
    </row>
    <row r="2" spans="1:34" ht="15.75" customHeight="1" x14ac:dyDescent="0.3">
      <c r="B2" s="87" t="s">
        <v>2</v>
      </c>
    </row>
    <row r="3" spans="1:34" s="90" customFormat="1" ht="15.75" customHeight="1" x14ac:dyDescent="0.3">
      <c r="A3" s="89"/>
      <c r="B3" s="90" t="s">
        <v>70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/>
      <c r="E4" s="157"/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77">
        <v>2</v>
      </c>
      <c r="B5" s="200" t="s">
        <v>525</v>
      </c>
      <c r="C5" s="200" t="s">
        <v>30</v>
      </c>
      <c r="D5" s="268">
        <v>98.003</v>
      </c>
      <c r="E5" s="268">
        <v>97</v>
      </c>
      <c r="F5" s="223">
        <f>SUM(D5,E5)</f>
        <v>195.00299999999999</v>
      </c>
      <c r="G5" s="201">
        <v>8</v>
      </c>
      <c r="H5" s="268">
        <v>780.01</v>
      </c>
      <c r="I5" s="279">
        <v>33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01">
        <v>9</v>
      </c>
      <c r="B6" s="102" t="s">
        <v>532</v>
      </c>
      <c r="C6" s="102" t="s">
        <v>14</v>
      </c>
      <c r="D6" s="162">
        <v>100.002</v>
      </c>
      <c r="E6" s="162">
        <v>99</v>
      </c>
      <c r="F6" s="158">
        <f>SUM(D6,E6)</f>
        <v>199.00200000000001</v>
      </c>
      <c r="G6" s="98">
        <v>9</v>
      </c>
      <c r="H6" s="162">
        <v>776.00700000000006</v>
      </c>
      <c r="I6" s="117">
        <v>29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15">
        <v>6</v>
      </c>
      <c r="B7" s="102" t="s">
        <v>529</v>
      </c>
      <c r="C7" s="102" t="s">
        <v>14</v>
      </c>
      <c r="D7" s="162">
        <v>97</v>
      </c>
      <c r="E7" s="162">
        <v>93.001999999999995</v>
      </c>
      <c r="F7" s="158">
        <f>SUM(D7,E7)</f>
        <v>190.00200000000001</v>
      </c>
      <c r="G7" s="98">
        <v>7</v>
      </c>
      <c r="H7" s="162">
        <v>761.00700000000006</v>
      </c>
      <c r="I7" s="117">
        <v>26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01">
        <v>7</v>
      </c>
      <c r="B8" s="102" t="s">
        <v>530</v>
      </c>
      <c r="C8" s="102" t="s">
        <v>262</v>
      </c>
      <c r="D8" s="162">
        <v>96.001000000000005</v>
      </c>
      <c r="E8" s="162">
        <v>94.001000000000005</v>
      </c>
      <c r="F8" s="158">
        <f>SUM(D8,E8)</f>
        <v>190.00200000000001</v>
      </c>
      <c r="G8" s="98">
        <v>7</v>
      </c>
      <c r="H8" s="162">
        <v>767.01</v>
      </c>
      <c r="I8" s="117">
        <v>25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15">
        <v>8</v>
      </c>
      <c r="B9" s="102" t="s">
        <v>531</v>
      </c>
      <c r="C9" s="102" t="s">
        <v>72</v>
      </c>
      <c r="D9" s="162" t="s">
        <v>45</v>
      </c>
      <c r="E9" s="162"/>
      <c r="F9" s="158">
        <f>SUM(D9,E9)</f>
        <v>0</v>
      </c>
      <c r="G9" s="98">
        <v>0</v>
      </c>
      <c r="H9" s="162">
        <v>579.00599999999997</v>
      </c>
      <c r="I9" s="117">
        <v>19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01">
        <v>3</v>
      </c>
      <c r="B10" s="102" t="s">
        <v>526</v>
      </c>
      <c r="C10" s="102" t="s">
        <v>18</v>
      </c>
      <c r="D10" s="162" t="s">
        <v>45</v>
      </c>
      <c r="E10" s="162"/>
      <c r="F10" s="158">
        <f>SUM(D10,E10)</f>
        <v>0</v>
      </c>
      <c r="G10" s="98">
        <v>0</v>
      </c>
      <c r="H10" s="162">
        <v>386.00699999999995</v>
      </c>
      <c r="I10" s="117">
        <v>13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1">
        <v>1</v>
      </c>
      <c r="B11" s="102" t="s">
        <v>524</v>
      </c>
      <c r="C11" s="102" t="s">
        <v>262</v>
      </c>
      <c r="D11" s="158" t="s">
        <v>45</v>
      </c>
      <c r="E11" s="158"/>
      <c r="F11" s="158">
        <f>SUM(D11,E11)</f>
        <v>0</v>
      </c>
      <c r="G11" s="98">
        <v>0</v>
      </c>
      <c r="H11" s="158">
        <v>0</v>
      </c>
      <c r="I11" s="110">
        <v>0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5">
        <v>4</v>
      </c>
      <c r="B12" s="102" t="s">
        <v>527</v>
      </c>
      <c r="C12" s="102" t="s">
        <v>196</v>
      </c>
      <c r="D12" s="162" t="s">
        <v>45</v>
      </c>
      <c r="E12" s="162"/>
      <c r="F12" s="158">
        <f>SUM(D12,E12)</f>
        <v>0</v>
      </c>
      <c r="G12" s="98">
        <v>0</v>
      </c>
      <c r="H12" s="162">
        <v>0</v>
      </c>
      <c r="I12" s="117">
        <v>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04">
        <v>5</v>
      </c>
      <c r="B13" s="205" t="s">
        <v>528</v>
      </c>
      <c r="C13" s="205" t="s">
        <v>152</v>
      </c>
      <c r="D13" s="225" t="s">
        <v>45</v>
      </c>
      <c r="E13" s="225"/>
      <c r="F13" s="224">
        <f>SUM(D13,E13)</f>
        <v>0</v>
      </c>
      <c r="G13" s="207">
        <v>0</v>
      </c>
      <c r="H13" s="163">
        <v>0</v>
      </c>
      <c r="I13" s="119">
        <v>0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89"/>
      <c r="B15" s="90" t="s">
        <v>92</v>
      </c>
      <c r="C15" s="90"/>
      <c r="D15" s="90"/>
      <c r="E15" s="90"/>
      <c r="F15" s="90"/>
      <c r="G15" s="90"/>
      <c r="H15" s="90"/>
      <c r="I15" s="90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91">
        <v>2</v>
      </c>
      <c r="B16" s="92" t="s">
        <v>5</v>
      </c>
      <c r="C16" s="93" t="s">
        <v>6</v>
      </c>
      <c r="D16" s="122"/>
      <c r="E16" s="157"/>
      <c r="F16" s="96" t="s">
        <v>7</v>
      </c>
      <c r="G16" s="96" t="s">
        <v>8</v>
      </c>
      <c r="H16" s="96" t="s">
        <v>9</v>
      </c>
      <c r="I16" s="97" t="s">
        <v>10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99">
        <v>3</v>
      </c>
      <c r="B17" s="200" t="s">
        <v>534</v>
      </c>
      <c r="C17" s="200" t="s">
        <v>262</v>
      </c>
      <c r="D17" s="268">
        <v>98.003</v>
      </c>
      <c r="E17" s="268">
        <v>95</v>
      </c>
      <c r="F17" s="223">
        <f>SUM(D17,E17)</f>
        <v>193.00299999999999</v>
      </c>
      <c r="G17" s="201">
        <v>7</v>
      </c>
      <c r="H17" s="268">
        <v>776.01299999999992</v>
      </c>
      <c r="I17" s="279">
        <v>28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5">
        <v>4</v>
      </c>
      <c r="B18" s="102" t="s">
        <v>101</v>
      </c>
      <c r="C18" s="102" t="s">
        <v>75</v>
      </c>
      <c r="D18" s="162">
        <v>98.004000000000005</v>
      </c>
      <c r="E18" s="162">
        <v>97.001000000000005</v>
      </c>
      <c r="F18" s="158">
        <f>SUM(D18,E18)</f>
        <v>195.005</v>
      </c>
      <c r="G18" s="98">
        <v>8</v>
      </c>
      <c r="H18" s="162">
        <v>773.00900000000001</v>
      </c>
      <c r="I18" s="117">
        <v>25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5">
        <v>6</v>
      </c>
      <c r="B19" s="102" t="s">
        <v>536</v>
      </c>
      <c r="C19" s="102" t="s">
        <v>54</v>
      </c>
      <c r="D19" s="162">
        <v>99</v>
      </c>
      <c r="E19" s="162">
        <v>94</v>
      </c>
      <c r="F19" s="158">
        <f>SUM(D19,E19)</f>
        <v>193</v>
      </c>
      <c r="G19" s="98">
        <v>6</v>
      </c>
      <c r="H19" s="162">
        <v>765.00800000000004</v>
      </c>
      <c r="I19" s="117">
        <v>21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1">
        <v>1</v>
      </c>
      <c r="B20" s="102" t="s">
        <v>41</v>
      </c>
      <c r="C20" s="102" t="s">
        <v>14</v>
      </c>
      <c r="D20" s="158">
        <v>96</v>
      </c>
      <c r="E20" s="158">
        <v>94</v>
      </c>
      <c r="F20" s="158">
        <f>SUM(D20,E20)</f>
        <v>190</v>
      </c>
      <c r="G20" s="98">
        <v>5</v>
      </c>
      <c r="H20" s="158">
        <v>762.00600000000009</v>
      </c>
      <c r="I20" s="110">
        <v>18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5">
        <v>2</v>
      </c>
      <c r="B21" s="102" t="s">
        <v>533</v>
      </c>
      <c r="C21" s="102" t="s">
        <v>14</v>
      </c>
      <c r="D21" s="162" t="s">
        <v>45</v>
      </c>
      <c r="E21" s="162"/>
      <c r="F21" s="158">
        <f>SUM(D21,E21)</f>
        <v>0</v>
      </c>
      <c r="G21" s="98">
        <v>0</v>
      </c>
      <c r="H21" s="162">
        <v>573.01700000000005</v>
      </c>
      <c r="I21" s="117">
        <v>16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5">
        <v>8</v>
      </c>
      <c r="B22" s="102" t="s">
        <v>537</v>
      </c>
      <c r="C22" s="102" t="s">
        <v>14</v>
      </c>
      <c r="D22" s="162">
        <v>95</v>
      </c>
      <c r="E22" s="162">
        <v>92</v>
      </c>
      <c r="F22" s="158">
        <f>SUM(D22,E22)</f>
        <v>187</v>
      </c>
      <c r="G22" s="98">
        <v>4</v>
      </c>
      <c r="H22" s="162">
        <v>582.00600000000009</v>
      </c>
      <c r="I22" s="117">
        <v>15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1">
        <v>7</v>
      </c>
      <c r="B23" s="102" t="s">
        <v>32</v>
      </c>
      <c r="C23" s="102" t="s">
        <v>14</v>
      </c>
      <c r="D23" s="162">
        <v>89.001000000000005</v>
      </c>
      <c r="E23" s="162">
        <v>89</v>
      </c>
      <c r="F23" s="158">
        <f>SUM(D23,E23)</f>
        <v>178.001</v>
      </c>
      <c r="G23" s="98">
        <v>3</v>
      </c>
      <c r="H23" s="162">
        <v>741.00700000000006</v>
      </c>
      <c r="I23" s="117">
        <v>12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204">
        <v>5</v>
      </c>
      <c r="B24" s="205" t="s">
        <v>535</v>
      </c>
      <c r="C24" s="205" t="s">
        <v>14</v>
      </c>
      <c r="D24" s="225" t="s">
        <v>45</v>
      </c>
      <c r="E24" s="225"/>
      <c r="F24" s="224">
        <f>SUM(D24,E24)</f>
        <v>0</v>
      </c>
      <c r="G24" s="207">
        <v>0</v>
      </c>
      <c r="H24" s="163">
        <v>192.00200000000001</v>
      </c>
      <c r="I24" s="119">
        <v>5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89"/>
      <c r="B26" s="90" t="s">
        <v>93</v>
      </c>
      <c r="C26" s="90"/>
      <c r="D26" s="90"/>
      <c r="E26" s="90"/>
      <c r="F26" s="90"/>
      <c r="G26" s="90"/>
      <c r="H26" s="90"/>
      <c r="I26" s="90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91">
        <v>2</v>
      </c>
      <c r="B27" s="92" t="s">
        <v>5</v>
      </c>
      <c r="C27" s="93" t="s">
        <v>6</v>
      </c>
      <c r="D27" s="122"/>
      <c r="E27" s="157"/>
      <c r="F27" s="96" t="s">
        <v>7</v>
      </c>
      <c r="G27" s="96" t="s">
        <v>8</v>
      </c>
      <c r="H27" s="96" t="s">
        <v>9</v>
      </c>
      <c r="I27" s="97" t="s">
        <v>10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277">
        <v>8</v>
      </c>
      <c r="B28" s="200" t="s">
        <v>542</v>
      </c>
      <c r="C28" s="200" t="s">
        <v>12</v>
      </c>
      <c r="D28" s="268">
        <v>97.001999999999995</v>
      </c>
      <c r="E28" s="268">
        <v>97</v>
      </c>
      <c r="F28" s="223">
        <f>SUM(D28,E28)</f>
        <v>194.00200000000001</v>
      </c>
      <c r="G28" s="201">
        <v>8</v>
      </c>
      <c r="H28" s="268">
        <v>770.00399999999991</v>
      </c>
      <c r="I28" s="279">
        <v>29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01">
        <v>5</v>
      </c>
      <c r="B29" s="102" t="s">
        <v>541</v>
      </c>
      <c r="C29" s="102" t="s">
        <v>424</v>
      </c>
      <c r="D29" s="162">
        <v>94.001000000000005</v>
      </c>
      <c r="E29" s="162">
        <v>94</v>
      </c>
      <c r="F29" s="158">
        <f>SUM(D29,E29)</f>
        <v>188.001</v>
      </c>
      <c r="G29" s="98">
        <v>6</v>
      </c>
      <c r="H29" s="162">
        <v>756.00099999999998</v>
      </c>
      <c r="I29" s="117">
        <v>22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01">
        <v>7</v>
      </c>
      <c r="B30" s="102" t="s">
        <v>464</v>
      </c>
      <c r="C30" s="102" t="s">
        <v>49</v>
      </c>
      <c r="D30" s="162">
        <v>96</v>
      </c>
      <c r="E30" s="162">
        <v>94</v>
      </c>
      <c r="F30" s="158">
        <f>SUM(D30,E30)</f>
        <v>190</v>
      </c>
      <c r="G30" s="98">
        <v>7</v>
      </c>
      <c r="H30" s="162">
        <v>753.00299999999993</v>
      </c>
      <c r="I30" s="117">
        <v>22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1">
        <v>3</v>
      </c>
      <c r="B31" s="102" t="s">
        <v>540</v>
      </c>
      <c r="C31" s="102" t="s">
        <v>52</v>
      </c>
      <c r="D31" s="162">
        <v>91</v>
      </c>
      <c r="E31" s="162">
        <v>90</v>
      </c>
      <c r="F31" s="158">
        <f>SUM(D31,E31)</f>
        <v>181</v>
      </c>
      <c r="G31" s="98">
        <v>4</v>
      </c>
      <c r="H31" s="162">
        <v>749.00099999999998</v>
      </c>
      <c r="I31" s="117">
        <v>21</v>
      </c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5">
        <v>4</v>
      </c>
      <c r="B32" s="102" t="s">
        <v>118</v>
      </c>
      <c r="C32" s="102" t="s">
        <v>30</v>
      </c>
      <c r="D32" s="162">
        <v>95.001999999999995</v>
      </c>
      <c r="E32" s="162">
        <v>88</v>
      </c>
      <c r="F32" s="158">
        <f>SUM(D32,E32)</f>
        <v>183.00200000000001</v>
      </c>
      <c r="G32" s="98">
        <v>5</v>
      </c>
      <c r="H32" s="162">
        <v>733.00599999999986</v>
      </c>
      <c r="I32" s="117">
        <v>17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1">
        <v>1</v>
      </c>
      <c r="B33" s="102" t="s">
        <v>538</v>
      </c>
      <c r="C33" s="102" t="s">
        <v>72</v>
      </c>
      <c r="D33" s="158" t="s">
        <v>45</v>
      </c>
      <c r="E33" s="158"/>
      <c r="F33" s="158">
        <f>SUM(D33,E33)</f>
        <v>0</v>
      </c>
      <c r="G33" s="98">
        <v>0</v>
      </c>
      <c r="H33" s="158">
        <v>382.00400000000002</v>
      </c>
      <c r="I33" s="110">
        <v>14</v>
      </c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5">
        <v>2</v>
      </c>
      <c r="B34" s="102" t="s">
        <v>539</v>
      </c>
      <c r="C34" s="102" t="s">
        <v>49</v>
      </c>
      <c r="D34" s="162">
        <v>92</v>
      </c>
      <c r="E34" s="162">
        <v>85</v>
      </c>
      <c r="F34" s="158">
        <f>SUM(D34,E34)</f>
        <v>177</v>
      </c>
      <c r="G34" s="98">
        <v>3</v>
      </c>
      <c r="H34" s="162">
        <v>709.00199999999995</v>
      </c>
      <c r="I34" s="117">
        <v>11</v>
      </c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208">
        <v>6</v>
      </c>
      <c r="B35" s="205" t="s">
        <v>463</v>
      </c>
      <c r="C35" s="205" t="s">
        <v>49</v>
      </c>
      <c r="D35" s="225" t="s">
        <v>45</v>
      </c>
      <c r="E35" s="225"/>
      <c r="F35" s="224">
        <f>SUM(D35,E35)</f>
        <v>0</v>
      </c>
      <c r="G35" s="207">
        <v>0</v>
      </c>
      <c r="H35" s="163">
        <v>0</v>
      </c>
      <c r="I35" s="119">
        <v>0</v>
      </c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89"/>
      <c r="B37" s="90" t="s">
        <v>110</v>
      </c>
      <c r="C37" s="90"/>
      <c r="D37" s="90"/>
      <c r="E37" s="90"/>
      <c r="F37" s="90"/>
      <c r="G37" s="90"/>
      <c r="H37" s="90"/>
      <c r="I37" s="90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91">
        <v>2</v>
      </c>
      <c r="B38" s="92" t="s">
        <v>5</v>
      </c>
      <c r="C38" s="93" t="s">
        <v>6</v>
      </c>
      <c r="D38" s="122"/>
      <c r="E38" s="157"/>
      <c r="F38" s="96" t="s">
        <v>7</v>
      </c>
      <c r="G38" s="96" t="s">
        <v>8</v>
      </c>
      <c r="H38" s="96" t="s">
        <v>9</v>
      </c>
      <c r="I38" s="97" t="s">
        <v>10</v>
      </c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277">
        <v>2</v>
      </c>
      <c r="B39" s="200" t="s">
        <v>178</v>
      </c>
      <c r="C39" s="200" t="s">
        <v>163</v>
      </c>
      <c r="D39" s="268">
        <v>97.001999999999995</v>
      </c>
      <c r="E39" s="268">
        <v>97.001999999999995</v>
      </c>
      <c r="F39" s="223">
        <f>SUM(D39,E39)</f>
        <v>194.00399999999999</v>
      </c>
      <c r="G39" s="201">
        <v>8</v>
      </c>
      <c r="H39" s="268">
        <v>766.00700000000006</v>
      </c>
      <c r="I39" s="279">
        <v>30</v>
      </c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5">
        <v>4</v>
      </c>
      <c r="B40" s="102" t="s">
        <v>24</v>
      </c>
      <c r="C40" s="102" t="s">
        <v>12</v>
      </c>
      <c r="D40" s="162">
        <v>96.001000000000005</v>
      </c>
      <c r="E40" s="162">
        <v>91.001000000000005</v>
      </c>
      <c r="F40" s="158">
        <f>SUM(D40,E40)</f>
        <v>187.00200000000001</v>
      </c>
      <c r="G40" s="98">
        <v>6</v>
      </c>
      <c r="H40" s="162">
        <v>757.00399999999991</v>
      </c>
      <c r="I40" s="117">
        <v>27</v>
      </c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01">
        <v>5</v>
      </c>
      <c r="B41" s="102" t="s">
        <v>544</v>
      </c>
      <c r="C41" s="102" t="s">
        <v>52</v>
      </c>
      <c r="D41" s="162">
        <v>97</v>
      </c>
      <c r="E41" s="162">
        <v>96.001000000000005</v>
      </c>
      <c r="F41" s="158">
        <f>SUM(D41,E41)</f>
        <v>193.001</v>
      </c>
      <c r="G41" s="98">
        <v>7</v>
      </c>
      <c r="H41" s="162">
        <v>758.00400000000002</v>
      </c>
      <c r="I41" s="117">
        <v>25</v>
      </c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01">
        <v>1</v>
      </c>
      <c r="B42" s="102" t="s">
        <v>113</v>
      </c>
      <c r="C42" s="102" t="s">
        <v>75</v>
      </c>
      <c r="D42" s="158">
        <v>94.001000000000005</v>
      </c>
      <c r="E42" s="158">
        <v>91</v>
      </c>
      <c r="F42" s="158">
        <f>SUM(D42,E42)</f>
        <v>185.001</v>
      </c>
      <c r="G42" s="98">
        <v>5</v>
      </c>
      <c r="H42" s="158">
        <v>743.00199999999995</v>
      </c>
      <c r="I42" s="110">
        <v>23</v>
      </c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01">
        <v>7</v>
      </c>
      <c r="B43" s="102" t="s">
        <v>546</v>
      </c>
      <c r="C43" s="102" t="s">
        <v>49</v>
      </c>
      <c r="D43" s="162">
        <v>82</v>
      </c>
      <c r="E43" s="162">
        <v>81</v>
      </c>
      <c r="F43" s="158">
        <f>SUM(D43,E43)</f>
        <v>163</v>
      </c>
      <c r="G43" s="98">
        <v>4</v>
      </c>
      <c r="H43" s="162">
        <v>632</v>
      </c>
      <c r="I43" s="117">
        <v>13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1">
        <v>3</v>
      </c>
      <c r="B44" s="102" t="s">
        <v>543</v>
      </c>
      <c r="C44" s="102" t="s">
        <v>424</v>
      </c>
      <c r="D44" s="162" t="s">
        <v>45</v>
      </c>
      <c r="E44" s="162"/>
      <c r="F44" s="158">
        <f>SUM(D44,E44)</f>
        <v>0</v>
      </c>
      <c r="G44" s="98">
        <v>0</v>
      </c>
      <c r="H44" s="162">
        <v>546.00199999999995</v>
      </c>
      <c r="I44" s="117">
        <v>13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5">
        <v>6</v>
      </c>
      <c r="B45" s="102" t="s">
        <v>545</v>
      </c>
      <c r="C45" s="102" t="s">
        <v>12</v>
      </c>
      <c r="D45" s="162" t="s">
        <v>45</v>
      </c>
      <c r="E45" s="162"/>
      <c r="F45" s="158">
        <f>SUM(D45,E45)</f>
        <v>0</v>
      </c>
      <c r="G45" s="98">
        <v>0</v>
      </c>
      <c r="H45" s="162">
        <v>0</v>
      </c>
      <c r="I45" s="117">
        <v>0</v>
      </c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208">
        <v>8</v>
      </c>
      <c r="B46" s="205" t="s">
        <v>547</v>
      </c>
      <c r="C46" s="205" t="s">
        <v>14</v>
      </c>
      <c r="D46" s="225" t="s">
        <v>45</v>
      </c>
      <c r="E46" s="225"/>
      <c r="F46" s="224">
        <f>SUM(D46,E46)</f>
        <v>0</v>
      </c>
      <c r="G46" s="207">
        <v>0</v>
      </c>
      <c r="H46" s="163">
        <v>0</v>
      </c>
      <c r="I46" s="119">
        <v>0</v>
      </c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89"/>
      <c r="B48" s="90" t="s">
        <v>111</v>
      </c>
      <c r="C48" s="90"/>
      <c r="D48" s="90"/>
      <c r="E48" s="90"/>
      <c r="F48" s="90"/>
      <c r="G48" s="90"/>
      <c r="H48" s="90"/>
      <c r="I48" s="90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91">
        <v>2</v>
      </c>
      <c r="B49" s="92" t="s">
        <v>5</v>
      </c>
      <c r="C49" s="93" t="s">
        <v>6</v>
      </c>
      <c r="D49" s="122"/>
      <c r="E49" s="157"/>
      <c r="F49" s="96" t="s">
        <v>7</v>
      </c>
      <c r="G49" s="96" t="s">
        <v>8</v>
      </c>
      <c r="H49" s="96" t="s">
        <v>9</v>
      </c>
      <c r="I49" s="97" t="s">
        <v>10</v>
      </c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277">
        <v>8</v>
      </c>
      <c r="B50" s="200" t="s">
        <v>554</v>
      </c>
      <c r="C50" s="200" t="s">
        <v>75</v>
      </c>
      <c r="D50" s="268">
        <v>96.001000000000005</v>
      </c>
      <c r="E50" s="268">
        <v>94.001000000000005</v>
      </c>
      <c r="F50" s="223">
        <f>SUM(D50,E50)</f>
        <v>190.00200000000001</v>
      </c>
      <c r="G50" s="201">
        <v>8</v>
      </c>
      <c r="H50" s="268">
        <v>722.00600000000009</v>
      </c>
      <c r="I50" s="279">
        <v>32</v>
      </c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01">
        <v>1</v>
      </c>
      <c r="B51" s="102" t="s">
        <v>548</v>
      </c>
      <c r="C51" s="102" t="s">
        <v>152</v>
      </c>
      <c r="D51" s="158" t="s">
        <v>45</v>
      </c>
      <c r="E51" s="158"/>
      <c r="F51" s="158">
        <f>SUM(D51,E51)</f>
        <v>0</v>
      </c>
      <c r="G51" s="98">
        <v>0</v>
      </c>
      <c r="H51" s="158">
        <v>0</v>
      </c>
      <c r="I51" s="110">
        <v>0</v>
      </c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5">
        <v>2</v>
      </c>
      <c r="B52" s="102" t="s">
        <v>116</v>
      </c>
      <c r="C52" s="102" t="s">
        <v>49</v>
      </c>
      <c r="D52" s="162" t="s">
        <v>45</v>
      </c>
      <c r="E52" s="162"/>
      <c r="F52" s="158">
        <f>SUM(D52,E52)</f>
        <v>0</v>
      </c>
      <c r="G52" s="98">
        <v>0</v>
      </c>
      <c r="H52" s="162">
        <v>0</v>
      </c>
      <c r="I52" s="117">
        <v>0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01">
        <v>3</v>
      </c>
      <c r="B53" s="102" t="s">
        <v>549</v>
      </c>
      <c r="C53" s="102" t="s">
        <v>49</v>
      </c>
      <c r="D53" s="162" t="s">
        <v>45</v>
      </c>
      <c r="E53" s="162"/>
      <c r="F53" s="158">
        <f>SUM(D53,E53)</f>
        <v>0</v>
      </c>
      <c r="G53" s="98">
        <v>0</v>
      </c>
      <c r="H53" s="162">
        <v>0</v>
      </c>
      <c r="I53" s="117">
        <v>0</v>
      </c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5">
        <v>4</v>
      </c>
      <c r="B54" s="102" t="s">
        <v>550</v>
      </c>
      <c r="C54" s="102" t="s">
        <v>49</v>
      </c>
      <c r="D54" s="162" t="s">
        <v>45</v>
      </c>
      <c r="E54" s="162"/>
      <c r="F54" s="158">
        <f>SUM(D54,E54)</f>
        <v>0</v>
      </c>
      <c r="G54" s="98">
        <v>0</v>
      </c>
      <c r="H54" s="162">
        <v>0</v>
      </c>
      <c r="I54" s="117">
        <v>0</v>
      </c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01">
        <v>5</v>
      </c>
      <c r="B55" s="102" t="s">
        <v>551</v>
      </c>
      <c r="C55" s="102" t="s">
        <v>49</v>
      </c>
      <c r="D55" s="162" t="s">
        <v>45</v>
      </c>
      <c r="E55" s="162"/>
      <c r="F55" s="158">
        <f>SUM(D55,E55)</f>
        <v>0</v>
      </c>
      <c r="G55" s="98">
        <v>0</v>
      </c>
      <c r="H55" s="162">
        <v>0</v>
      </c>
      <c r="I55" s="117">
        <v>0</v>
      </c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5">
        <v>6</v>
      </c>
      <c r="B56" s="102" t="s">
        <v>552</v>
      </c>
      <c r="C56" s="102" t="s">
        <v>49</v>
      </c>
      <c r="D56" s="162" t="s">
        <v>45</v>
      </c>
      <c r="E56" s="162"/>
      <c r="F56" s="158">
        <f>SUM(D56,E56)</f>
        <v>0</v>
      </c>
      <c r="G56" s="98">
        <v>0</v>
      </c>
      <c r="H56" s="162">
        <v>0</v>
      </c>
      <c r="I56" s="117">
        <v>0</v>
      </c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204">
        <v>7</v>
      </c>
      <c r="B57" s="205" t="s">
        <v>553</v>
      </c>
      <c r="C57" s="205" t="s">
        <v>225</v>
      </c>
      <c r="D57" s="225" t="s">
        <v>45</v>
      </c>
      <c r="E57" s="225"/>
      <c r="F57" s="224">
        <f>SUM(D57,E57)</f>
        <v>0</v>
      </c>
      <c r="G57" s="207">
        <v>0</v>
      </c>
      <c r="H57" s="163">
        <v>0</v>
      </c>
      <c r="I57" s="119">
        <v>0</v>
      </c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85" t="s">
        <v>489</v>
      </c>
      <c r="E59" s="107" t="s">
        <v>705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85" t="s">
        <v>129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9:I46">
    <sortCondition descending="1" ref="I39"/>
    <sortCondition descending="1" ref="H39"/>
  </sortState>
  <hyperlinks>
    <hyperlink ref="B2" location="'Index'!A3" tooltip="Go to the Index sheet" display="`" xr:uid="{522EE0FF-733C-47EC-9D94-B000800A66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B01C-7C60-4A3D-84E0-46BDAC585E53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491</v>
      </c>
      <c r="D1" s="84"/>
      <c r="E1" s="84"/>
      <c r="F1" s="84" t="s">
        <v>393</v>
      </c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114"/>
      <c r="AH1" s="114"/>
    </row>
    <row r="2" spans="1:34" ht="15.75" customHeight="1" x14ac:dyDescent="0.3">
      <c r="B2" s="87" t="s">
        <v>2</v>
      </c>
      <c r="AG2" s="114"/>
      <c r="AH2" s="114"/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5</v>
      </c>
      <c r="B5" s="211" t="s">
        <v>118</v>
      </c>
      <c r="C5" s="211" t="s">
        <v>30</v>
      </c>
      <c r="D5" s="269">
        <v>95.001999999999995</v>
      </c>
      <c r="E5" s="269">
        <v>88</v>
      </c>
      <c r="F5" s="226">
        <v>183.00200000000001</v>
      </c>
      <c r="G5" s="212">
        <v>5</v>
      </c>
      <c r="H5" s="268">
        <v>733.00599999999986</v>
      </c>
      <c r="I5" s="279">
        <v>20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1</v>
      </c>
      <c r="B6" s="214" t="s">
        <v>116</v>
      </c>
      <c r="C6" s="214" t="s">
        <v>49</v>
      </c>
      <c r="D6" s="227" t="s">
        <v>45</v>
      </c>
      <c r="E6" s="227"/>
      <c r="F6" s="228">
        <v>0</v>
      </c>
      <c r="G6" s="216">
        <v>0</v>
      </c>
      <c r="H6" s="158">
        <v>0</v>
      </c>
      <c r="I6" s="110">
        <v>0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2</v>
      </c>
      <c r="B7" s="214" t="s">
        <v>549</v>
      </c>
      <c r="C7" s="214" t="s">
        <v>49</v>
      </c>
      <c r="D7" s="227" t="s">
        <v>45</v>
      </c>
      <c r="E7" s="227"/>
      <c r="F7" s="228">
        <v>0</v>
      </c>
      <c r="G7" s="216">
        <v>0</v>
      </c>
      <c r="H7" s="162">
        <v>0</v>
      </c>
      <c r="I7" s="117">
        <v>0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7">
        <v>3</v>
      </c>
      <c r="B8" s="214" t="s">
        <v>550</v>
      </c>
      <c r="C8" s="214" t="s">
        <v>49</v>
      </c>
      <c r="D8" s="227" t="s">
        <v>45</v>
      </c>
      <c r="E8" s="227"/>
      <c r="F8" s="228">
        <v>0</v>
      </c>
      <c r="G8" s="216">
        <v>0</v>
      </c>
      <c r="H8" s="162">
        <v>0</v>
      </c>
      <c r="I8" s="117">
        <v>0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8">
        <v>4</v>
      </c>
      <c r="B9" s="219" t="s">
        <v>551</v>
      </c>
      <c r="C9" s="219" t="s">
        <v>49</v>
      </c>
      <c r="D9" s="230" t="s">
        <v>45</v>
      </c>
      <c r="E9" s="230"/>
      <c r="F9" s="231">
        <v>0</v>
      </c>
      <c r="G9" s="221">
        <v>0</v>
      </c>
      <c r="H9" s="163">
        <v>0</v>
      </c>
      <c r="I9" s="119">
        <v>0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85" t="s">
        <v>131</v>
      </c>
      <c r="E11" s="107" t="s">
        <v>705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85" t="s">
        <v>129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1DA7F93E-8A4A-4A10-9734-E9282161FD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03A5-9E18-42BB-85FD-CE5BBF739CC0}">
  <sheetPr codeName="Sheet13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6" width="2.42578125" style="85" customWidth="1"/>
    <col min="17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295</v>
      </c>
      <c r="D1" s="84"/>
      <c r="E1" s="84"/>
      <c r="F1" s="84" t="s">
        <v>393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114"/>
      <c r="AH1" s="114"/>
    </row>
    <row r="2" spans="1:34" ht="15.75" customHeight="1" x14ac:dyDescent="0.3">
      <c r="B2" s="87" t="s">
        <v>2</v>
      </c>
      <c r="AG2" s="114"/>
      <c r="AH2" s="114"/>
    </row>
    <row r="3" spans="1:34" s="90" customFormat="1" ht="15.75" customHeight="1" x14ac:dyDescent="0.3">
      <c r="A3" s="89"/>
      <c r="B3" s="90" t="s">
        <v>3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80">
        <v>4</v>
      </c>
      <c r="B5" s="211" t="s">
        <v>318</v>
      </c>
      <c r="C5" s="211" t="s">
        <v>211</v>
      </c>
      <c r="D5" s="281">
        <v>183</v>
      </c>
      <c r="E5" s="212">
        <v>4</v>
      </c>
      <c r="F5" s="278">
        <v>749</v>
      </c>
      <c r="G5" s="279">
        <v>16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3</v>
      </c>
      <c r="B6" s="214" t="s">
        <v>334</v>
      </c>
      <c r="C6" s="214" t="s">
        <v>211</v>
      </c>
      <c r="D6" s="215">
        <v>177</v>
      </c>
      <c r="E6" s="216">
        <v>3</v>
      </c>
      <c r="F6" s="116">
        <v>722</v>
      </c>
      <c r="G6" s="117">
        <v>12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2</v>
      </c>
      <c r="B7" s="214" t="s">
        <v>370</v>
      </c>
      <c r="C7" s="214" t="s">
        <v>180</v>
      </c>
      <c r="D7" s="215" t="s">
        <v>190</v>
      </c>
      <c r="E7" s="216">
        <v>0</v>
      </c>
      <c r="F7" s="116">
        <v>485</v>
      </c>
      <c r="G7" s="117">
        <v>6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22">
        <v>1</v>
      </c>
      <c r="B8" s="219" t="s">
        <v>351</v>
      </c>
      <c r="C8" s="219" t="s">
        <v>161</v>
      </c>
      <c r="D8" s="221" t="s">
        <v>45</v>
      </c>
      <c r="E8" s="221">
        <v>0</v>
      </c>
      <c r="F8" s="275">
        <v>0</v>
      </c>
      <c r="G8" s="276">
        <v>0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4"/>
      <c r="B10" s="85" t="s">
        <v>131</v>
      </c>
      <c r="F10" s="107" t="s">
        <v>705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85" t="s">
        <v>129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`" xr:uid="{E7F8FFE6-6A45-4FFD-8AC6-EFDEC3D20D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0084-AEB0-4A00-8DDF-2AF20235DF64}">
  <sheetPr codeName="Sheet26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6" width="8.7109375" style="85" customWidth="1"/>
    <col min="7" max="7" width="5" style="85" customWidth="1"/>
    <col min="8" max="8" width="9.7109375" style="85" customWidth="1"/>
    <col min="9" max="9" width="5" style="85" customWidth="1"/>
    <col min="10" max="10" width="1.7109375" style="85" customWidth="1"/>
    <col min="11" max="11" width="2.7109375" style="86" customWidth="1"/>
    <col min="12" max="13" width="20.7109375" style="85" customWidth="1"/>
    <col min="14" max="16" width="7.7109375" style="85" customWidth="1"/>
    <col min="17" max="17" width="5" style="85" customWidth="1"/>
    <col min="18" max="18" width="8.7109375" style="85" customWidth="1"/>
    <col min="19" max="21" width="5" style="85" customWidth="1"/>
    <col min="22" max="22" width="3.7109375" style="85" customWidth="1"/>
    <col min="23" max="23" width="5" style="85" customWidth="1"/>
    <col min="24" max="16384" width="10.28515625" style="85"/>
  </cols>
  <sheetData>
    <row r="1" spans="1:34" s="83" customFormat="1" ht="18" x14ac:dyDescent="0.35">
      <c r="A1" s="82"/>
      <c r="B1" s="83" t="s">
        <v>491</v>
      </c>
      <c r="D1" s="84"/>
      <c r="E1" s="84"/>
      <c r="F1" s="84" t="s">
        <v>130</v>
      </c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114"/>
      <c r="AH1" s="114"/>
    </row>
    <row r="2" spans="1:34" ht="15.75" customHeight="1" x14ac:dyDescent="0.3">
      <c r="B2" s="87" t="s">
        <v>2</v>
      </c>
      <c r="AG2" s="114"/>
      <c r="AH2" s="114"/>
    </row>
    <row r="3" spans="1:34" s="90" customFormat="1" ht="15.75" customHeight="1" x14ac:dyDescent="0.3">
      <c r="A3" s="89"/>
      <c r="B3" s="90" t="s">
        <v>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91">
        <v>2</v>
      </c>
      <c r="B4" s="92" t="s">
        <v>5</v>
      </c>
      <c r="C4" s="93" t="s">
        <v>6</v>
      </c>
      <c r="D4" s="122" t="s">
        <v>465</v>
      </c>
      <c r="E4" s="157" t="s">
        <v>465</v>
      </c>
      <c r="F4" s="96" t="s">
        <v>7</v>
      </c>
      <c r="G4" s="96" t="s">
        <v>8</v>
      </c>
      <c r="H4" s="96" t="s">
        <v>9</v>
      </c>
      <c r="I4" s="97" t="s">
        <v>10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80">
        <v>10</v>
      </c>
      <c r="B5" s="211" t="s">
        <v>66</v>
      </c>
      <c r="C5" s="211" t="s">
        <v>509</v>
      </c>
      <c r="D5" s="269">
        <v>100.005</v>
      </c>
      <c r="E5" s="269">
        <v>99.003</v>
      </c>
      <c r="F5" s="226">
        <v>199.00799999999998</v>
      </c>
      <c r="G5" s="212">
        <v>9</v>
      </c>
      <c r="H5" s="268">
        <v>798.02099999999996</v>
      </c>
      <c r="I5" s="279">
        <v>36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3</v>
      </c>
      <c r="B6" s="214" t="s">
        <v>423</v>
      </c>
      <c r="C6" s="214" t="s">
        <v>424</v>
      </c>
      <c r="D6" s="227">
        <v>99.003</v>
      </c>
      <c r="E6" s="227">
        <v>98.001000000000005</v>
      </c>
      <c r="F6" s="228">
        <v>197.00400000000002</v>
      </c>
      <c r="G6" s="216">
        <v>8</v>
      </c>
      <c r="H6" s="162">
        <v>792.02300000000002</v>
      </c>
      <c r="I6" s="117">
        <v>31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2</v>
      </c>
      <c r="B7" s="214" t="s">
        <v>209</v>
      </c>
      <c r="C7" s="214" t="s">
        <v>85</v>
      </c>
      <c r="D7" s="227">
        <v>99.004000000000005</v>
      </c>
      <c r="E7" s="227">
        <v>98</v>
      </c>
      <c r="F7" s="228">
        <v>197.00400000000002</v>
      </c>
      <c r="G7" s="216">
        <v>8</v>
      </c>
      <c r="H7" s="162">
        <v>791.02200000000005</v>
      </c>
      <c r="I7" s="117">
        <v>31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3">
        <v>6</v>
      </c>
      <c r="B8" s="214" t="s">
        <v>419</v>
      </c>
      <c r="C8" s="214" t="s">
        <v>14</v>
      </c>
      <c r="D8" s="227">
        <v>100.004</v>
      </c>
      <c r="E8" s="227">
        <v>100.001</v>
      </c>
      <c r="F8" s="228">
        <v>200.005</v>
      </c>
      <c r="G8" s="216">
        <v>10</v>
      </c>
      <c r="H8" s="162">
        <v>795.01899999999989</v>
      </c>
      <c r="I8" s="117">
        <v>29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3">
        <v>8</v>
      </c>
      <c r="B9" s="214" t="s">
        <v>437</v>
      </c>
      <c r="C9" s="214" t="s">
        <v>262</v>
      </c>
      <c r="D9" s="227">
        <v>97</v>
      </c>
      <c r="E9" s="227">
        <v>96.001000000000005</v>
      </c>
      <c r="F9" s="228">
        <v>193.001</v>
      </c>
      <c r="G9" s="216">
        <v>6</v>
      </c>
      <c r="H9" s="162">
        <v>779.01199999999994</v>
      </c>
      <c r="I9" s="117">
        <v>20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7">
        <v>7</v>
      </c>
      <c r="B10" s="214" t="s">
        <v>502</v>
      </c>
      <c r="C10" s="214" t="s">
        <v>14</v>
      </c>
      <c r="D10" s="227">
        <v>99.001000000000005</v>
      </c>
      <c r="E10" s="227">
        <v>0</v>
      </c>
      <c r="F10" s="228">
        <v>99.001000000000005</v>
      </c>
      <c r="G10" s="216">
        <v>5</v>
      </c>
      <c r="H10" s="162">
        <v>399.00800000000004</v>
      </c>
      <c r="I10" s="117">
        <v>17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7">
        <v>5</v>
      </c>
      <c r="B11" s="214" t="s">
        <v>505</v>
      </c>
      <c r="C11" s="214" t="s">
        <v>27</v>
      </c>
      <c r="D11" s="227" t="s">
        <v>45</v>
      </c>
      <c r="E11" s="227" t="s">
        <v>465</v>
      </c>
      <c r="F11" s="228">
        <v>0</v>
      </c>
      <c r="G11" s="216">
        <v>0</v>
      </c>
      <c r="H11" s="162">
        <v>397.01099999999997</v>
      </c>
      <c r="I11" s="117">
        <v>15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7">
        <v>1</v>
      </c>
      <c r="B12" s="214" t="s">
        <v>504</v>
      </c>
      <c r="C12" s="214" t="s">
        <v>30</v>
      </c>
      <c r="D12" s="228" t="s">
        <v>45</v>
      </c>
      <c r="E12" s="228" t="s">
        <v>465</v>
      </c>
      <c r="F12" s="228">
        <v>0</v>
      </c>
      <c r="G12" s="216">
        <v>0</v>
      </c>
      <c r="H12" s="158">
        <v>395.00700000000001</v>
      </c>
      <c r="I12" s="110">
        <v>13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13">
        <v>4</v>
      </c>
      <c r="B13" s="214" t="s">
        <v>498</v>
      </c>
      <c r="C13" s="214" t="s">
        <v>196</v>
      </c>
      <c r="D13" s="227" t="s">
        <v>45</v>
      </c>
      <c r="E13" s="227" t="s">
        <v>465</v>
      </c>
      <c r="F13" s="228">
        <v>0</v>
      </c>
      <c r="G13" s="216">
        <v>0</v>
      </c>
      <c r="H13" s="162">
        <v>0</v>
      </c>
      <c r="I13" s="117">
        <v>0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222">
        <v>9</v>
      </c>
      <c r="B14" s="219" t="s">
        <v>496</v>
      </c>
      <c r="C14" s="219" t="s">
        <v>152</v>
      </c>
      <c r="D14" s="230" t="s">
        <v>45</v>
      </c>
      <c r="E14" s="230" t="s">
        <v>465</v>
      </c>
      <c r="F14" s="231">
        <v>0</v>
      </c>
      <c r="G14" s="221">
        <v>0</v>
      </c>
      <c r="H14" s="163">
        <v>0</v>
      </c>
      <c r="I14" s="119">
        <v>0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89"/>
      <c r="B16" s="90" t="s">
        <v>4</v>
      </c>
      <c r="C16" s="90"/>
      <c r="D16" s="90"/>
      <c r="E16" s="90"/>
      <c r="F16" s="90"/>
      <c r="G16" s="90"/>
      <c r="H16" s="90"/>
      <c r="I16" s="90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91">
        <v>2</v>
      </c>
      <c r="B17" s="92" t="s">
        <v>5</v>
      </c>
      <c r="C17" s="93" t="s">
        <v>6</v>
      </c>
      <c r="D17" s="122" t="s">
        <v>465</v>
      </c>
      <c r="E17" s="157" t="s">
        <v>465</v>
      </c>
      <c r="F17" s="96" t="s">
        <v>7</v>
      </c>
      <c r="G17" s="96" t="s">
        <v>8</v>
      </c>
      <c r="H17" s="96" t="s">
        <v>9</v>
      </c>
      <c r="I17" s="97" t="s">
        <v>10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280">
        <v>4</v>
      </c>
      <c r="B18" s="211" t="s">
        <v>101</v>
      </c>
      <c r="C18" s="211" t="s">
        <v>75</v>
      </c>
      <c r="D18" s="269">
        <v>98.004000000000005</v>
      </c>
      <c r="E18" s="269">
        <v>97.001000000000005</v>
      </c>
      <c r="F18" s="226">
        <v>195.005</v>
      </c>
      <c r="G18" s="212">
        <v>9</v>
      </c>
      <c r="H18" s="268">
        <v>773.00900000000001</v>
      </c>
      <c r="I18" s="279">
        <v>35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217">
        <v>7</v>
      </c>
      <c r="B19" s="214" t="s">
        <v>536</v>
      </c>
      <c r="C19" s="214" t="s">
        <v>54</v>
      </c>
      <c r="D19" s="227">
        <v>99</v>
      </c>
      <c r="E19" s="227">
        <v>94</v>
      </c>
      <c r="F19" s="228">
        <v>193</v>
      </c>
      <c r="G19" s="216">
        <v>8</v>
      </c>
      <c r="H19" s="162">
        <v>765.00800000000004</v>
      </c>
      <c r="I19" s="117">
        <v>31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213">
        <v>6</v>
      </c>
      <c r="B20" s="214" t="s">
        <v>541</v>
      </c>
      <c r="C20" s="214" t="s">
        <v>424</v>
      </c>
      <c r="D20" s="227">
        <v>94.001000000000005</v>
      </c>
      <c r="E20" s="227">
        <v>94</v>
      </c>
      <c r="F20" s="228">
        <v>188.001</v>
      </c>
      <c r="G20" s="216">
        <v>7</v>
      </c>
      <c r="H20" s="162">
        <v>756.00099999999998</v>
      </c>
      <c r="I20" s="117">
        <v>27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217">
        <v>1</v>
      </c>
      <c r="B21" s="214" t="s">
        <v>540</v>
      </c>
      <c r="C21" s="214" t="s">
        <v>52</v>
      </c>
      <c r="D21" s="227">
        <v>91</v>
      </c>
      <c r="E21" s="227">
        <v>90</v>
      </c>
      <c r="F21" s="228">
        <v>181</v>
      </c>
      <c r="G21" s="216">
        <v>6</v>
      </c>
      <c r="H21" s="158">
        <v>749.00099999999998</v>
      </c>
      <c r="I21" s="110">
        <v>27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217">
        <v>3</v>
      </c>
      <c r="B22" s="214" t="s">
        <v>543</v>
      </c>
      <c r="C22" s="214" t="s">
        <v>424</v>
      </c>
      <c r="D22" s="227" t="s">
        <v>45</v>
      </c>
      <c r="E22" s="227"/>
      <c r="F22" s="228">
        <v>0</v>
      </c>
      <c r="G22" s="216">
        <v>0</v>
      </c>
      <c r="H22" s="162">
        <v>546.00199999999995</v>
      </c>
      <c r="I22" s="117">
        <v>15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213">
        <v>2</v>
      </c>
      <c r="B23" s="214" t="s">
        <v>528</v>
      </c>
      <c r="C23" s="214" t="s">
        <v>152</v>
      </c>
      <c r="D23" s="227" t="s">
        <v>45</v>
      </c>
      <c r="E23" s="227"/>
      <c r="F23" s="228">
        <v>0</v>
      </c>
      <c r="G23" s="216">
        <v>0</v>
      </c>
      <c r="H23" s="162">
        <v>0</v>
      </c>
      <c r="I23" s="117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217">
        <v>5</v>
      </c>
      <c r="B24" s="214" t="s">
        <v>104</v>
      </c>
      <c r="C24" s="214" t="s">
        <v>75</v>
      </c>
      <c r="D24" s="227" t="s">
        <v>45</v>
      </c>
      <c r="E24" s="227" t="s">
        <v>465</v>
      </c>
      <c r="F24" s="228">
        <v>0</v>
      </c>
      <c r="G24" s="216">
        <v>0</v>
      </c>
      <c r="H24" s="162">
        <v>0</v>
      </c>
      <c r="I24" s="117">
        <v>0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213">
        <v>8</v>
      </c>
      <c r="B25" s="214" t="s">
        <v>523</v>
      </c>
      <c r="C25" s="214" t="s">
        <v>493</v>
      </c>
      <c r="D25" s="227" t="s">
        <v>45</v>
      </c>
      <c r="E25" s="227" t="s">
        <v>465</v>
      </c>
      <c r="F25" s="228">
        <v>0</v>
      </c>
      <c r="G25" s="216">
        <v>0</v>
      </c>
      <c r="H25" s="162">
        <v>0</v>
      </c>
      <c r="I25" s="117">
        <v>0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222">
        <v>9</v>
      </c>
      <c r="B26" s="219" t="s">
        <v>463</v>
      </c>
      <c r="C26" s="219" t="s">
        <v>49</v>
      </c>
      <c r="D26" s="230" t="s">
        <v>45</v>
      </c>
      <c r="E26" s="230"/>
      <c r="F26" s="231">
        <v>0</v>
      </c>
      <c r="G26" s="221">
        <v>0</v>
      </c>
      <c r="H26" s="163">
        <v>0</v>
      </c>
      <c r="I26" s="119">
        <v>0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85" t="s">
        <v>131</v>
      </c>
      <c r="E28" s="107" t="s">
        <v>705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85" t="s">
        <v>129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8:I26">
    <sortCondition descending="1" ref="I18"/>
    <sortCondition descending="1" ref="H18"/>
  </sortState>
  <hyperlinks>
    <hyperlink ref="B2" location="'Index'!A3" tooltip="Go to the Index sheet" display="`" xr:uid="{86D57716-6A84-4578-A1FE-C61F31A53C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2DC6-4869-4769-90B9-765B696BC9E4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5" customWidth="1"/>
    <col min="2" max="3" width="5" style="85" customWidth="1"/>
    <col min="4" max="4" width="8.7109375" style="85" customWidth="1"/>
    <col min="5" max="5" width="8.7109375" style="86" customWidth="1"/>
    <col min="6" max="6" width="8.7109375" style="85" customWidth="1"/>
    <col min="7" max="7" width="4.7109375" style="86" customWidth="1"/>
    <col min="8" max="8" width="20.7109375" style="85" customWidth="1"/>
    <col min="9" max="10" width="5" style="85" customWidth="1"/>
    <col min="11" max="12" width="7.7109375" style="85" customWidth="1"/>
    <col min="13" max="13" width="9.7109375" style="85" customWidth="1"/>
    <col min="14" max="14" width="5" style="85" customWidth="1"/>
    <col min="15" max="20" width="4.140625" style="85" customWidth="1"/>
    <col min="21" max="254" width="10.28515625" style="85" customWidth="1"/>
    <col min="255" max="255" width="17.85546875" style="85" customWidth="1"/>
    <col min="256" max="16384" width="5" style="85"/>
  </cols>
  <sheetData>
    <row r="1" spans="1:34" s="83" customFormat="1" ht="18" x14ac:dyDescent="0.35">
      <c r="A1" s="83" t="s">
        <v>555</v>
      </c>
      <c r="D1" s="84"/>
      <c r="E1" s="84"/>
      <c r="F1" s="84"/>
      <c r="G1" s="120"/>
      <c r="H1" s="84"/>
      <c r="I1" s="84"/>
      <c r="J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H1" s="85"/>
    </row>
    <row r="2" spans="1:34" ht="15.75" customHeight="1" x14ac:dyDescent="0.3">
      <c r="A2" s="87" t="s">
        <v>2</v>
      </c>
    </row>
    <row r="3" spans="1:34" s="90" customFormat="1" ht="15.75" customHeight="1" x14ac:dyDescent="0.3">
      <c r="A3" s="90" t="s">
        <v>3</v>
      </c>
      <c r="E3" s="89"/>
      <c r="G3" s="89"/>
      <c r="AA3" s="85"/>
      <c r="AB3" s="85"/>
      <c r="AC3" s="85"/>
      <c r="AD3" s="85"/>
      <c r="AE3" s="85"/>
      <c r="AF3" s="85"/>
    </row>
    <row r="4" spans="1:34" ht="15.75" customHeight="1" x14ac:dyDescent="0.3">
      <c r="A4" s="121" t="s">
        <v>398</v>
      </c>
      <c r="B4" s="122"/>
      <c r="C4" s="123">
        <v>571</v>
      </c>
      <c r="D4" s="122"/>
      <c r="E4" s="94" t="s">
        <v>10</v>
      </c>
      <c r="F4" s="167">
        <f>SUM(F5:F7)</f>
        <v>0</v>
      </c>
      <c r="G4" s="125" t="s">
        <v>134</v>
      </c>
      <c r="H4" s="121" t="s">
        <v>556</v>
      </c>
      <c r="I4" s="122"/>
      <c r="J4" s="123">
        <v>584</v>
      </c>
      <c r="K4" s="122"/>
      <c r="L4" s="94" t="s">
        <v>10</v>
      </c>
      <c r="M4" s="167">
        <f>SUM(M5:M7)</f>
        <v>595.00900000000001</v>
      </c>
      <c r="N4"/>
    </row>
    <row r="5" spans="1:34" ht="15.75" customHeight="1" x14ac:dyDescent="0.3">
      <c r="A5" s="126" t="s">
        <v>548</v>
      </c>
      <c r="B5" s="127"/>
      <c r="C5" s="128"/>
      <c r="D5" s="168" t="s">
        <v>45</v>
      </c>
      <c r="E5" s="168"/>
      <c r="F5" s="169">
        <f>SUM(D5:E5)</f>
        <v>0</v>
      </c>
      <c r="G5"/>
      <c r="H5" s="126" t="s">
        <v>510</v>
      </c>
      <c r="I5" s="127"/>
      <c r="J5" s="128"/>
      <c r="K5" s="168">
        <v>100.003</v>
      </c>
      <c r="L5" s="168">
        <v>99.001000000000005</v>
      </c>
      <c r="M5" s="169">
        <f>SUM(K5:L5)</f>
        <v>199.00400000000002</v>
      </c>
      <c r="N5"/>
    </row>
    <row r="6" spans="1:34" ht="15.75" customHeight="1" x14ac:dyDescent="0.3">
      <c r="A6" s="130" t="s">
        <v>528</v>
      </c>
      <c r="B6" s="131"/>
      <c r="C6" s="132"/>
      <c r="D6" s="168" t="s">
        <v>45</v>
      </c>
      <c r="E6" s="168"/>
      <c r="F6" s="170">
        <f>SUM(D6:E6)</f>
        <v>0</v>
      </c>
      <c r="G6"/>
      <c r="H6" s="130" t="s">
        <v>511</v>
      </c>
      <c r="I6" s="131"/>
      <c r="J6" s="132"/>
      <c r="K6" s="168">
        <v>100.002</v>
      </c>
      <c r="L6" s="168">
        <v>99.001000000000005</v>
      </c>
      <c r="M6" s="170">
        <f>SUM(K6:L6)</f>
        <v>199.00299999999999</v>
      </c>
      <c r="N6"/>
    </row>
    <row r="7" spans="1:34" ht="15.75" customHeight="1" x14ac:dyDescent="0.3">
      <c r="A7" s="133" t="s">
        <v>496</v>
      </c>
      <c r="B7" s="134"/>
      <c r="C7" s="135"/>
      <c r="D7" s="171" t="s">
        <v>45</v>
      </c>
      <c r="E7" s="171"/>
      <c r="F7" s="172">
        <f>SUM(D7:E7)</f>
        <v>0</v>
      </c>
      <c r="G7"/>
      <c r="H7" s="133" t="s">
        <v>522</v>
      </c>
      <c r="I7" s="134"/>
      <c r="J7" s="135"/>
      <c r="K7" s="171">
        <v>100.001</v>
      </c>
      <c r="L7" s="171">
        <v>97.001000000000005</v>
      </c>
      <c r="M7" s="172">
        <f>SUM(K7:L7)</f>
        <v>197.00200000000001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3"/>
    </row>
    <row r="9" spans="1:34" ht="15.75" customHeight="1" x14ac:dyDescent="0.3">
      <c r="A9" s="121" t="s">
        <v>557</v>
      </c>
      <c r="B9" s="122"/>
      <c r="C9" s="123">
        <v>591</v>
      </c>
      <c r="D9" s="122"/>
      <c r="E9" s="94" t="s">
        <v>10</v>
      </c>
      <c r="F9" s="167">
        <f>SUM(F10:F12)</f>
        <v>595.02099999999996</v>
      </c>
      <c r="G9" s="125" t="s">
        <v>134</v>
      </c>
      <c r="H9" t="s">
        <v>274</v>
      </c>
      <c r="I9"/>
      <c r="J9"/>
      <c r="K9"/>
      <c r="L9"/>
      <c r="M9">
        <v>591</v>
      </c>
      <c r="N9"/>
    </row>
    <row r="10" spans="1:34" ht="15.75" customHeight="1" x14ac:dyDescent="0.3">
      <c r="A10" s="126" t="s">
        <v>499</v>
      </c>
      <c r="B10" s="127"/>
      <c r="C10" s="128"/>
      <c r="D10" s="168">
        <v>100.006</v>
      </c>
      <c r="E10" s="168">
        <v>100.003</v>
      </c>
      <c r="F10" s="169">
        <f>SUM(D10:E10)</f>
        <v>200.00900000000001</v>
      </c>
      <c r="G10"/>
      <c r="H10"/>
      <c r="I10"/>
      <c r="J10"/>
      <c r="K10"/>
      <c r="L10"/>
      <c r="M10"/>
      <c r="N10"/>
      <c r="AA10" s="136"/>
      <c r="AB10" s="136"/>
      <c r="AC10" s="136"/>
      <c r="AD10" s="136"/>
      <c r="AE10" s="136"/>
      <c r="AF10" s="136"/>
    </row>
    <row r="11" spans="1:34" ht="15.75" customHeight="1" x14ac:dyDescent="0.3">
      <c r="A11" s="130" t="s">
        <v>495</v>
      </c>
      <c r="B11" s="131"/>
      <c r="C11" s="132"/>
      <c r="D11" s="168">
        <v>99.003</v>
      </c>
      <c r="E11" s="168">
        <v>99.001999999999995</v>
      </c>
      <c r="F11" s="170">
        <f>SUM(D11:E11)</f>
        <v>198.005</v>
      </c>
      <c r="G11"/>
      <c r="H11"/>
      <c r="I11"/>
      <c r="J11"/>
      <c r="K11"/>
      <c r="L11"/>
      <c r="M11"/>
      <c r="N11"/>
      <c r="AA11" s="136"/>
      <c r="AB11" s="136"/>
      <c r="AC11" s="136"/>
      <c r="AD11" s="136"/>
      <c r="AE11" s="136"/>
      <c r="AF11" s="136"/>
    </row>
    <row r="12" spans="1:34" ht="15.75" customHeight="1" x14ac:dyDescent="0.3">
      <c r="A12" s="133" t="s">
        <v>506</v>
      </c>
      <c r="B12" s="134"/>
      <c r="C12" s="135"/>
      <c r="D12" s="171">
        <v>99.004999999999995</v>
      </c>
      <c r="E12" s="171">
        <v>98.001999999999995</v>
      </c>
      <c r="F12" s="172">
        <f>SUM(D12:E12)</f>
        <v>197.00700000000001</v>
      </c>
      <c r="G12"/>
      <c r="H12"/>
      <c r="I12"/>
      <c r="J12"/>
      <c r="K12"/>
      <c r="L12"/>
      <c r="M12"/>
      <c r="N12"/>
      <c r="AA12" s="136"/>
      <c r="AB12" s="136"/>
      <c r="AC12" s="136"/>
      <c r="AD12" s="136"/>
      <c r="AE12" s="136"/>
      <c r="AF12" s="13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6"/>
      <c r="AB13" s="136"/>
      <c r="AC13" s="136"/>
      <c r="AD13" s="136"/>
      <c r="AE13" s="136"/>
      <c r="AF13" s="136"/>
    </row>
    <row r="14" spans="1:34" ht="15.75" customHeight="1" x14ac:dyDescent="0.3">
      <c r="A14" s="121" t="s">
        <v>558</v>
      </c>
      <c r="B14" s="122"/>
      <c r="C14" s="123">
        <v>587</v>
      </c>
      <c r="D14" s="122"/>
      <c r="E14" s="94" t="s">
        <v>10</v>
      </c>
      <c r="F14" s="167">
        <f>SUM(F15:F17)</f>
        <v>568.01</v>
      </c>
      <c r="G14" s="125" t="s">
        <v>134</v>
      </c>
      <c r="H14" s="121" t="s">
        <v>559</v>
      </c>
      <c r="I14" s="122"/>
      <c r="J14" s="123">
        <v>576</v>
      </c>
      <c r="K14" s="122"/>
      <c r="L14" s="94" t="s">
        <v>10</v>
      </c>
      <c r="M14" s="167">
        <f>SUM(M15:M17)</f>
        <v>575.00099999999998</v>
      </c>
      <c r="N14"/>
    </row>
    <row r="15" spans="1:34" ht="15.75" customHeight="1" x14ac:dyDescent="0.3">
      <c r="A15" s="126" t="s">
        <v>42</v>
      </c>
      <c r="B15" s="127"/>
      <c r="C15" s="128"/>
      <c r="D15" s="168">
        <v>99</v>
      </c>
      <c r="E15" s="168">
        <v>96</v>
      </c>
      <c r="F15" s="169">
        <f>SUM(D15:E15)</f>
        <v>195</v>
      </c>
      <c r="G15"/>
      <c r="H15" s="126" t="s">
        <v>41</v>
      </c>
      <c r="I15" s="127"/>
      <c r="J15" s="128"/>
      <c r="K15" s="168">
        <v>96</v>
      </c>
      <c r="L15" s="168">
        <v>94</v>
      </c>
      <c r="M15" s="169">
        <f>SUM(K15:L15)</f>
        <v>190</v>
      </c>
      <c r="N15"/>
    </row>
    <row r="16" spans="1:34" ht="15.75" customHeight="1" x14ac:dyDescent="0.3">
      <c r="A16" s="130" t="s">
        <v>508</v>
      </c>
      <c r="B16" s="131"/>
      <c r="C16" s="132"/>
      <c r="D16" s="168">
        <v>99.004000000000005</v>
      </c>
      <c r="E16" s="168">
        <v>99.003</v>
      </c>
      <c r="F16" s="170">
        <f>SUM(D16:E16)</f>
        <v>198.00700000000001</v>
      </c>
      <c r="G16"/>
      <c r="H16" s="130" t="s">
        <v>13</v>
      </c>
      <c r="I16" s="131"/>
      <c r="J16" s="132"/>
      <c r="K16" s="168">
        <v>99.001000000000005</v>
      </c>
      <c r="L16" s="168">
        <v>99</v>
      </c>
      <c r="M16" s="170">
        <f>SUM(K16:L16)</f>
        <v>198.001</v>
      </c>
      <c r="N16"/>
    </row>
    <row r="17" spans="1:20" ht="15.75" customHeight="1" x14ac:dyDescent="0.3">
      <c r="A17" s="133" t="s">
        <v>515</v>
      </c>
      <c r="B17" s="134"/>
      <c r="C17" s="135"/>
      <c r="D17" s="171">
        <v>88.001000000000005</v>
      </c>
      <c r="E17" s="171">
        <v>87.001999999999995</v>
      </c>
      <c r="F17" s="172">
        <f>SUM(D17:E17)</f>
        <v>175.00299999999999</v>
      </c>
      <c r="G17"/>
      <c r="H17" s="133" t="s">
        <v>537</v>
      </c>
      <c r="I17" s="134"/>
      <c r="J17" s="135"/>
      <c r="K17" s="171">
        <v>95</v>
      </c>
      <c r="L17" s="171">
        <v>92</v>
      </c>
      <c r="M17" s="172">
        <f>SUM(K17:L17)</f>
        <v>187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5"/>
      <c r="H19" s="137" t="s">
        <v>3</v>
      </c>
      <c r="I19" s="96" t="s">
        <v>138</v>
      </c>
      <c r="J19" s="96" t="s">
        <v>139</v>
      </c>
      <c r="K19" s="96" t="s">
        <v>140</v>
      </c>
      <c r="L19" s="96" t="s">
        <v>141</v>
      </c>
      <c r="M19" s="96" t="s">
        <v>9</v>
      </c>
      <c r="N19" s="97" t="s">
        <v>142</v>
      </c>
    </row>
    <row r="20" spans="1:20" ht="15.75" customHeight="1" x14ac:dyDescent="0.3">
      <c r="E20" s="85"/>
      <c r="H20" s="298" t="s">
        <v>557</v>
      </c>
      <c r="I20" s="98">
        <v>4</v>
      </c>
      <c r="J20" s="98">
        <v>4</v>
      </c>
      <c r="K20" s="98"/>
      <c r="L20" s="98"/>
      <c r="M20" s="299">
        <v>2370.058</v>
      </c>
      <c r="N20" s="129">
        <v>8</v>
      </c>
    </row>
    <row r="21" spans="1:20" ht="15.75" customHeight="1" x14ac:dyDescent="0.3">
      <c r="E21" s="85"/>
      <c r="H21" s="173" t="s">
        <v>556</v>
      </c>
      <c r="I21" s="103">
        <v>4</v>
      </c>
      <c r="J21" s="103">
        <v>3</v>
      </c>
      <c r="K21" s="103"/>
      <c r="L21" s="103">
        <v>1</v>
      </c>
      <c r="M21" s="270">
        <v>2349.0379999999996</v>
      </c>
      <c r="N21" s="104">
        <v>6</v>
      </c>
    </row>
    <row r="22" spans="1:20" ht="15.75" customHeight="1" x14ac:dyDescent="0.3">
      <c r="E22" s="85"/>
      <c r="H22" s="140" t="s">
        <v>559</v>
      </c>
      <c r="I22" s="103">
        <v>4</v>
      </c>
      <c r="J22" s="103">
        <v>3</v>
      </c>
      <c r="K22" s="103"/>
      <c r="L22" s="103">
        <v>1</v>
      </c>
      <c r="M22" s="270">
        <v>2137.0230000000001</v>
      </c>
      <c r="N22" s="104">
        <v>6</v>
      </c>
    </row>
    <row r="23" spans="1:20" ht="15.75" customHeight="1" x14ac:dyDescent="0.3">
      <c r="H23" s="173" t="s">
        <v>558</v>
      </c>
      <c r="I23" s="103">
        <v>4</v>
      </c>
      <c r="J23" s="103">
        <v>1</v>
      </c>
      <c r="K23" s="103"/>
      <c r="L23" s="103">
        <v>3</v>
      </c>
      <c r="M23" s="270">
        <v>1738.0309999999999</v>
      </c>
      <c r="N23" s="104">
        <v>2</v>
      </c>
    </row>
    <row r="24" spans="1:20" ht="15.75" customHeight="1" x14ac:dyDescent="0.3">
      <c r="H24" s="141" t="s">
        <v>398</v>
      </c>
      <c r="I24" s="275">
        <v>4</v>
      </c>
      <c r="J24" s="275"/>
      <c r="K24" s="275"/>
      <c r="L24" s="275">
        <v>4</v>
      </c>
      <c r="M24" s="300">
        <v>0</v>
      </c>
      <c r="N24" s="276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4"/>
      <c r="B27" s="144"/>
      <c r="C27" s="144"/>
      <c r="D27" s="144"/>
      <c r="E27" s="144"/>
      <c r="F27" s="144"/>
      <c r="G27" s="145"/>
      <c r="H27" s="144"/>
      <c r="I27" s="144"/>
      <c r="J27" s="144"/>
      <c r="K27" s="144"/>
      <c r="L27" s="144"/>
      <c r="M27" s="144"/>
      <c r="N27" s="144"/>
      <c r="P27" s="143"/>
    </row>
    <row r="28" spans="1:20" ht="15.75" customHeight="1" x14ac:dyDescent="0.3">
      <c r="E28" s="85"/>
    </row>
    <row r="29" spans="1:20" ht="15.75" customHeight="1" x14ac:dyDescent="0.3">
      <c r="A29" s="90" t="s">
        <v>4</v>
      </c>
      <c r="B29" s="90"/>
      <c r="C29" s="90"/>
      <c r="D29" s="90"/>
      <c r="E29" s="89"/>
      <c r="F29" s="90"/>
      <c r="G29" s="89"/>
      <c r="H29" s="90"/>
      <c r="I29" s="90"/>
      <c r="J29" s="90"/>
      <c r="K29" s="90"/>
      <c r="L29" s="90"/>
      <c r="M29" s="90"/>
      <c r="N29" s="90"/>
      <c r="O29" s="90"/>
    </row>
    <row r="30" spans="1:20" ht="15.75" customHeight="1" x14ac:dyDescent="0.3">
      <c r="A30" s="121" t="s">
        <v>133</v>
      </c>
      <c r="B30" s="122"/>
      <c r="C30" s="123">
        <v>565</v>
      </c>
      <c r="D30" s="122"/>
      <c r="E30" s="94" t="s">
        <v>10</v>
      </c>
      <c r="F30" s="167">
        <f>SUM(F31:F33)</f>
        <v>574.00500000000011</v>
      </c>
      <c r="G30" s="125" t="s">
        <v>134</v>
      </c>
      <c r="H30" s="121" t="s">
        <v>560</v>
      </c>
      <c r="I30" s="122"/>
      <c r="J30" s="123">
        <v>564</v>
      </c>
      <c r="K30" s="122"/>
      <c r="L30" s="94" t="s">
        <v>10</v>
      </c>
      <c r="M30" s="167">
        <f>SUM(M31:M33)</f>
        <v>367</v>
      </c>
      <c r="N30"/>
      <c r="O30" s="114"/>
      <c r="P30" s="114"/>
      <c r="Q30" s="114"/>
      <c r="R30" s="114"/>
      <c r="S30" s="114"/>
      <c r="T30" s="114"/>
    </row>
    <row r="31" spans="1:20" ht="15.75" customHeight="1" x14ac:dyDescent="0.3">
      <c r="A31" s="126" t="s">
        <v>271</v>
      </c>
      <c r="B31" s="127"/>
      <c r="C31" s="128"/>
      <c r="D31" s="168">
        <v>98.001000000000005</v>
      </c>
      <c r="E31" s="168">
        <v>95</v>
      </c>
      <c r="F31" s="169">
        <f>SUM(D31:E31)</f>
        <v>193.001</v>
      </c>
      <c r="G31"/>
      <c r="H31" s="126" t="s">
        <v>539</v>
      </c>
      <c r="I31" s="127"/>
      <c r="J31" s="128"/>
      <c r="K31" s="168">
        <v>92</v>
      </c>
      <c r="L31" s="174">
        <v>85</v>
      </c>
      <c r="M31" s="169">
        <f>SUM(K31:L31)</f>
        <v>177</v>
      </c>
      <c r="N31"/>
      <c r="O31" s="114"/>
      <c r="P31" s="114"/>
      <c r="Q31" s="114"/>
      <c r="R31" s="114"/>
      <c r="S31" s="114"/>
      <c r="T31" s="114"/>
    </row>
    <row r="32" spans="1:20" ht="15.75" customHeight="1" x14ac:dyDescent="0.3">
      <c r="A32" s="130" t="s">
        <v>24</v>
      </c>
      <c r="B32" s="131"/>
      <c r="C32" s="132"/>
      <c r="D32" s="168">
        <v>96.001000000000005</v>
      </c>
      <c r="E32" s="168">
        <v>91.001000000000005</v>
      </c>
      <c r="F32" s="170">
        <f>SUM(D32:E32)</f>
        <v>187.00200000000001</v>
      </c>
      <c r="G32"/>
      <c r="H32" s="130" t="s">
        <v>463</v>
      </c>
      <c r="I32" s="131"/>
      <c r="J32" s="132"/>
      <c r="K32" s="168" t="s">
        <v>45</v>
      </c>
      <c r="L32" s="168"/>
      <c r="M32" s="170">
        <f>SUM(K32:L32)</f>
        <v>0</v>
      </c>
      <c r="N32"/>
      <c r="O32" s="114"/>
      <c r="P32" s="114"/>
      <c r="Q32" s="114"/>
      <c r="R32" s="114"/>
      <c r="S32" s="114"/>
      <c r="T32" s="114"/>
    </row>
    <row r="33" spans="1:20" ht="15.75" customHeight="1" x14ac:dyDescent="0.3">
      <c r="A33" s="133" t="s">
        <v>542</v>
      </c>
      <c r="B33" s="134"/>
      <c r="C33" s="135"/>
      <c r="D33" s="171">
        <v>97.001999999999995</v>
      </c>
      <c r="E33" s="171">
        <v>97</v>
      </c>
      <c r="F33" s="172">
        <f>SUM(D33:E33)</f>
        <v>194.00200000000001</v>
      </c>
      <c r="G33"/>
      <c r="H33" s="133" t="s">
        <v>464</v>
      </c>
      <c r="I33" s="134"/>
      <c r="J33" s="135"/>
      <c r="K33" s="171">
        <v>96</v>
      </c>
      <c r="L33" s="171">
        <v>94</v>
      </c>
      <c r="M33" s="172">
        <f>SUM(K33:L33)</f>
        <v>190</v>
      </c>
      <c r="N33"/>
      <c r="O33" s="114"/>
      <c r="P33" s="114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4"/>
      <c r="P34" s="114"/>
      <c r="Q34" s="114"/>
      <c r="R34" s="114"/>
      <c r="S34" s="114"/>
      <c r="T34" s="114"/>
    </row>
    <row r="35" spans="1:20" ht="15.75" customHeight="1" x14ac:dyDescent="0.3">
      <c r="A35" s="121" t="s">
        <v>561</v>
      </c>
      <c r="B35" s="122"/>
      <c r="C35" s="123">
        <v>534</v>
      </c>
      <c r="D35" s="122"/>
      <c r="E35" s="94" t="s">
        <v>10</v>
      </c>
      <c r="F35" s="167">
        <f>SUM(F36:F38)</f>
        <v>163</v>
      </c>
      <c r="G35" s="125" t="s">
        <v>134</v>
      </c>
      <c r="H35" s="121" t="s">
        <v>562</v>
      </c>
      <c r="I35" s="122"/>
      <c r="J35" s="123">
        <v>512</v>
      </c>
      <c r="K35" s="122"/>
      <c r="L35" s="94" t="s">
        <v>10</v>
      </c>
      <c r="M35" s="167">
        <f>SUM(M36:M38)</f>
        <v>0</v>
      </c>
      <c r="N35"/>
      <c r="O35" s="114"/>
      <c r="P35" s="114"/>
      <c r="Q35" s="114"/>
      <c r="R35" s="114"/>
      <c r="S35" s="114"/>
      <c r="T35" s="114"/>
    </row>
    <row r="36" spans="1:20" ht="15.75" customHeight="1" x14ac:dyDescent="0.3">
      <c r="A36" s="126" t="s">
        <v>549</v>
      </c>
      <c r="B36" s="127"/>
      <c r="C36" s="128"/>
      <c r="D36" s="168" t="s">
        <v>45</v>
      </c>
      <c r="E36" s="168"/>
      <c r="F36" s="169">
        <f>SUM(D36:E36)</f>
        <v>0</v>
      </c>
      <c r="G36"/>
      <c r="H36" s="126" t="s">
        <v>116</v>
      </c>
      <c r="I36" s="127"/>
      <c r="J36" s="128"/>
      <c r="K36" s="168" t="s">
        <v>45</v>
      </c>
      <c r="L36" s="168"/>
      <c r="M36" s="169">
        <f>SUM(K36:L36)</f>
        <v>0</v>
      </c>
      <c r="N36"/>
      <c r="O36" s="114"/>
      <c r="P36" s="114"/>
      <c r="Q36" s="114"/>
      <c r="R36" s="114"/>
      <c r="S36" s="114"/>
      <c r="T36" s="114"/>
    </row>
    <row r="37" spans="1:20" ht="15.75" customHeight="1" x14ac:dyDescent="0.3">
      <c r="A37" s="130" t="s">
        <v>552</v>
      </c>
      <c r="B37" s="131"/>
      <c r="C37" s="132"/>
      <c r="D37" s="168" t="s">
        <v>45</v>
      </c>
      <c r="E37" s="168"/>
      <c r="F37" s="170">
        <f>SUM(D37:E37)</f>
        <v>0</v>
      </c>
      <c r="G37"/>
      <c r="H37" s="130" t="s">
        <v>550</v>
      </c>
      <c r="I37" s="131"/>
      <c r="J37" s="132"/>
      <c r="K37" s="168" t="s">
        <v>45</v>
      </c>
      <c r="L37" s="168"/>
      <c r="M37" s="170">
        <f>SUM(K37:L37)</f>
        <v>0</v>
      </c>
      <c r="N37"/>
      <c r="O37" s="114"/>
      <c r="P37" s="114"/>
      <c r="Q37" s="114"/>
      <c r="R37" s="114"/>
      <c r="S37" s="114"/>
      <c r="T37" s="114"/>
    </row>
    <row r="38" spans="1:20" ht="15.75" customHeight="1" x14ac:dyDescent="0.3">
      <c r="A38" s="133" t="s">
        <v>546</v>
      </c>
      <c r="B38" s="134"/>
      <c r="C38" s="135"/>
      <c r="D38" s="171">
        <v>82</v>
      </c>
      <c r="E38" s="171">
        <v>81</v>
      </c>
      <c r="F38" s="172">
        <f>SUM(D38:E38)</f>
        <v>163</v>
      </c>
      <c r="G38"/>
      <c r="H38" s="133" t="s">
        <v>551</v>
      </c>
      <c r="I38" s="134"/>
      <c r="J38" s="135"/>
      <c r="K38" s="171" t="s">
        <v>45</v>
      </c>
      <c r="L38" s="171"/>
      <c r="M38" s="172">
        <f>SUM(K38:L38)</f>
        <v>0</v>
      </c>
      <c r="N38"/>
      <c r="O38" s="114"/>
      <c r="P38" s="114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4"/>
      <c r="P39" s="114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4"/>
      <c r="P40" s="114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4"/>
      <c r="P41" s="114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4"/>
      <c r="P42" s="114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4"/>
      <c r="P43" s="114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4"/>
      <c r="P44" s="114"/>
      <c r="Q44" s="114"/>
      <c r="R44" s="114"/>
      <c r="S44" s="114"/>
      <c r="T44" s="114"/>
    </row>
    <row r="45" spans="1:20" ht="15.75" customHeight="1" x14ac:dyDescent="0.3">
      <c r="E45" s="85"/>
      <c r="H45" s="137" t="s">
        <v>4</v>
      </c>
      <c r="I45" s="96" t="s">
        <v>138</v>
      </c>
      <c r="J45" s="96" t="s">
        <v>139</v>
      </c>
      <c r="K45" s="96" t="s">
        <v>140</v>
      </c>
      <c r="L45" s="96" t="s">
        <v>141</v>
      </c>
      <c r="M45" s="96" t="s">
        <v>9</v>
      </c>
      <c r="N45" s="97" t="s">
        <v>142</v>
      </c>
    </row>
    <row r="46" spans="1:20" ht="15.75" customHeight="1" x14ac:dyDescent="0.3">
      <c r="E46" s="85"/>
      <c r="H46" s="146" t="s">
        <v>133</v>
      </c>
      <c r="I46" s="147">
        <v>4</v>
      </c>
      <c r="J46" s="147">
        <v>4</v>
      </c>
      <c r="K46" s="147"/>
      <c r="L46" s="147"/>
      <c r="M46" s="271">
        <v>2303.0169999999998</v>
      </c>
      <c r="N46" s="148">
        <v>8</v>
      </c>
      <c r="O46" s="114"/>
      <c r="P46" s="114"/>
    </row>
    <row r="47" spans="1:20" ht="15.75" customHeight="1" x14ac:dyDescent="0.3">
      <c r="E47" s="85"/>
      <c r="H47" s="149" t="s">
        <v>560</v>
      </c>
      <c r="I47" s="116">
        <v>4</v>
      </c>
      <c r="J47" s="116">
        <v>2</v>
      </c>
      <c r="K47" s="116"/>
      <c r="L47" s="116">
        <v>2</v>
      </c>
      <c r="M47" s="272">
        <v>1463.0050000000001</v>
      </c>
      <c r="N47" s="117">
        <v>4</v>
      </c>
      <c r="O47" s="114"/>
      <c r="P47" s="114"/>
    </row>
    <row r="48" spans="1:20" ht="15.75" customHeight="1" x14ac:dyDescent="0.3">
      <c r="E48" s="85"/>
      <c r="H48" s="149" t="s">
        <v>561</v>
      </c>
      <c r="I48" s="116">
        <v>4</v>
      </c>
      <c r="J48" s="116">
        <v>2</v>
      </c>
      <c r="K48" s="116"/>
      <c r="L48" s="116">
        <v>2</v>
      </c>
      <c r="M48" s="272">
        <v>632</v>
      </c>
      <c r="N48" s="117">
        <v>4</v>
      </c>
      <c r="O48" s="114"/>
      <c r="P48" s="114"/>
    </row>
    <row r="49" spans="1:16" ht="15.75" customHeight="1" x14ac:dyDescent="0.3">
      <c r="H49" s="150" t="s">
        <v>562</v>
      </c>
      <c r="I49" s="118">
        <v>4</v>
      </c>
      <c r="J49" s="118"/>
      <c r="K49" s="118"/>
      <c r="L49" s="118">
        <v>4</v>
      </c>
      <c r="M49" s="273">
        <v>0</v>
      </c>
      <c r="N49" s="119">
        <v>0</v>
      </c>
      <c r="O49" s="114"/>
      <c r="P49" s="114"/>
    </row>
    <row r="50" spans="1:16" ht="15.75" customHeight="1" x14ac:dyDescent="0.3"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ht="15.75" customHeight="1" x14ac:dyDescent="0.3">
      <c r="A51" s="85" t="s">
        <v>489</v>
      </c>
      <c r="E51" s="111" t="s">
        <v>705</v>
      </c>
      <c r="G51" s="85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ht="15.75" customHeight="1" x14ac:dyDescent="0.3">
      <c r="A52" s="85" t="s">
        <v>129</v>
      </c>
      <c r="E52" s="85"/>
      <c r="H52" s="153"/>
      <c r="I52" s="153"/>
      <c r="J52" s="153"/>
      <c r="K52" s="153"/>
      <c r="L52" s="153"/>
      <c r="M52" s="153"/>
      <c r="N52" s="153"/>
    </row>
    <row r="53" spans="1:16" ht="15.75" customHeight="1" x14ac:dyDescent="0.3">
      <c r="A53" s="153"/>
      <c r="B53" s="153"/>
      <c r="C53" s="153"/>
      <c r="D53" s="153"/>
      <c r="E53" s="153"/>
      <c r="F53" s="153"/>
      <c r="G53" s="175"/>
      <c r="H53" s="153"/>
      <c r="I53" s="153"/>
      <c r="J53" s="153"/>
      <c r="K53" s="153"/>
      <c r="L53" s="153"/>
      <c r="M53" s="153"/>
      <c r="N53" s="153"/>
    </row>
    <row r="54" spans="1:16" ht="15.75" customHeight="1" x14ac:dyDescent="0.3">
      <c r="A54" s="153"/>
      <c r="B54" s="153"/>
      <c r="C54" s="153"/>
      <c r="D54" s="153"/>
      <c r="E54" s="153"/>
      <c r="F54" s="153"/>
      <c r="G54" s="175"/>
      <c r="H54" s="153"/>
      <c r="I54" s="153"/>
      <c r="J54" s="153"/>
      <c r="K54" s="153"/>
      <c r="L54" s="153"/>
      <c r="M54" s="153"/>
      <c r="N54" s="153"/>
    </row>
    <row r="55" spans="1:16" ht="15.75" customHeight="1" x14ac:dyDescent="0.3">
      <c r="A55" s="153"/>
      <c r="B55" s="153"/>
      <c r="C55" s="153"/>
      <c r="D55" s="153"/>
      <c r="E55" s="153"/>
      <c r="F55" s="153"/>
      <c r="G55" s="175"/>
      <c r="H55" s="153"/>
      <c r="I55" s="153"/>
      <c r="J55" s="153"/>
      <c r="K55" s="153"/>
      <c r="L55" s="153"/>
      <c r="M55" s="153"/>
      <c r="N55" s="153"/>
    </row>
    <row r="56" spans="1:16" ht="15.75" customHeight="1" x14ac:dyDescent="0.3">
      <c r="A56" s="153"/>
      <c r="B56" s="153"/>
      <c r="C56" s="153"/>
      <c r="D56" s="153"/>
      <c r="E56" s="153"/>
      <c r="F56" s="153"/>
      <c r="G56" s="175"/>
      <c r="H56" s="153"/>
      <c r="I56" s="153"/>
      <c r="J56" s="153"/>
      <c r="K56" s="153"/>
      <c r="L56" s="153"/>
      <c r="M56" s="153"/>
      <c r="N56" s="153"/>
    </row>
    <row r="57" spans="1:16" ht="15.75" customHeight="1" x14ac:dyDescent="0.3">
      <c r="A57" s="153"/>
      <c r="B57" s="153"/>
      <c r="C57" s="153"/>
      <c r="D57" s="153"/>
      <c r="E57" s="153"/>
      <c r="F57" s="153"/>
      <c r="G57" s="175"/>
      <c r="H57" s="153"/>
      <c r="I57" s="153"/>
      <c r="J57" s="153"/>
      <c r="K57" s="153"/>
      <c r="L57" s="153"/>
      <c r="M57" s="153"/>
      <c r="N57" s="153"/>
    </row>
    <row r="58" spans="1:16" ht="15.75" customHeight="1" x14ac:dyDescent="0.3">
      <c r="A58" s="153"/>
      <c r="B58" s="153"/>
      <c r="C58" s="153"/>
      <c r="D58" s="153"/>
      <c r="E58" s="153"/>
      <c r="F58" s="153"/>
      <c r="G58" s="175"/>
      <c r="H58" s="153"/>
      <c r="I58" s="153"/>
      <c r="J58" s="153"/>
      <c r="K58" s="153"/>
      <c r="L58" s="153"/>
      <c r="M58" s="153"/>
      <c r="N58" s="153"/>
    </row>
    <row r="59" spans="1:16" ht="15.75" customHeight="1" x14ac:dyDescent="0.3">
      <c r="A59" s="153"/>
      <c r="B59" s="153"/>
      <c r="C59" s="153"/>
      <c r="D59" s="153"/>
      <c r="E59" s="153"/>
      <c r="F59" s="153"/>
      <c r="G59" s="175"/>
      <c r="H59" s="153"/>
      <c r="I59" s="153"/>
      <c r="J59" s="153"/>
      <c r="K59" s="153"/>
      <c r="L59" s="153"/>
      <c r="M59" s="153"/>
      <c r="N59" s="153"/>
    </row>
    <row r="60" spans="1:16" ht="15.75" customHeight="1" x14ac:dyDescent="0.3">
      <c r="A60" s="153"/>
      <c r="B60" s="153"/>
      <c r="C60" s="153"/>
      <c r="D60" s="153"/>
      <c r="E60" s="153"/>
      <c r="F60" s="153"/>
      <c r="G60" s="175"/>
      <c r="H60" s="153"/>
      <c r="I60" s="153"/>
      <c r="J60" s="153"/>
      <c r="K60" s="153"/>
      <c r="L60" s="153"/>
      <c r="M60" s="153"/>
      <c r="N60" s="153"/>
    </row>
    <row r="61" spans="1:16" ht="15.75" customHeight="1" x14ac:dyDescent="0.3">
      <c r="A61" s="153"/>
      <c r="B61" s="153"/>
      <c r="C61" s="153"/>
      <c r="D61" s="153"/>
      <c r="E61" s="153"/>
      <c r="F61" s="153"/>
      <c r="G61" s="175"/>
      <c r="H61" s="153"/>
      <c r="I61" s="153"/>
      <c r="J61" s="153"/>
      <c r="K61" s="153"/>
      <c r="L61" s="153"/>
      <c r="M61" s="153"/>
      <c r="N61" s="153"/>
    </row>
    <row r="62" spans="1:16" ht="15.75" customHeight="1" x14ac:dyDescent="0.3">
      <c r="A62" s="153"/>
      <c r="B62" s="153"/>
      <c r="C62" s="153"/>
      <c r="D62" s="153"/>
      <c r="E62" s="153"/>
      <c r="F62" s="153"/>
      <c r="G62" s="175"/>
      <c r="H62" s="153"/>
      <c r="I62" s="153"/>
      <c r="J62" s="153"/>
      <c r="K62" s="153"/>
      <c r="L62" s="153"/>
      <c r="M62" s="153"/>
      <c r="N62" s="153"/>
    </row>
    <row r="63" spans="1:16" ht="15.75" customHeight="1" x14ac:dyDescent="0.3">
      <c r="A63" s="153"/>
      <c r="B63" s="153"/>
      <c r="C63" s="153"/>
      <c r="D63" s="153"/>
      <c r="E63" s="153"/>
      <c r="F63" s="153"/>
      <c r="G63" s="175"/>
      <c r="H63" s="153"/>
      <c r="I63" s="153"/>
      <c r="J63" s="153"/>
      <c r="K63" s="153"/>
      <c r="L63" s="153"/>
      <c r="M63" s="153"/>
      <c r="N63" s="153"/>
    </row>
    <row r="64" spans="1:16" ht="15.75" customHeight="1" x14ac:dyDescent="0.3">
      <c r="A64" s="153"/>
      <c r="B64" s="153"/>
      <c r="C64" s="153"/>
      <c r="D64" s="153"/>
      <c r="E64" s="153"/>
      <c r="F64" s="153"/>
      <c r="G64" s="175"/>
      <c r="H64" s="153"/>
      <c r="I64" s="153"/>
      <c r="J64" s="153"/>
      <c r="K64" s="153"/>
      <c r="L64" s="153"/>
      <c r="M64" s="153"/>
      <c r="N64" s="153"/>
    </row>
    <row r="65" spans="1:14" ht="15.75" customHeight="1" x14ac:dyDescent="0.3">
      <c r="A65" s="153"/>
      <c r="B65" s="153"/>
      <c r="C65" s="153"/>
      <c r="D65" s="153"/>
      <c r="E65" s="153"/>
      <c r="F65" s="153"/>
      <c r="G65" s="175"/>
      <c r="H65" s="153"/>
      <c r="I65" s="153"/>
      <c r="J65" s="153"/>
      <c r="K65" s="153"/>
      <c r="L65" s="153"/>
      <c r="M65" s="153"/>
      <c r="N65" s="153"/>
    </row>
    <row r="66" spans="1:14" ht="15.75" customHeight="1" x14ac:dyDescent="0.3">
      <c r="A66" s="153"/>
      <c r="B66" s="153"/>
      <c r="C66" s="153"/>
      <c r="D66" s="153"/>
      <c r="E66" s="153"/>
      <c r="F66" s="153"/>
      <c r="G66" s="175"/>
      <c r="H66" s="153"/>
      <c r="I66" s="153"/>
      <c r="J66" s="153"/>
      <c r="K66" s="153"/>
      <c r="L66" s="153"/>
      <c r="M66" s="153"/>
      <c r="N66" s="153"/>
    </row>
    <row r="67" spans="1:14" ht="15.75" customHeight="1" x14ac:dyDescent="0.3">
      <c r="A67" s="153"/>
      <c r="B67" s="153"/>
      <c r="C67" s="153"/>
      <c r="D67" s="153"/>
      <c r="E67" s="153"/>
      <c r="F67" s="153"/>
      <c r="G67" s="175"/>
      <c r="H67" s="153"/>
      <c r="I67" s="153"/>
      <c r="J67" s="153"/>
      <c r="K67" s="153"/>
      <c r="L67" s="153"/>
      <c r="M67" s="153"/>
      <c r="N67" s="153"/>
    </row>
    <row r="68" spans="1:14" ht="15.75" customHeight="1" x14ac:dyDescent="0.3">
      <c r="A68" s="153"/>
      <c r="B68" s="153"/>
      <c r="C68" s="153"/>
      <c r="D68" s="153"/>
      <c r="E68" s="153"/>
      <c r="F68" s="153"/>
      <c r="G68" s="175"/>
      <c r="H68" s="153"/>
      <c r="I68" s="153"/>
      <c r="J68" s="153"/>
      <c r="K68" s="153"/>
      <c r="L68" s="153"/>
      <c r="M68" s="153"/>
      <c r="N68" s="153"/>
    </row>
    <row r="69" spans="1:14" ht="15.75" customHeight="1" x14ac:dyDescent="0.3">
      <c r="A69" s="153"/>
      <c r="B69" s="153"/>
      <c r="C69" s="153"/>
      <c r="D69" s="153"/>
      <c r="E69" s="153"/>
      <c r="F69" s="153"/>
      <c r="G69" s="175"/>
      <c r="H69" s="153"/>
      <c r="I69" s="153"/>
      <c r="J69" s="153"/>
      <c r="K69" s="153"/>
      <c r="L69" s="153"/>
      <c r="M69" s="153"/>
      <c r="N69" s="153"/>
    </row>
    <row r="70" spans="1:14" ht="15.75" customHeight="1" x14ac:dyDescent="0.3">
      <c r="A70" s="153"/>
      <c r="B70" s="153"/>
      <c r="C70" s="153"/>
      <c r="D70" s="153"/>
      <c r="E70" s="153"/>
      <c r="F70" s="153"/>
      <c r="G70" s="175"/>
      <c r="H70" s="153"/>
      <c r="I70" s="153"/>
      <c r="J70" s="153"/>
      <c r="K70" s="153"/>
      <c r="L70" s="153"/>
      <c r="M70" s="153"/>
      <c r="N70" s="153"/>
    </row>
    <row r="71" spans="1:14" ht="15.75" customHeight="1" x14ac:dyDescent="0.3">
      <c r="A71" s="153"/>
      <c r="B71" s="153"/>
      <c r="C71" s="153"/>
      <c r="D71" s="153"/>
      <c r="E71" s="153"/>
      <c r="F71" s="153"/>
      <c r="G71" s="175"/>
      <c r="H71" s="153"/>
      <c r="I71" s="153"/>
      <c r="J71" s="153"/>
      <c r="K71" s="153"/>
      <c r="L71" s="153"/>
      <c r="M71" s="153"/>
      <c r="N71" s="153"/>
    </row>
    <row r="72" spans="1:14" ht="15.75" customHeight="1" x14ac:dyDescent="0.3">
      <c r="A72" s="153"/>
      <c r="B72" s="153"/>
      <c r="C72" s="153"/>
      <c r="D72" s="153"/>
      <c r="E72" s="153"/>
      <c r="F72" s="153"/>
      <c r="G72" s="175"/>
      <c r="H72" s="153"/>
      <c r="I72" s="153"/>
      <c r="J72" s="153"/>
      <c r="K72" s="153"/>
      <c r="L72" s="153"/>
      <c r="M72" s="153"/>
      <c r="N72" s="153"/>
    </row>
    <row r="73" spans="1:14" ht="15.75" customHeight="1" x14ac:dyDescent="0.3">
      <c r="A73" s="153"/>
      <c r="B73" s="153"/>
      <c r="C73" s="153"/>
      <c r="D73" s="153"/>
      <c r="E73" s="153"/>
      <c r="F73" s="153"/>
      <c r="G73" s="175"/>
      <c r="H73" s="153"/>
      <c r="I73" s="153"/>
      <c r="J73" s="153"/>
      <c r="K73" s="153"/>
      <c r="L73" s="153"/>
      <c r="M73" s="153"/>
      <c r="N73" s="153"/>
    </row>
    <row r="74" spans="1:14" ht="15.75" customHeight="1" x14ac:dyDescent="0.3">
      <c r="A74" s="153"/>
      <c r="B74" s="153"/>
      <c r="C74" s="153"/>
      <c r="D74" s="153"/>
      <c r="E74" s="153"/>
      <c r="F74" s="153"/>
      <c r="G74" s="175"/>
      <c r="H74" s="153"/>
      <c r="I74" s="153"/>
      <c r="J74" s="153"/>
      <c r="K74" s="153"/>
      <c r="L74" s="153"/>
      <c r="M74" s="153"/>
      <c r="N74" s="153"/>
    </row>
    <row r="75" spans="1:14" ht="15.75" customHeight="1" x14ac:dyDescent="0.3">
      <c r="A75" s="153"/>
      <c r="B75" s="153"/>
      <c r="C75" s="153"/>
      <c r="D75" s="153"/>
      <c r="E75" s="153"/>
      <c r="F75" s="153"/>
      <c r="G75" s="175"/>
      <c r="H75" s="153"/>
      <c r="I75" s="153"/>
      <c r="J75" s="153"/>
      <c r="K75" s="153"/>
      <c r="L75" s="153"/>
      <c r="M75" s="153"/>
      <c r="N75" s="153"/>
    </row>
    <row r="76" spans="1:14" ht="15.75" customHeight="1" x14ac:dyDescent="0.3">
      <c r="A76" s="153"/>
      <c r="B76" s="153"/>
      <c r="C76" s="153"/>
      <c r="D76" s="153"/>
      <c r="E76" s="153"/>
      <c r="F76" s="153"/>
      <c r="G76" s="175"/>
      <c r="H76" s="153"/>
      <c r="I76" s="153"/>
      <c r="J76" s="153"/>
      <c r="K76" s="153"/>
      <c r="L76" s="153"/>
      <c r="M76" s="153"/>
      <c r="N76" s="153"/>
    </row>
    <row r="77" spans="1:14" ht="15.75" customHeight="1" x14ac:dyDescent="0.3">
      <c r="A77" s="153"/>
      <c r="B77" s="153"/>
      <c r="C77" s="153"/>
      <c r="D77" s="153"/>
      <c r="E77" s="153"/>
      <c r="F77" s="153"/>
      <c r="G77" s="175"/>
      <c r="H77" s="153"/>
      <c r="I77" s="153"/>
      <c r="J77" s="153"/>
      <c r="K77" s="153"/>
      <c r="L77" s="153"/>
      <c r="M77" s="153"/>
      <c r="N77" s="153"/>
    </row>
    <row r="78" spans="1:14" ht="15.75" customHeight="1" x14ac:dyDescent="0.3">
      <c r="A78" s="153"/>
      <c r="B78" s="153"/>
      <c r="C78" s="153"/>
      <c r="D78" s="153"/>
      <c r="E78" s="153"/>
      <c r="F78" s="153"/>
      <c r="G78" s="175"/>
      <c r="H78" s="153"/>
      <c r="I78" s="153"/>
      <c r="J78" s="153"/>
      <c r="K78" s="153"/>
      <c r="L78" s="153"/>
      <c r="M78" s="153"/>
      <c r="N78" s="153"/>
    </row>
    <row r="79" spans="1:14" ht="15.75" customHeight="1" x14ac:dyDescent="0.3">
      <c r="A79" s="153"/>
      <c r="B79" s="153"/>
      <c r="C79" s="153"/>
      <c r="D79" s="153"/>
      <c r="E79" s="153"/>
      <c r="F79" s="153"/>
      <c r="G79" s="175"/>
      <c r="H79" s="153"/>
      <c r="I79" s="153"/>
      <c r="J79" s="153"/>
      <c r="K79" s="153"/>
      <c r="L79" s="153"/>
      <c r="M79" s="153"/>
      <c r="N79" s="153"/>
    </row>
    <row r="80" spans="1:14" ht="15.75" customHeight="1" x14ac:dyDescent="0.3">
      <c r="A80" s="153"/>
      <c r="B80" s="153"/>
      <c r="C80" s="153"/>
      <c r="D80" s="153"/>
      <c r="E80" s="153"/>
      <c r="F80" s="153"/>
      <c r="G80" s="175"/>
      <c r="H80" s="153"/>
      <c r="I80" s="153"/>
      <c r="J80" s="153"/>
      <c r="K80" s="153"/>
      <c r="L80" s="153"/>
      <c r="M80" s="153"/>
      <c r="N80" s="153"/>
    </row>
    <row r="81" spans="1:14" ht="15.75" customHeight="1" x14ac:dyDescent="0.3">
      <c r="A81" s="153"/>
      <c r="B81" s="153"/>
      <c r="C81" s="153"/>
      <c r="D81" s="153"/>
      <c r="E81" s="153"/>
      <c r="F81" s="153"/>
      <c r="G81" s="175"/>
      <c r="H81" s="153"/>
      <c r="I81" s="153"/>
      <c r="J81" s="153"/>
      <c r="K81" s="153"/>
      <c r="L81" s="153"/>
      <c r="M81" s="153"/>
      <c r="N81" s="153"/>
    </row>
    <row r="82" spans="1:14" ht="15.75" customHeight="1" x14ac:dyDescent="0.3">
      <c r="A82" s="153"/>
      <c r="B82" s="153"/>
      <c r="C82" s="153"/>
      <c r="D82" s="153"/>
      <c r="E82" s="153"/>
      <c r="F82" s="153"/>
      <c r="G82" s="175"/>
      <c r="H82" s="153"/>
      <c r="I82" s="153"/>
      <c r="J82" s="153"/>
      <c r="K82" s="153"/>
      <c r="L82" s="153"/>
      <c r="M82" s="153"/>
      <c r="N82" s="153"/>
    </row>
    <row r="83" spans="1:14" ht="15.75" customHeight="1" x14ac:dyDescent="0.3">
      <c r="A83" s="153"/>
      <c r="B83" s="153"/>
      <c r="C83" s="153"/>
      <c r="D83" s="153"/>
      <c r="E83" s="153"/>
      <c r="F83" s="153"/>
      <c r="G83" s="175"/>
      <c r="H83" s="153"/>
      <c r="I83" s="153"/>
      <c r="J83" s="153"/>
      <c r="K83" s="153"/>
      <c r="L83" s="153"/>
      <c r="M83" s="153"/>
      <c r="N83" s="153"/>
    </row>
    <row r="84" spans="1:14" ht="15.75" customHeight="1" x14ac:dyDescent="0.3">
      <c r="A84" s="153"/>
      <c r="B84" s="153"/>
      <c r="C84" s="153"/>
      <c r="D84" s="153"/>
      <c r="E84" s="153"/>
      <c r="F84" s="153"/>
      <c r="G84" s="175"/>
      <c r="H84" s="153"/>
      <c r="I84" s="153"/>
      <c r="J84" s="153"/>
      <c r="K84" s="153"/>
      <c r="L84" s="153"/>
      <c r="M84" s="153"/>
      <c r="N84" s="153"/>
    </row>
    <row r="85" spans="1:14" ht="15.75" customHeight="1" x14ac:dyDescent="0.3">
      <c r="A85" s="153"/>
      <c r="B85" s="153"/>
      <c r="C85" s="153"/>
      <c r="D85" s="153"/>
      <c r="E85" s="153"/>
      <c r="F85" s="153"/>
      <c r="G85" s="175"/>
      <c r="H85" s="153"/>
      <c r="I85" s="153"/>
      <c r="J85" s="153"/>
      <c r="K85" s="153"/>
      <c r="L85" s="153"/>
      <c r="M85" s="153"/>
      <c r="N85" s="153"/>
    </row>
    <row r="86" spans="1:14" ht="15.75" customHeight="1" x14ac:dyDescent="0.3">
      <c r="A86" s="153"/>
      <c r="B86" s="153"/>
      <c r="C86" s="153"/>
      <c r="D86" s="153"/>
      <c r="E86" s="153"/>
      <c r="F86" s="153"/>
      <c r="G86" s="175"/>
      <c r="H86" s="153"/>
      <c r="I86" s="153"/>
      <c r="J86" s="153"/>
      <c r="K86" s="153"/>
      <c r="L86" s="153"/>
      <c r="M86" s="153"/>
      <c r="N86" s="153"/>
    </row>
    <row r="87" spans="1:14" ht="15.75" customHeight="1" x14ac:dyDescent="0.3">
      <c r="A87" s="153"/>
      <c r="B87" s="153"/>
      <c r="C87" s="153"/>
      <c r="D87" s="153"/>
      <c r="E87" s="153"/>
      <c r="F87" s="153"/>
      <c r="G87" s="175"/>
      <c r="H87" s="153"/>
      <c r="I87" s="153"/>
      <c r="J87" s="153"/>
      <c r="K87" s="153"/>
      <c r="L87" s="153"/>
      <c r="M87" s="153"/>
      <c r="N87" s="153"/>
    </row>
    <row r="88" spans="1:14" ht="15.75" customHeight="1" x14ac:dyDescent="0.3">
      <c r="A88" s="153"/>
      <c r="B88" s="153"/>
      <c r="C88" s="153"/>
      <c r="D88" s="153"/>
      <c r="E88" s="153"/>
      <c r="F88" s="153"/>
      <c r="G88" s="175"/>
      <c r="H88" s="153"/>
      <c r="I88" s="153"/>
      <c r="J88" s="153"/>
      <c r="K88" s="153"/>
      <c r="L88" s="153"/>
      <c r="M88" s="153"/>
      <c r="N88" s="153"/>
    </row>
    <row r="89" spans="1:14" ht="15.75" customHeight="1" x14ac:dyDescent="0.3">
      <c r="A89" s="153"/>
      <c r="B89" s="153"/>
      <c r="C89" s="153"/>
      <c r="D89" s="153"/>
      <c r="E89" s="153"/>
      <c r="F89" s="153"/>
      <c r="G89" s="175"/>
      <c r="H89" s="153"/>
      <c r="I89" s="153"/>
      <c r="J89" s="153"/>
      <c r="K89" s="153"/>
      <c r="L89" s="153"/>
      <c r="M89" s="153"/>
      <c r="N89" s="153"/>
    </row>
    <row r="90" spans="1:14" ht="15.75" customHeight="1" x14ac:dyDescent="0.3">
      <c r="A90" s="153"/>
      <c r="B90" s="153"/>
      <c r="C90" s="153"/>
      <c r="D90" s="153"/>
      <c r="E90" s="153"/>
      <c r="F90" s="153"/>
      <c r="G90" s="175"/>
      <c r="H90" s="153"/>
      <c r="I90" s="153"/>
      <c r="J90" s="153"/>
      <c r="K90" s="153"/>
      <c r="L90" s="153"/>
      <c r="M90" s="153"/>
      <c r="N90" s="153"/>
    </row>
    <row r="91" spans="1:14" ht="15.75" customHeight="1" x14ac:dyDescent="0.3">
      <c r="A91" s="153"/>
      <c r="B91" s="153"/>
      <c r="C91" s="153"/>
      <c r="D91" s="153"/>
      <c r="E91" s="153"/>
      <c r="F91" s="153"/>
      <c r="G91" s="175"/>
      <c r="H91" s="153"/>
      <c r="I91" s="153"/>
      <c r="J91" s="153"/>
      <c r="K91" s="153"/>
      <c r="L91" s="153"/>
      <c r="M91" s="153"/>
      <c r="N91" s="153"/>
    </row>
    <row r="92" spans="1:14" ht="15.75" customHeight="1" x14ac:dyDescent="0.3">
      <c r="A92" s="153"/>
      <c r="B92" s="153"/>
      <c r="C92" s="153"/>
      <c r="D92" s="153"/>
      <c r="E92" s="153"/>
      <c r="F92" s="153"/>
      <c r="G92" s="175"/>
      <c r="H92" s="153"/>
      <c r="I92" s="153"/>
      <c r="J92" s="153"/>
      <c r="K92" s="153"/>
      <c r="L92" s="153"/>
      <c r="M92" s="153"/>
      <c r="N92" s="153"/>
    </row>
    <row r="93" spans="1:14" ht="15.75" customHeight="1" x14ac:dyDescent="0.3">
      <c r="A93" s="153"/>
      <c r="B93" s="153"/>
      <c r="C93" s="153"/>
      <c r="D93" s="153"/>
      <c r="E93" s="153"/>
      <c r="F93" s="153"/>
      <c r="G93" s="175"/>
      <c r="H93" s="153"/>
      <c r="I93" s="153"/>
      <c r="J93" s="153"/>
      <c r="K93" s="153"/>
      <c r="L93" s="153"/>
      <c r="M93" s="153"/>
      <c r="N93" s="153"/>
    </row>
    <row r="94" spans="1:14" ht="15.75" customHeight="1" x14ac:dyDescent="0.3">
      <c r="A94" s="153"/>
      <c r="B94" s="153"/>
      <c r="C94" s="153"/>
      <c r="D94" s="153"/>
      <c r="E94" s="153"/>
      <c r="F94" s="153"/>
      <c r="G94" s="175"/>
      <c r="H94" s="153"/>
      <c r="I94" s="153"/>
      <c r="J94" s="153"/>
      <c r="K94" s="153"/>
      <c r="L94" s="153"/>
      <c r="M94" s="153"/>
      <c r="N94" s="153"/>
    </row>
    <row r="95" spans="1:14" ht="15.75" customHeight="1" x14ac:dyDescent="0.3">
      <c r="A95" s="153"/>
      <c r="B95" s="153"/>
      <c r="C95" s="153"/>
      <c r="D95" s="153"/>
      <c r="E95" s="153"/>
      <c r="F95" s="153"/>
      <c r="G95" s="175"/>
      <c r="H95" s="153"/>
      <c r="I95" s="153"/>
      <c r="J95" s="153"/>
      <c r="K95" s="153"/>
      <c r="L95" s="153"/>
      <c r="M95" s="153"/>
      <c r="N95" s="153"/>
    </row>
    <row r="96" spans="1:14" ht="15.75" customHeight="1" x14ac:dyDescent="0.3">
      <c r="A96" s="153"/>
      <c r="B96" s="153"/>
      <c r="C96" s="153"/>
      <c r="D96" s="153"/>
      <c r="E96" s="153"/>
      <c r="F96" s="153"/>
      <c r="G96" s="175"/>
      <c r="H96" s="153"/>
      <c r="I96" s="153"/>
      <c r="J96" s="153"/>
      <c r="K96" s="153"/>
      <c r="L96" s="153"/>
      <c r="M96" s="153"/>
      <c r="N96" s="153"/>
    </row>
    <row r="97" spans="1:14" ht="15.75" customHeight="1" x14ac:dyDescent="0.3">
      <c r="A97" s="153"/>
      <c r="B97" s="153"/>
      <c r="C97" s="153"/>
      <c r="D97" s="153"/>
      <c r="E97" s="153"/>
      <c r="F97" s="153"/>
      <c r="G97" s="175"/>
      <c r="H97" s="153"/>
      <c r="I97" s="153"/>
      <c r="J97" s="153"/>
      <c r="K97" s="153"/>
      <c r="L97" s="153"/>
      <c r="M97" s="153"/>
      <c r="N97" s="153"/>
    </row>
    <row r="98" spans="1:14" ht="15.75" customHeight="1" x14ac:dyDescent="0.3">
      <c r="A98" s="153"/>
      <c r="B98" s="153"/>
      <c r="C98" s="153"/>
      <c r="D98" s="153"/>
      <c r="E98" s="153"/>
      <c r="F98" s="153"/>
      <c r="G98" s="175"/>
      <c r="H98" s="153"/>
      <c r="I98" s="153"/>
      <c r="J98" s="153"/>
      <c r="K98" s="153"/>
      <c r="L98" s="153"/>
      <c r="M98" s="153"/>
      <c r="N98" s="153"/>
    </row>
    <row r="99" spans="1:14" ht="15.75" customHeight="1" x14ac:dyDescent="0.3">
      <c r="A99" s="153"/>
      <c r="B99" s="153"/>
      <c r="C99" s="153"/>
      <c r="D99" s="153"/>
      <c r="E99" s="153"/>
      <c r="F99" s="153"/>
      <c r="G99" s="175"/>
      <c r="H99" s="153"/>
      <c r="I99" s="153"/>
      <c r="J99" s="153"/>
      <c r="K99" s="153"/>
      <c r="L99" s="153"/>
      <c r="M99" s="153"/>
      <c r="N99" s="153"/>
    </row>
    <row r="100" spans="1:14" ht="15.75" customHeight="1" x14ac:dyDescent="0.3">
      <c r="A100" s="153"/>
      <c r="B100" s="153"/>
      <c r="C100" s="153"/>
      <c r="D100" s="153"/>
      <c r="E100" s="153"/>
      <c r="F100" s="153"/>
      <c r="G100" s="175"/>
      <c r="H100" s="153"/>
      <c r="I100" s="153"/>
      <c r="J100" s="153"/>
      <c r="K100" s="153"/>
      <c r="L100" s="153"/>
      <c r="M100" s="153"/>
      <c r="N100" s="153"/>
    </row>
    <row r="101" spans="1:14" ht="15.75" customHeight="1" x14ac:dyDescent="0.3">
      <c r="A101" s="153"/>
      <c r="B101" s="153"/>
      <c r="C101" s="153"/>
      <c r="D101" s="153"/>
      <c r="E101" s="153"/>
      <c r="F101" s="153"/>
      <c r="G101" s="175"/>
      <c r="H101" s="153"/>
      <c r="I101" s="153"/>
      <c r="J101" s="153"/>
      <c r="K101" s="153"/>
      <c r="L101" s="153"/>
      <c r="M101" s="153"/>
      <c r="N101" s="153"/>
    </row>
    <row r="102" spans="1:14" ht="15.75" customHeight="1" x14ac:dyDescent="0.3">
      <c r="A102" s="153"/>
      <c r="B102" s="153"/>
      <c r="C102" s="153"/>
      <c r="D102" s="153"/>
      <c r="E102" s="153"/>
      <c r="F102" s="153"/>
      <c r="G102" s="175"/>
      <c r="H102" s="153"/>
      <c r="I102" s="153"/>
      <c r="J102" s="153"/>
      <c r="K102" s="153"/>
      <c r="L102" s="153"/>
      <c r="M102" s="153"/>
      <c r="N102" s="153"/>
    </row>
    <row r="103" spans="1:14" ht="15.75" customHeight="1" x14ac:dyDescent="0.3">
      <c r="A103" s="153"/>
      <c r="B103" s="153"/>
      <c r="C103" s="153"/>
      <c r="D103" s="153"/>
      <c r="E103" s="153"/>
      <c r="F103" s="153"/>
      <c r="G103" s="175"/>
      <c r="H103" s="153"/>
      <c r="I103" s="153"/>
      <c r="J103" s="153"/>
      <c r="K103" s="153"/>
      <c r="L103" s="153"/>
      <c r="M103" s="153"/>
      <c r="N103" s="153"/>
    </row>
    <row r="104" spans="1:14" ht="15.75" customHeight="1" x14ac:dyDescent="0.3">
      <c r="A104" s="153"/>
      <c r="B104" s="153"/>
      <c r="C104" s="153"/>
      <c r="D104" s="153"/>
      <c r="E104" s="153"/>
      <c r="F104" s="153"/>
      <c r="G104" s="175"/>
      <c r="H104" s="153"/>
      <c r="I104" s="153"/>
      <c r="J104" s="153"/>
      <c r="K104" s="153"/>
      <c r="L104" s="153"/>
      <c r="M104" s="153"/>
      <c r="N104" s="153"/>
    </row>
    <row r="105" spans="1:14" ht="15.75" customHeight="1" x14ac:dyDescent="0.3">
      <c r="A105" s="153"/>
      <c r="B105" s="153"/>
      <c r="C105" s="153"/>
      <c r="D105" s="153"/>
      <c r="E105" s="153"/>
      <c r="F105" s="153"/>
      <c r="G105" s="175"/>
      <c r="H105" s="153"/>
      <c r="I105" s="153"/>
      <c r="J105" s="153"/>
      <c r="K105" s="153"/>
      <c r="L105" s="153"/>
      <c r="M105" s="153"/>
      <c r="N105" s="153"/>
    </row>
    <row r="106" spans="1:14" ht="15.75" customHeight="1" x14ac:dyDescent="0.3">
      <c r="A106" s="153"/>
      <c r="B106" s="153"/>
      <c r="C106" s="153"/>
      <c r="D106" s="153"/>
      <c r="E106" s="153"/>
      <c r="F106" s="153"/>
      <c r="G106" s="175"/>
      <c r="H106" s="153"/>
      <c r="I106" s="153"/>
      <c r="J106" s="153"/>
      <c r="K106" s="153"/>
      <c r="L106" s="153"/>
      <c r="M106" s="153"/>
      <c r="N106" s="153"/>
    </row>
    <row r="107" spans="1:14" ht="15.75" customHeight="1" x14ac:dyDescent="0.3">
      <c r="A107" s="153"/>
      <c r="B107" s="153"/>
      <c r="C107" s="153"/>
      <c r="D107" s="153"/>
      <c r="E107" s="153"/>
      <c r="F107" s="153"/>
      <c r="G107" s="175"/>
      <c r="H107" s="153"/>
      <c r="I107" s="153"/>
      <c r="J107" s="153"/>
      <c r="K107" s="153"/>
      <c r="L107" s="153"/>
      <c r="M107" s="153"/>
      <c r="N107" s="153"/>
    </row>
    <row r="108" spans="1:14" ht="15.75" customHeight="1" x14ac:dyDescent="0.3">
      <c r="A108" s="153"/>
      <c r="B108" s="153"/>
      <c r="C108" s="153"/>
      <c r="D108" s="153"/>
      <c r="E108" s="153"/>
      <c r="F108" s="153"/>
      <c r="G108" s="175"/>
      <c r="H108" s="153"/>
      <c r="I108" s="153"/>
      <c r="J108" s="153"/>
      <c r="K108" s="153"/>
      <c r="L108" s="153"/>
      <c r="M108" s="153"/>
      <c r="N108" s="153"/>
    </row>
    <row r="109" spans="1:14" ht="15.75" customHeight="1" x14ac:dyDescent="0.3">
      <c r="A109" s="153"/>
      <c r="B109" s="153"/>
      <c r="C109" s="153"/>
      <c r="D109" s="153"/>
      <c r="E109" s="153"/>
      <c r="F109" s="153"/>
      <c r="G109" s="175"/>
      <c r="H109" s="153"/>
      <c r="I109" s="153"/>
      <c r="J109" s="153"/>
      <c r="K109" s="153"/>
      <c r="L109" s="153"/>
      <c r="M109" s="153"/>
      <c r="N109" s="153"/>
    </row>
    <row r="110" spans="1:14" ht="15.75" customHeight="1" x14ac:dyDescent="0.3">
      <c r="A110" s="153"/>
      <c r="B110" s="153"/>
      <c r="C110" s="153"/>
      <c r="D110" s="153"/>
      <c r="E110" s="153"/>
      <c r="F110" s="153"/>
      <c r="G110" s="175"/>
      <c r="H110" s="153"/>
      <c r="I110" s="153"/>
      <c r="J110" s="153"/>
      <c r="K110" s="153"/>
      <c r="L110" s="153"/>
      <c r="M110" s="153"/>
      <c r="N110" s="153"/>
    </row>
    <row r="111" spans="1:14" ht="15.75" customHeight="1" x14ac:dyDescent="0.3">
      <c r="A111" s="153"/>
      <c r="B111" s="153"/>
      <c r="C111" s="153"/>
      <c r="D111" s="153"/>
      <c r="E111" s="153"/>
      <c r="F111" s="153"/>
      <c r="G111" s="175"/>
      <c r="H111" s="153"/>
      <c r="I111" s="153"/>
      <c r="J111" s="153"/>
      <c r="K111" s="153"/>
      <c r="L111" s="153"/>
      <c r="M111" s="153"/>
      <c r="N111" s="153"/>
    </row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BBD66692-C507-42A9-AB38-E9E2AA854C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1C33-9B61-42E1-A168-1EC02C2D1FBA}">
  <sheetPr codeName="Sheet28"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78" customWidth="1"/>
    <col min="2" max="3" width="20.7109375" style="179" customWidth="1"/>
    <col min="4" max="10" width="5" style="179" customWidth="1"/>
    <col min="11" max="11" width="1.7109375" style="179" customWidth="1"/>
    <col min="12" max="12" width="2.7109375" style="178" customWidth="1"/>
    <col min="13" max="14" width="20.7109375" style="179" customWidth="1"/>
    <col min="15" max="21" width="5" style="179" customWidth="1"/>
    <col min="22" max="26" width="4.7109375" style="179" customWidth="1"/>
    <col min="27" max="16384" width="11.7109375" style="179"/>
  </cols>
  <sheetData>
    <row r="1" spans="1:34" s="177" customFormat="1" ht="18" x14ac:dyDescent="0.35">
      <c r="A1" s="176"/>
      <c r="B1" s="177" t="s">
        <v>563</v>
      </c>
      <c r="D1" s="84"/>
      <c r="E1" s="84"/>
      <c r="F1" s="84"/>
      <c r="G1" s="84"/>
      <c r="H1" s="84"/>
      <c r="I1" s="84" t="s">
        <v>1</v>
      </c>
      <c r="K1" s="84"/>
      <c r="L1" s="176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G2" s="85"/>
      <c r="AH2" s="85"/>
    </row>
    <row r="3" spans="1:34" s="181" customFormat="1" ht="15.75" customHeight="1" x14ac:dyDescent="0.3">
      <c r="A3" s="180"/>
      <c r="B3" s="181" t="s">
        <v>3</v>
      </c>
      <c r="L3" s="180"/>
      <c r="AA3" s="179"/>
      <c r="AB3" s="179"/>
      <c r="AC3" s="179"/>
      <c r="AD3" s="179"/>
      <c r="AE3" s="179"/>
      <c r="AF3" s="179"/>
    </row>
    <row r="4" spans="1:34" ht="15.75" customHeight="1" x14ac:dyDescent="0.3">
      <c r="A4" s="182"/>
      <c r="B4" s="183" t="s">
        <v>5</v>
      </c>
      <c r="C4" s="183" t="s">
        <v>6</v>
      </c>
      <c r="D4" s="184">
        <v>150</v>
      </c>
      <c r="E4" s="184">
        <v>20</v>
      </c>
      <c r="F4" s="184">
        <v>10</v>
      </c>
      <c r="G4" s="184" t="s">
        <v>7</v>
      </c>
      <c r="H4" s="184" t="s">
        <v>8</v>
      </c>
      <c r="I4" s="184" t="s">
        <v>9</v>
      </c>
      <c r="J4" s="185" t="s">
        <v>10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34" ht="15.75" customHeight="1" x14ac:dyDescent="0.3">
      <c r="A5" s="232">
        <v>4</v>
      </c>
      <c r="B5" s="200" t="s">
        <v>314</v>
      </c>
      <c r="C5" s="200" t="s">
        <v>30</v>
      </c>
      <c r="D5" s="201">
        <v>96</v>
      </c>
      <c r="E5" s="201">
        <v>93</v>
      </c>
      <c r="F5" s="201">
        <v>91</v>
      </c>
      <c r="G5" s="233">
        <f>SUM(D5:F5)</f>
        <v>280</v>
      </c>
      <c r="H5" s="233">
        <v>6</v>
      </c>
      <c r="I5" s="201">
        <v>1096</v>
      </c>
      <c r="J5" s="274">
        <v>24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1:34" ht="15.75" customHeight="1" x14ac:dyDescent="0.3">
      <c r="A6" s="187">
        <v>6</v>
      </c>
      <c r="B6" s="102" t="s">
        <v>156</v>
      </c>
      <c r="C6" s="102" t="s">
        <v>27</v>
      </c>
      <c r="D6" s="188">
        <v>92</v>
      </c>
      <c r="E6" s="188">
        <v>87</v>
      </c>
      <c r="F6" s="188">
        <v>85</v>
      </c>
      <c r="G6" s="188">
        <f>SUM(D6:F6)</f>
        <v>264</v>
      </c>
      <c r="H6" s="186">
        <v>4</v>
      </c>
      <c r="I6" s="188">
        <v>1036</v>
      </c>
      <c r="J6" s="189">
        <v>16</v>
      </c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85"/>
      <c r="W6" s="85"/>
    </row>
    <row r="7" spans="1:34" s="85" customFormat="1" ht="15.75" customHeight="1" x14ac:dyDescent="0.3">
      <c r="A7" s="187">
        <v>5</v>
      </c>
      <c r="B7" s="102" t="s">
        <v>565</v>
      </c>
      <c r="C7" s="102" t="s">
        <v>27</v>
      </c>
      <c r="D7" s="188">
        <v>90</v>
      </c>
      <c r="E7" s="188">
        <v>90</v>
      </c>
      <c r="F7" s="188">
        <v>93</v>
      </c>
      <c r="G7" s="188">
        <f>SUM(D7:F7)</f>
        <v>273</v>
      </c>
      <c r="H7" s="186">
        <v>5</v>
      </c>
      <c r="I7" s="188">
        <v>1051</v>
      </c>
      <c r="J7" s="189">
        <v>15</v>
      </c>
      <c r="V7" s="111"/>
      <c r="W7" s="179"/>
    </row>
    <row r="8" spans="1:34" s="85" customFormat="1" ht="15.75" customHeight="1" x14ac:dyDescent="0.3">
      <c r="A8" s="187">
        <v>3</v>
      </c>
      <c r="B8" s="102" t="s">
        <v>153</v>
      </c>
      <c r="C8" s="102" t="s">
        <v>30</v>
      </c>
      <c r="D8" s="103" t="s">
        <v>190</v>
      </c>
      <c r="E8" s="103"/>
      <c r="F8" s="103"/>
      <c r="G8" s="188">
        <f>SUM(D8:F8)</f>
        <v>0</v>
      </c>
      <c r="H8" s="186">
        <v>0</v>
      </c>
      <c r="I8" s="103">
        <v>788</v>
      </c>
      <c r="J8" s="104">
        <v>13</v>
      </c>
      <c r="K8" s="86"/>
      <c r="V8" s="111"/>
      <c r="W8" s="179"/>
    </row>
    <row r="9" spans="1:34" ht="15.75" customHeight="1" x14ac:dyDescent="0.3">
      <c r="A9" s="187">
        <v>2</v>
      </c>
      <c r="B9" s="102" t="s">
        <v>564</v>
      </c>
      <c r="C9" s="102" t="s">
        <v>30</v>
      </c>
      <c r="D9" s="188">
        <v>90</v>
      </c>
      <c r="E9" s="188">
        <v>86</v>
      </c>
      <c r="F9" s="188">
        <v>75</v>
      </c>
      <c r="G9" s="188">
        <f>SUM(D9:F9)</f>
        <v>251</v>
      </c>
      <c r="H9" s="186">
        <v>3</v>
      </c>
      <c r="I9" s="188">
        <v>1016</v>
      </c>
      <c r="J9" s="189">
        <v>11</v>
      </c>
      <c r="M9" s="85"/>
    </row>
    <row r="10" spans="1:34" ht="15.75" customHeight="1" x14ac:dyDescent="0.3">
      <c r="A10" s="234">
        <v>1</v>
      </c>
      <c r="B10" s="205" t="s">
        <v>51</v>
      </c>
      <c r="C10" s="205" t="s">
        <v>27</v>
      </c>
      <c r="D10" s="236">
        <v>86</v>
      </c>
      <c r="E10" s="236">
        <v>84</v>
      </c>
      <c r="F10" s="236">
        <v>81</v>
      </c>
      <c r="G10" s="236">
        <f>SUM(D10:F10)</f>
        <v>251</v>
      </c>
      <c r="H10" s="237">
        <v>3</v>
      </c>
      <c r="I10" s="275">
        <v>912</v>
      </c>
      <c r="J10" s="276">
        <v>6</v>
      </c>
      <c r="M10" s="85"/>
      <c r="V10" s="85"/>
      <c r="W10" s="85"/>
    </row>
    <row r="11" spans="1:34" ht="15.75" customHeight="1" x14ac:dyDescent="0.3">
      <c r="A11" s="179"/>
      <c r="L11" s="179"/>
    </row>
    <row r="12" spans="1:34" ht="15.75" customHeight="1" x14ac:dyDescent="0.3">
      <c r="A12" s="179"/>
      <c r="B12" s="85" t="s">
        <v>566</v>
      </c>
      <c r="C12" s="85"/>
      <c r="D12" s="85"/>
      <c r="E12" s="85"/>
      <c r="F12" s="107" t="s">
        <v>705</v>
      </c>
      <c r="G12" s="85"/>
      <c r="L12" s="179"/>
    </row>
    <row r="13" spans="1:34" ht="15.75" customHeight="1" x14ac:dyDescent="0.3">
      <c r="A13" s="179"/>
      <c r="B13" s="85" t="s">
        <v>129</v>
      </c>
      <c r="C13" s="85"/>
      <c r="D13" s="85"/>
      <c r="E13" s="85"/>
      <c r="F13" s="85"/>
      <c r="G13" s="85"/>
      <c r="L13" s="179"/>
    </row>
    <row r="14" spans="1:34" ht="15.75" customHeight="1" x14ac:dyDescent="0.3">
      <c r="A14" s="179"/>
      <c r="L14" s="179"/>
    </row>
    <row r="15" spans="1:34" ht="15.75" customHeight="1" x14ac:dyDescent="0.3">
      <c r="A15" s="179"/>
      <c r="L15" s="179"/>
    </row>
    <row r="16" spans="1:34" ht="15.75" customHeight="1" x14ac:dyDescent="0.3">
      <c r="A16" s="179"/>
      <c r="L16" s="179"/>
    </row>
    <row r="17" s="179" customFormat="1" ht="15.75" customHeight="1" x14ac:dyDescent="0.3"/>
    <row r="18" s="179" customFormat="1" ht="15.75" customHeight="1" x14ac:dyDescent="0.3"/>
    <row r="19" s="179" customFormat="1" ht="15.75" customHeight="1" x14ac:dyDescent="0.3"/>
    <row r="20" s="179" customFormat="1" ht="15.75" customHeight="1" x14ac:dyDescent="0.3"/>
    <row r="21" s="179" customFormat="1" ht="15.75" customHeight="1" x14ac:dyDescent="0.3"/>
    <row r="22" s="179" customFormat="1" ht="15.75" customHeight="1" x14ac:dyDescent="0.3"/>
    <row r="23" s="179" customFormat="1" ht="15.75" customHeight="1" x14ac:dyDescent="0.3"/>
    <row r="24" s="179" customFormat="1" ht="15.75" customHeight="1" x14ac:dyDescent="0.3"/>
    <row r="25" s="179" customFormat="1" ht="15.75" customHeight="1" x14ac:dyDescent="0.3"/>
    <row r="26" s="179" customFormat="1" ht="15.75" customHeight="1" x14ac:dyDescent="0.3"/>
    <row r="27" s="179" customFormat="1" ht="15.75" customHeight="1" x14ac:dyDescent="0.3"/>
    <row r="28" s="179" customFormat="1" ht="15.75" customHeight="1" x14ac:dyDescent="0.3"/>
    <row r="29" s="179" customFormat="1" ht="15.75" customHeight="1" x14ac:dyDescent="0.3"/>
    <row r="30" s="179" customFormat="1" ht="15.75" customHeight="1" x14ac:dyDescent="0.3"/>
    <row r="31" s="179" customFormat="1" ht="15.75" customHeight="1" x14ac:dyDescent="0.3"/>
    <row r="32" s="179" customFormat="1" ht="15.75" customHeight="1" x14ac:dyDescent="0.3"/>
    <row r="33" s="179" customFormat="1" ht="15.75" customHeight="1" x14ac:dyDescent="0.3"/>
    <row r="34" s="179" customFormat="1" ht="15.75" customHeight="1" x14ac:dyDescent="0.3"/>
    <row r="35" s="179" customFormat="1" ht="15.75" customHeight="1" x14ac:dyDescent="0.3"/>
    <row r="36" s="179" customFormat="1" ht="15.75" customHeight="1" x14ac:dyDescent="0.3"/>
    <row r="37" s="179" customFormat="1" ht="15.75" customHeight="1" x14ac:dyDescent="0.3"/>
    <row r="38" s="179" customFormat="1" ht="15.75" customHeight="1" x14ac:dyDescent="0.3"/>
    <row r="39" s="179" customFormat="1" ht="15.75" customHeight="1" x14ac:dyDescent="0.3"/>
    <row r="40" s="179" customFormat="1" ht="15.75" customHeight="1" x14ac:dyDescent="0.3"/>
    <row r="41" s="179" customFormat="1" ht="15.75" customHeight="1" x14ac:dyDescent="0.3"/>
    <row r="42" s="179" customFormat="1" ht="15.75" customHeight="1" x14ac:dyDescent="0.3"/>
    <row r="43" s="179" customFormat="1" ht="15.75" customHeight="1" x14ac:dyDescent="0.3"/>
    <row r="44" s="179" customFormat="1" ht="15.75" customHeight="1" x14ac:dyDescent="0.3"/>
    <row r="45" s="179" customFormat="1" ht="15.75" customHeight="1" x14ac:dyDescent="0.3"/>
    <row r="46" s="179" customFormat="1" ht="15.75" customHeight="1" x14ac:dyDescent="0.3"/>
    <row r="47" s="179" customFormat="1" ht="15.75" customHeight="1" x14ac:dyDescent="0.3"/>
    <row r="48" s="179" customFormat="1" ht="15.75" customHeight="1" x14ac:dyDescent="0.3"/>
    <row r="49" s="179" customFormat="1" ht="15.75" customHeight="1" x14ac:dyDescent="0.3"/>
    <row r="50" s="179" customFormat="1" ht="15.75" customHeight="1" x14ac:dyDescent="0.3"/>
    <row r="51" s="179" customFormat="1" ht="15.75" customHeight="1" x14ac:dyDescent="0.3"/>
    <row r="52" s="179" customFormat="1" ht="15.75" customHeight="1" x14ac:dyDescent="0.3"/>
    <row r="53" s="179" customFormat="1" ht="15.75" customHeight="1" x14ac:dyDescent="0.3"/>
    <row r="54" s="179" customFormat="1" ht="15.75" customHeight="1" x14ac:dyDescent="0.3"/>
    <row r="55" s="179" customFormat="1" ht="15.75" customHeight="1" x14ac:dyDescent="0.3"/>
    <row r="56" s="179" customFormat="1" ht="15.75" customHeight="1" x14ac:dyDescent="0.3"/>
    <row r="57" s="179" customFormat="1" ht="15.75" customHeight="1" x14ac:dyDescent="0.3"/>
    <row r="58" s="179" customFormat="1" ht="15.75" customHeight="1" x14ac:dyDescent="0.3"/>
    <row r="59" s="179" customFormat="1" ht="15.75" customHeight="1" x14ac:dyDescent="0.3"/>
    <row r="60" s="179" customFormat="1" ht="15.75" customHeight="1" x14ac:dyDescent="0.3"/>
    <row r="61" s="179" customFormat="1" ht="15.75" customHeight="1" x14ac:dyDescent="0.3"/>
    <row r="62" s="179" customFormat="1" ht="15.75" customHeight="1" x14ac:dyDescent="0.3"/>
    <row r="63" s="179" customFormat="1" ht="15.75" customHeight="1" x14ac:dyDescent="0.3"/>
    <row r="64" s="179" customFormat="1" ht="15.75" customHeight="1" x14ac:dyDescent="0.3"/>
    <row r="65" s="179" customFormat="1" ht="15.75" customHeight="1" x14ac:dyDescent="0.3"/>
    <row r="66" s="179" customFormat="1" ht="15.75" customHeight="1" x14ac:dyDescent="0.3"/>
    <row r="67" s="179" customFormat="1" ht="15.75" customHeight="1" x14ac:dyDescent="0.3"/>
    <row r="68" s="179" customFormat="1" ht="15.75" customHeight="1" x14ac:dyDescent="0.3"/>
    <row r="69" s="179" customFormat="1" x14ac:dyDescent="0.3"/>
    <row r="70" s="179" customFormat="1" x14ac:dyDescent="0.3"/>
    <row r="71" s="179" customFormat="1" x14ac:dyDescent="0.3"/>
    <row r="72" s="179" customFormat="1" x14ac:dyDescent="0.3"/>
    <row r="73" s="179" customFormat="1" x14ac:dyDescent="0.3"/>
    <row r="74" s="179" customFormat="1" x14ac:dyDescent="0.3"/>
    <row r="75" s="179" customFormat="1" x14ac:dyDescent="0.3"/>
    <row r="76" s="179" customFormat="1" x14ac:dyDescent="0.3"/>
    <row r="77" s="179" customFormat="1" x14ac:dyDescent="0.3"/>
    <row r="78" s="179" customFormat="1" x14ac:dyDescent="0.3"/>
    <row r="79" s="179" customFormat="1" x14ac:dyDescent="0.3"/>
    <row r="80" s="179" customFormat="1" x14ac:dyDescent="0.3"/>
    <row r="81" s="179" customFormat="1" x14ac:dyDescent="0.3"/>
    <row r="82" s="179" customFormat="1" x14ac:dyDescent="0.3"/>
    <row r="83" s="179" customFormat="1" x14ac:dyDescent="0.3"/>
    <row r="84" s="179" customFormat="1" x14ac:dyDescent="0.3"/>
    <row r="85" s="179" customFormat="1" x14ac:dyDescent="0.3"/>
    <row r="86" s="179" customFormat="1" x14ac:dyDescent="0.3"/>
    <row r="87" s="179" customFormat="1" x14ac:dyDescent="0.3"/>
    <row r="88" s="179" customFormat="1" x14ac:dyDescent="0.3"/>
    <row r="89" s="179" customFormat="1" x14ac:dyDescent="0.3"/>
    <row r="90" s="179" customFormat="1" x14ac:dyDescent="0.3"/>
    <row r="91" s="179" customFormat="1" x14ac:dyDescent="0.3"/>
    <row r="92" s="179" customFormat="1" x14ac:dyDescent="0.3"/>
    <row r="93" s="179" customFormat="1" x14ac:dyDescent="0.3"/>
    <row r="94" s="179" customFormat="1" x14ac:dyDescent="0.3"/>
    <row r="95" s="179" customFormat="1" x14ac:dyDescent="0.3"/>
    <row r="96" s="179" customFormat="1" x14ac:dyDescent="0.3"/>
    <row r="97" s="179" customFormat="1" x14ac:dyDescent="0.3"/>
    <row r="98" s="179" customFormat="1" x14ac:dyDescent="0.3"/>
    <row r="99" s="179" customFormat="1" x14ac:dyDescent="0.3"/>
    <row r="100" s="179" customFormat="1" x14ac:dyDescent="0.3"/>
    <row r="101" s="179" customFormat="1" x14ac:dyDescent="0.3"/>
    <row r="102" s="179" customFormat="1" x14ac:dyDescent="0.3"/>
    <row r="103" s="179" customFormat="1" x14ac:dyDescent="0.3"/>
    <row r="104" s="179" customFormat="1" x14ac:dyDescent="0.3"/>
    <row r="105" s="179" customFormat="1" x14ac:dyDescent="0.3"/>
    <row r="106" s="179" customFormat="1" x14ac:dyDescent="0.3"/>
    <row r="107" s="179" customFormat="1" x14ac:dyDescent="0.3"/>
    <row r="108" s="179" customFormat="1" x14ac:dyDescent="0.3"/>
    <row r="109" s="179" customFormat="1" x14ac:dyDescent="0.3"/>
    <row r="110" s="179" customFormat="1" x14ac:dyDescent="0.3"/>
    <row r="111" s="179" customFormat="1" x14ac:dyDescent="0.3"/>
    <row r="112" s="179" customFormat="1" x14ac:dyDescent="0.3"/>
    <row r="113" s="179" customFormat="1" x14ac:dyDescent="0.3"/>
    <row r="114" s="179" customFormat="1" x14ac:dyDescent="0.3"/>
    <row r="115" s="179" customFormat="1" x14ac:dyDescent="0.3"/>
    <row r="116" s="179" customFormat="1" x14ac:dyDescent="0.3"/>
    <row r="117" s="179" customFormat="1" x14ac:dyDescent="0.3"/>
    <row r="118" s="179" customFormat="1" x14ac:dyDescent="0.3"/>
    <row r="119" s="179" customFormat="1" x14ac:dyDescent="0.3"/>
    <row r="120" s="179" customFormat="1" x14ac:dyDescent="0.3"/>
    <row r="121" s="179" customFormat="1" x14ac:dyDescent="0.3"/>
    <row r="122" s="179" customFormat="1" x14ac:dyDescent="0.3"/>
    <row r="123" s="179" customFormat="1" x14ac:dyDescent="0.3"/>
    <row r="124" s="179" customFormat="1" x14ac:dyDescent="0.3"/>
    <row r="125" s="179" customFormat="1" x14ac:dyDescent="0.3"/>
    <row r="126" s="179" customFormat="1" x14ac:dyDescent="0.3"/>
    <row r="127" s="179" customFormat="1" x14ac:dyDescent="0.3"/>
    <row r="128" s="179" customFormat="1" x14ac:dyDescent="0.3"/>
    <row r="129" s="179" customFormat="1" x14ac:dyDescent="0.3"/>
    <row r="130" s="179" customFormat="1" x14ac:dyDescent="0.3"/>
  </sheetData>
  <sortState xmlns:xlrd2="http://schemas.microsoft.com/office/spreadsheetml/2017/richdata2" ref="A5:J10">
    <sortCondition descending="1" ref="J5"/>
    <sortCondition descending="1" ref="I5"/>
  </sortState>
  <hyperlinks>
    <hyperlink ref="B2" location="'Index'!A3" tooltip="Go to the Index sheet" display="`" xr:uid="{DA48A01D-80E2-4CA7-87C1-A83976FFA57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D86A-B9E9-4096-9FA2-014B87116FD3}">
  <sheetPr codeName="Sheet14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6" width="2.42578125" style="85" customWidth="1"/>
    <col min="17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295</v>
      </c>
      <c r="D1" s="84"/>
      <c r="E1" s="84"/>
      <c r="F1" s="84" t="s">
        <v>130</v>
      </c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114"/>
      <c r="AH1" s="114"/>
    </row>
    <row r="2" spans="1:34" ht="15.75" customHeight="1" x14ac:dyDescent="0.3">
      <c r="B2" s="87" t="s">
        <v>2</v>
      </c>
      <c r="AG2" s="114"/>
      <c r="AH2" s="114"/>
    </row>
    <row r="3" spans="1:34" s="90" customFormat="1" ht="15.75" customHeight="1" x14ac:dyDescent="0.3">
      <c r="A3" s="89"/>
      <c r="B3" s="90" t="s">
        <v>3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210">
        <v>5</v>
      </c>
      <c r="B5" s="211" t="s">
        <v>315</v>
      </c>
      <c r="C5" s="211" t="s">
        <v>316</v>
      </c>
      <c r="D5" s="281">
        <v>180</v>
      </c>
      <c r="E5" s="212">
        <v>8</v>
      </c>
      <c r="F5" s="278">
        <v>729</v>
      </c>
      <c r="G5" s="279">
        <v>35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217">
        <v>1</v>
      </c>
      <c r="B6" s="214" t="s">
        <v>325</v>
      </c>
      <c r="C6" s="214" t="s">
        <v>326</v>
      </c>
      <c r="D6" s="216">
        <v>184</v>
      </c>
      <c r="E6" s="216">
        <v>9</v>
      </c>
      <c r="F6" s="109">
        <v>726</v>
      </c>
      <c r="G6" s="110">
        <v>34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213">
        <v>8</v>
      </c>
      <c r="B7" s="214" t="s">
        <v>319</v>
      </c>
      <c r="C7" s="214" t="s">
        <v>320</v>
      </c>
      <c r="D7" s="215">
        <v>179</v>
      </c>
      <c r="E7" s="216">
        <v>7</v>
      </c>
      <c r="F7" s="116">
        <v>714</v>
      </c>
      <c r="G7" s="117">
        <v>25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217">
        <v>7</v>
      </c>
      <c r="B8" s="214" t="s">
        <v>335</v>
      </c>
      <c r="C8" s="214" t="s">
        <v>27</v>
      </c>
      <c r="D8" s="215">
        <v>176</v>
      </c>
      <c r="E8" s="216">
        <v>5</v>
      </c>
      <c r="F8" s="116">
        <v>712</v>
      </c>
      <c r="G8" s="117">
        <v>25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217">
        <v>9</v>
      </c>
      <c r="B9" s="214" t="s">
        <v>336</v>
      </c>
      <c r="C9" s="214" t="s">
        <v>320</v>
      </c>
      <c r="D9" s="215">
        <v>174</v>
      </c>
      <c r="E9" s="216">
        <v>4</v>
      </c>
      <c r="F9" s="116">
        <v>702</v>
      </c>
      <c r="G9" s="117">
        <v>20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217">
        <v>3</v>
      </c>
      <c r="B10" s="214" t="s">
        <v>327</v>
      </c>
      <c r="C10" s="214" t="s">
        <v>85</v>
      </c>
      <c r="D10" s="215">
        <v>170</v>
      </c>
      <c r="E10" s="216">
        <v>3</v>
      </c>
      <c r="F10" s="116">
        <v>694</v>
      </c>
      <c r="G10" s="117">
        <v>16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213">
        <v>6</v>
      </c>
      <c r="B11" s="214" t="s">
        <v>333</v>
      </c>
      <c r="C11" s="214" t="s">
        <v>27</v>
      </c>
      <c r="D11" s="215">
        <v>177</v>
      </c>
      <c r="E11" s="216">
        <v>6</v>
      </c>
      <c r="F11" s="116">
        <v>688</v>
      </c>
      <c r="G11" s="117">
        <v>16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213">
        <v>4</v>
      </c>
      <c r="B12" s="214" t="s">
        <v>332</v>
      </c>
      <c r="C12" s="214" t="s">
        <v>326</v>
      </c>
      <c r="D12" s="215">
        <v>168</v>
      </c>
      <c r="E12" s="216">
        <v>2</v>
      </c>
      <c r="F12" s="116">
        <v>663</v>
      </c>
      <c r="G12" s="117">
        <v>9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218">
        <v>2</v>
      </c>
      <c r="B13" s="219" t="s">
        <v>322</v>
      </c>
      <c r="C13" s="219" t="s">
        <v>152</v>
      </c>
      <c r="D13" s="220" t="s">
        <v>45</v>
      </c>
      <c r="E13" s="221">
        <v>0</v>
      </c>
      <c r="F13" s="118">
        <v>0</v>
      </c>
      <c r="G13" s="119">
        <v>0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89"/>
      <c r="B15" s="90" t="s">
        <v>4</v>
      </c>
      <c r="C15" s="90"/>
      <c r="D15" s="90"/>
      <c r="E15" s="90"/>
      <c r="F15" s="90"/>
      <c r="G15" s="90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08"/>
      <c r="B16" s="92" t="s">
        <v>5</v>
      </c>
      <c r="C16" s="92" t="s">
        <v>6</v>
      </c>
      <c r="D16" s="96" t="s">
        <v>7</v>
      </c>
      <c r="E16" s="96" t="s">
        <v>8</v>
      </c>
      <c r="F16" s="96" t="s">
        <v>9</v>
      </c>
      <c r="G16" s="97" t="s">
        <v>10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210">
        <v>5</v>
      </c>
      <c r="B17" s="211" t="s">
        <v>328</v>
      </c>
      <c r="C17" s="211" t="s">
        <v>54</v>
      </c>
      <c r="D17" s="281">
        <v>168</v>
      </c>
      <c r="E17" s="212">
        <v>8</v>
      </c>
      <c r="F17" s="278">
        <v>672</v>
      </c>
      <c r="G17" s="279">
        <v>28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217">
        <v>3</v>
      </c>
      <c r="B18" s="214" t="s">
        <v>338</v>
      </c>
      <c r="C18" s="214" t="s">
        <v>161</v>
      </c>
      <c r="D18" s="215">
        <v>156</v>
      </c>
      <c r="E18" s="216">
        <v>3</v>
      </c>
      <c r="F18" s="116">
        <v>669</v>
      </c>
      <c r="G18" s="117">
        <v>27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213">
        <v>6</v>
      </c>
      <c r="B19" s="214" t="s">
        <v>167</v>
      </c>
      <c r="C19" s="214" t="s">
        <v>161</v>
      </c>
      <c r="D19" s="215">
        <v>164</v>
      </c>
      <c r="E19" s="216">
        <v>7</v>
      </c>
      <c r="F19" s="116">
        <v>663</v>
      </c>
      <c r="G19" s="117">
        <v>25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213">
        <v>8</v>
      </c>
      <c r="B20" s="214" t="s">
        <v>349</v>
      </c>
      <c r="C20" s="214" t="s">
        <v>211</v>
      </c>
      <c r="D20" s="215">
        <v>157</v>
      </c>
      <c r="E20" s="216">
        <v>4</v>
      </c>
      <c r="F20" s="116">
        <v>657</v>
      </c>
      <c r="G20" s="117">
        <v>22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217">
        <v>9</v>
      </c>
      <c r="B21" s="214" t="s">
        <v>363</v>
      </c>
      <c r="C21" s="214" t="s">
        <v>307</v>
      </c>
      <c r="D21" s="215" t="s">
        <v>45</v>
      </c>
      <c r="E21" s="216">
        <v>0</v>
      </c>
      <c r="F21" s="116">
        <v>504</v>
      </c>
      <c r="G21" s="117">
        <v>20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213">
        <v>2</v>
      </c>
      <c r="B22" s="214" t="s">
        <v>339</v>
      </c>
      <c r="C22" s="214" t="s">
        <v>326</v>
      </c>
      <c r="D22" s="215">
        <v>162</v>
      </c>
      <c r="E22" s="216">
        <v>6</v>
      </c>
      <c r="F22" s="116">
        <v>632</v>
      </c>
      <c r="G22" s="117">
        <v>19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217">
        <v>7</v>
      </c>
      <c r="B23" s="214" t="s">
        <v>64</v>
      </c>
      <c r="C23" s="214" t="s">
        <v>65</v>
      </c>
      <c r="D23" s="215">
        <v>159</v>
      </c>
      <c r="E23" s="216">
        <v>5</v>
      </c>
      <c r="F23" s="116">
        <v>648</v>
      </c>
      <c r="G23" s="117">
        <v>17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217">
        <v>1</v>
      </c>
      <c r="B24" s="214" t="s">
        <v>337</v>
      </c>
      <c r="C24" s="214" t="s">
        <v>54</v>
      </c>
      <c r="D24" s="216">
        <v>170</v>
      </c>
      <c r="E24" s="216">
        <v>9</v>
      </c>
      <c r="F24" s="109">
        <v>642</v>
      </c>
      <c r="G24" s="110">
        <v>16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218">
        <v>4</v>
      </c>
      <c r="B25" s="219" t="s">
        <v>341</v>
      </c>
      <c r="C25" s="219" t="s">
        <v>85</v>
      </c>
      <c r="D25" s="220" t="s">
        <v>45</v>
      </c>
      <c r="E25" s="221">
        <v>0</v>
      </c>
      <c r="F25" s="118">
        <v>0</v>
      </c>
      <c r="G25" s="119">
        <v>0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89"/>
      <c r="B27" s="90" t="s">
        <v>39</v>
      </c>
      <c r="C27" s="90"/>
      <c r="D27" s="90"/>
      <c r="E27" s="90"/>
      <c r="F27" s="90"/>
      <c r="G27" s="90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08"/>
      <c r="B28" s="92" t="s">
        <v>5</v>
      </c>
      <c r="C28" s="92" t="s">
        <v>6</v>
      </c>
      <c r="D28" s="96" t="s">
        <v>7</v>
      </c>
      <c r="E28" s="96" t="s">
        <v>8</v>
      </c>
      <c r="F28" s="96" t="s">
        <v>9</v>
      </c>
      <c r="G28" s="97" t="s">
        <v>10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280">
        <v>2</v>
      </c>
      <c r="B29" s="211" t="s">
        <v>369</v>
      </c>
      <c r="C29" s="211" t="s">
        <v>316</v>
      </c>
      <c r="D29" s="281">
        <v>176</v>
      </c>
      <c r="E29" s="212">
        <v>9</v>
      </c>
      <c r="F29" s="278">
        <v>692</v>
      </c>
      <c r="G29" s="279">
        <v>34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217">
        <v>7</v>
      </c>
      <c r="B30" s="214" t="s">
        <v>358</v>
      </c>
      <c r="C30" s="214" t="s">
        <v>326</v>
      </c>
      <c r="D30" s="215">
        <v>166</v>
      </c>
      <c r="E30" s="216">
        <v>8</v>
      </c>
      <c r="F30" s="116">
        <v>686</v>
      </c>
      <c r="G30" s="117">
        <v>33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213">
        <v>6</v>
      </c>
      <c r="B31" s="214" t="s">
        <v>183</v>
      </c>
      <c r="C31" s="214" t="s">
        <v>152</v>
      </c>
      <c r="D31" s="215">
        <v>164</v>
      </c>
      <c r="E31" s="216">
        <v>6</v>
      </c>
      <c r="F31" s="116">
        <v>655</v>
      </c>
      <c r="G31" s="117">
        <v>23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217">
        <v>3</v>
      </c>
      <c r="B32" s="214" t="s">
        <v>357</v>
      </c>
      <c r="C32" s="214" t="s">
        <v>326</v>
      </c>
      <c r="D32" s="215">
        <v>159</v>
      </c>
      <c r="E32" s="216">
        <v>5</v>
      </c>
      <c r="F32" s="116">
        <v>640</v>
      </c>
      <c r="G32" s="117">
        <v>20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213">
        <v>4</v>
      </c>
      <c r="B33" s="214" t="s">
        <v>359</v>
      </c>
      <c r="C33" s="214" t="s">
        <v>65</v>
      </c>
      <c r="D33" s="215">
        <v>148</v>
      </c>
      <c r="E33" s="216">
        <v>4</v>
      </c>
      <c r="F33" s="116">
        <v>631</v>
      </c>
      <c r="G33" s="117">
        <v>19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213">
        <v>8</v>
      </c>
      <c r="B34" s="214" t="s">
        <v>68</v>
      </c>
      <c r="C34" s="214" t="s">
        <v>65</v>
      </c>
      <c r="D34" s="215">
        <v>166</v>
      </c>
      <c r="E34" s="216">
        <v>8</v>
      </c>
      <c r="F34" s="116">
        <v>631</v>
      </c>
      <c r="G34" s="117">
        <v>18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217">
        <v>9</v>
      </c>
      <c r="B35" s="214" t="s">
        <v>374</v>
      </c>
      <c r="C35" s="214" t="s">
        <v>323</v>
      </c>
      <c r="D35" s="215">
        <v>145</v>
      </c>
      <c r="E35" s="216">
        <v>3</v>
      </c>
      <c r="F35" s="116">
        <v>609</v>
      </c>
      <c r="G35" s="117">
        <v>13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217">
        <v>5</v>
      </c>
      <c r="B36" s="214" t="s">
        <v>361</v>
      </c>
      <c r="C36" s="214" t="s">
        <v>362</v>
      </c>
      <c r="D36" s="215" t="s">
        <v>45</v>
      </c>
      <c r="E36" s="216">
        <v>0</v>
      </c>
      <c r="F36" s="116">
        <v>478</v>
      </c>
      <c r="G36" s="117">
        <v>13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222">
        <v>1</v>
      </c>
      <c r="B37" s="219" t="s">
        <v>368</v>
      </c>
      <c r="C37" s="219" t="s">
        <v>362</v>
      </c>
      <c r="D37" s="221" t="s">
        <v>45</v>
      </c>
      <c r="E37" s="221">
        <v>0</v>
      </c>
      <c r="F37" s="275">
        <v>435</v>
      </c>
      <c r="G37" s="276">
        <v>7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89"/>
      <c r="B39" s="90" t="s">
        <v>40</v>
      </c>
      <c r="C39" s="90"/>
      <c r="D39" s="90"/>
      <c r="E39" s="90"/>
      <c r="F39" s="90"/>
      <c r="G39" s="90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08"/>
      <c r="B40" s="92" t="s">
        <v>5</v>
      </c>
      <c r="C40" s="92" t="s">
        <v>6</v>
      </c>
      <c r="D40" s="96" t="s">
        <v>7</v>
      </c>
      <c r="E40" s="96" t="s">
        <v>8</v>
      </c>
      <c r="F40" s="96" t="s">
        <v>9</v>
      </c>
      <c r="G40" s="97" t="s">
        <v>10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280">
        <v>6</v>
      </c>
      <c r="B41" s="211" t="s">
        <v>103</v>
      </c>
      <c r="C41" s="211" t="s">
        <v>65</v>
      </c>
      <c r="D41" s="281">
        <v>168</v>
      </c>
      <c r="E41" s="212">
        <v>9</v>
      </c>
      <c r="F41" s="278">
        <v>631</v>
      </c>
      <c r="G41" s="279">
        <v>32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213">
        <v>4</v>
      </c>
      <c r="B42" s="214" t="s">
        <v>384</v>
      </c>
      <c r="C42" s="214" t="s">
        <v>211</v>
      </c>
      <c r="D42" s="215">
        <v>162</v>
      </c>
      <c r="E42" s="216">
        <v>8</v>
      </c>
      <c r="F42" s="116">
        <v>605</v>
      </c>
      <c r="G42" s="117">
        <v>28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213">
        <v>8</v>
      </c>
      <c r="B43" s="214" t="s">
        <v>392</v>
      </c>
      <c r="C43" s="214" t="s">
        <v>85</v>
      </c>
      <c r="D43" s="215">
        <v>143</v>
      </c>
      <c r="E43" s="216">
        <v>5</v>
      </c>
      <c r="F43" s="116">
        <v>607</v>
      </c>
      <c r="G43" s="117">
        <v>26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217">
        <v>5</v>
      </c>
      <c r="B44" s="214" t="s">
        <v>151</v>
      </c>
      <c r="C44" s="214" t="s">
        <v>152</v>
      </c>
      <c r="D44" s="215">
        <v>158</v>
      </c>
      <c r="E44" s="216">
        <v>7</v>
      </c>
      <c r="F44" s="116">
        <v>587</v>
      </c>
      <c r="G44" s="117">
        <v>25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217">
        <v>1</v>
      </c>
      <c r="B45" s="214" t="s">
        <v>381</v>
      </c>
      <c r="C45" s="214" t="s">
        <v>326</v>
      </c>
      <c r="D45" s="216">
        <v>153</v>
      </c>
      <c r="E45" s="216">
        <v>6</v>
      </c>
      <c r="F45" s="109">
        <v>581</v>
      </c>
      <c r="G45" s="110">
        <v>21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217">
        <v>3</v>
      </c>
      <c r="B46" s="214" t="s">
        <v>209</v>
      </c>
      <c r="C46" s="214" t="s">
        <v>85</v>
      </c>
      <c r="D46" s="215">
        <v>141</v>
      </c>
      <c r="E46" s="216">
        <v>4</v>
      </c>
      <c r="F46" s="116">
        <v>547</v>
      </c>
      <c r="G46" s="117">
        <v>15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217">
        <v>7</v>
      </c>
      <c r="B47" s="214" t="s">
        <v>387</v>
      </c>
      <c r="C47" s="214" t="s">
        <v>362</v>
      </c>
      <c r="D47" s="215" t="s">
        <v>45</v>
      </c>
      <c r="E47" s="216">
        <v>0</v>
      </c>
      <c r="F47" s="116">
        <v>431</v>
      </c>
      <c r="G47" s="117">
        <v>14</v>
      </c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213">
        <v>2</v>
      </c>
      <c r="B48" s="214" t="s">
        <v>160</v>
      </c>
      <c r="C48" s="214" t="s">
        <v>161</v>
      </c>
      <c r="D48" s="215">
        <v>131</v>
      </c>
      <c r="E48" s="216">
        <v>3</v>
      </c>
      <c r="F48" s="116">
        <v>524</v>
      </c>
      <c r="G48" s="117">
        <v>11</v>
      </c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222">
        <v>9</v>
      </c>
      <c r="B49" s="219" t="s">
        <v>377</v>
      </c>
      <c r="C49" s="219" t="s">
        <v>47</v>
      </c>
      <c r="D49" s="220" t="s">
        <v>190</v>
      </c>
      <c r="E49" s="221">
        <v>0</v>
      </c>
      <c r="F49" s="118">
        <v>145</v>
      </c>
      <c r="G49" s="119">
        <v>6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85" t="s">
        <v>131</v>
      </c>
      <c r="F51" s="107" t="s">
        <v>705</v>
      </c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85" t="s">
        <v>129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</sheetData>
  <sheetProtection selectLockedCells="1" selectUnlockedCells="1"/>
  <sortState xmlns:xlrd2="http://schemas.microsoft.com/office/spreadsheetml/2017/richdata2" ref="A41:G49">
    <sortCondition descending="1" ref="G41"/>
    <sortCondition descending="1" ref="F41"/>
  </sortState>
  <hyperlinks>
    <hyperlink ref="B2" location="'Index'!A3" tooltip="Go to the Index sheet" display="`" xr:uid="{47B70963-CE70-4D5C-859D-750D42EDCE8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A832-2344-4EBD-99FD-2FD4FCAA6AAF}">
  <sheetPr codeName="Sheet15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5" customWidth="1"/>
    <col min="2" max="6" width="5" style="85" customWidth="1"/>
    <col min="7" max="7" width="4.7109375" style="86" customWidth="1"/>
    <col min="8" max="8" width="20.7109375" style="85" customWidth="1"/>
    <col min="9" max="14" width="5" style="85" customWidth="1"/>
    <col min="15" max="22" width="4.140625" style="85" customWidth="1"/>
    <col min="23" max="16384" width="10.28515625" style="85"/>
  </cols>
  <sheetData>
    <row r="1" spans="1:34" s="83" customFormat="1" ht="18" x14ac:dyDescent="0.35">
      <c r="A1" s="83" t="s">
        <v>394</v>
      </c>
      <c r="D1" s="84"/>
      <c r="E1" s="84"/>
      <c r="F1" s="84"/>
      <c r="G1" s="120"/>
      <c r="H1" s="84"/>
      <c r="I1" s="84"/>
      <c r="J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H1" s="85"/>
    </row>
    <row r="2" spans="1:34" ht="15.75" customHeight="1" x14ac:dyDescent="0.3">
      <c r="A2" s="87" t="s">
        <v>2</v>
      </c>
    </row>
    <row r="3" spans="1:34" s="90" customFormat="1" ht="15.75" customHeight="1" x14ac:dyDescent="0.3">
      <c r="A3" s="90" t="s">
        <v>3</v>
      </c>
      <c r="G3" s="89"/>
      <c r="AA3" s="85"/>
      <c r="AB3" s="85"/>
      <c r="AC3" s="85"/>
      <c r="AD3" s="85"/>
      <c r="AE3" s="85"/>
      <c r="AF3" s="85"/>
    </row>
    <row r="4" spans="1:34" ht="15.75" customHeight="1" x14ac:dyDescent="0.3">
      <c r="A4" s="121" t="s">
        <v>395</v>
      </c>
      <c r="B4" s="122"/>
      <c r="C4" s="123">
        <v>530</v>
      </c>
      <c r="D4" s="122"/>
      <c r="E4" s="94" t="s">
        <v>10</v>
      </c>
      <c r="F4" s="124">
        <f>SUM(F5:F7)</f>
        <v>538</v>
      </c>
      <c r="G4" s="125" t="s">
        <v>134</v>
      </c>
      <c r="H4" s="121" t="s">
        <v>396</v>
      </c>
      <c r="I4" s="122"/>
      <c r="J4" s="123">
        <v>526</v>
      </c>
      <c r="K4" s="122"/>
      <c r="L4" s="94" t="s">
        <v>10</v>
      </c>
      <c r="M4" s="124">
        <f>SUM(M5:M7)</f>
        <v>347</v>
      </c>
      <c r="N4"/>
    </row>
    <row r="5" spans="1:34" ht="15.75" customHeight="1" x14ac:dyDescent="0.3">
      <c r="A5" s="138" t="s">
        <v>329</v>
      </c>
      <c r="B5" s="98">
        <v>43</v>
      </c>
      <c r="C5" s="98">
        <v>45</v>
      </c>
      <c r="D5" s="98">
        <v>46</v>
      </c>
      <c r="E5" s="98">
        <v>44</v>
      </c>
      <c r="F5" s="129">
        <f>SUM(B5:E5)</f>
        <v>178</v>
      </c>
      <c r="G5"/>
      <c r="H5" s="138" t="s">
        <v>327</v>
      </c>
      <c r="I5" s="98">
        <v>39</v>
      </c>
      <c r="J5" s="98">
        <v>42</v>
      </c>
      <c r="K5" s="98">
        <v>45</v>
      </c>
      <c r="L5" s="98">
        <v>44</v>
      </c>
      <c r="M5" s="129">
        <f>SUM(I5:L5)</f>
        <v>170</v>
      </c>
      <c r="N5"/>
    </row>
    <row r="6" spans="1:34" ht="15.75" customHeight="1" x14ac:dyDescent="0.3">
      <c r="A6" s="140" t="s">
        <v>334</v>
      </c>
      <c r="B6" s="103">
        <v>44</v>
      </c>
      <c r="C6" s="103">
        <v>44</v>
      </c>
      <c r="D6" s="103">
        <v>42</v>
      </c>
      <c r="E6" s="103">
        <v>47</v>
      </c>
      <c r="F6" s="104">
        <f>SUM(B6:E6)</f>
        <v>177</v>
      </c>
      <c r="G6"/>
      <c r="H6" s="140" t="s">
        <v>155</v>
      </c>
      <c r="I6" s="103" t="s">
        <v>45</v>
      </c>
      <c r="J6" s="103"/>
      <c r="K6" s="103"/>
      <c r="L6" s="103"/>
      <c r="M6" s="104">
        <f>SUM(I6:L6)</f>
        <v>0</v>
      </c>
      <c r="N6"/>
    </row>
    <row r="7" spans="1:34" ht="15.75" customHeight="1" x14ac:dyDescent="0.3">
      <c r="A7" s="141" t="s">
        <v>318</v>
      </c>
      <c r="B7" s="105">
        <v>46</v>
      </c>
      <c r="C7" s="105">
        <v>44</v>
      </c>
      <c r="D7" s="105">
        <v>46</v>
      </c>
      <c r="E7" s="105">
        <v>47</v>
      </c>
      <c r="F7" s="106">
        <f>SUM(B7:E7)</f>
        <v>183</v>
      </c>
      <c r="G7"/>
      <c r="H7" s="141" t="s">
        <v>107</v>
      </c>
      <c r="I7" s="105">
        <v>43</v>
      </c>
      <c r="J7" s="105">
        <v>45</v>
      </c>
      <c r="K7" s="105">
        <v>46</v>
      </c>
      <c r="L7" s="105">
        <v>43</v>
      </c>
      <c r="M7" s="106">
        <f>SUM(I7:L7)</f>
        <v>177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3"/>
    </row>
    <row r="9" spans="1:34" ht="15.75" customHeight="1" x14ac:dyDescent="0.3">
      <c r="A9" s="121" t="s">
        <v>397</v>
      </c>
      <c r="B9" s="122"/>
      <c r="C9" s="123">
        <v>536</v>
      </c>
      <c r="D9" s="122"/>
      <c r="E9" s="94" t="s">
        <v>10</v>
      </c>
      <c r="F9" s="124">
        <f>SUM(F10:F12)</f>
        <v>167</v>
      </c>
      <c r="G9" s="125" t="s">
        <v>134</v>
      </c>
      <c r="H9" s="121" t="s">
        <v>146</v>
      </c>
      <c r="I9" s="122"/>
      <c r="J9" s="123">
        <v>524</v>
      </c>
      <c r="K9" s="122"/>
      <c r="L9" s="94" t="s">
        <v>10</v>
      </c>
      <c r="M9" s="124">
        <f>SUM(M10:M12)</f>
        <v>353</v>
      </c>
      <c r="N9"/>
    </row>
    <row r="10" spans="1:34" ht="15.75" customHeight="1" x14ac:dyDescent="0.3">
      <c r="A10" s="138" t="s">
        <v>296</v>
      </c>
      <c r="B10" s="98" t="s">
        <v>45</v>
      </c>
      <c r="C10" s="98"/>
      <c r="D10" s="98"/>
      <c r="E10" s="98"/>
      <c r="F10" s="129">
        <f>SUM(B10:E10)</f>
        <v>0</v>
      </c>
      <c r="G10"/>
      <c r="H10" s="138" t="s">
        <v>333</v>
      </c>
      <c r="I10" s="98">
        <v>42</v>
      </c>
      <c r="J10" s="98">
        <v>43</v>
      </c>
      <c r="K10" s="98">
        <v>47</v>
      </c>
      <c r="L10" s="98">
        <v>45</v>
      </c>
      <c r="M10" s="129">
        <f>SUM(I10:L10)</f>
        <v>177</v>
      </c>
      <c r="N10"/>
      <c r="AA10" s="136"/>
      <c r="AB10" s="136"/>
      <c r="AC10" s="136"/>
      <c r="AD10" s="136"/>
      <c r="AE10" s="136"/>
      <c r="AF10" s="136"/>
    </row>
    <row r="11" spans="1:34" ht="15.75" customHeight="1" x14ac:dyDescent="0.3">
      <c r="A11" s="140" t="s">
        <v>150</v>
      </c>
      <c r="B11" s="103" t="s">
        <v>45</v>
      </c>
      <c r="C11" s="103"/>
      <c r="D11" s="103"/>
      <c r="E11" s="103"/>
      <c r="F11" s="104">
        <f>SUM(B11:E11)</f>
        <v>0</v>
      </c>
      <c r="G11"/>
      <c r="H11" s="140" t="s">
        <v>335</v>
      </c>
      <c r="I11" s="103">
        <v>46</v>
      </c>
      <c r="J11" s="103">
        <v>43</v>
      </c>
      <c r="K11" s="103">
        <v>43</v>
      </c>
      <c r="L11" s="103">
        <v>44</v>
      </c>
      <c r="M11" s="104">
        <f>SUM(I11:L11)</f>
        <v>176</v>
      </c>
      <c r="N11"/>
      <c r="AA11" s="136"/>
      <c r="AB11" s="136"/>
      <c r="AC11" s="136"/>
      <c r="AD11" s="136"/>
      <c r="AE11" s="136"/>
      <c r="AF11" s="136"/>
    </row>
    <row r="12" spans="1:34" ht="15.75" customHeight="1" x14ac:dyDescent="0.3">
      <c r="A12" s="141" t="s">
        <v>347</v>
      </c>
      <c r="B12" s="105">
        <v>41</v>
      </c>
      <c r="C12" s="105">
        <v>42</v>
      </c>
      <c r="D12" s="105">
        <v>42</v>
      </c>
      <c r="E12" s="105">
        <v>42</v>
      </c>
      <c r="F12" s="106">
        <f>SUM(B12:E12)</f>
        <v>167</v>
      </c>
      <c r="G12"/>
      <c r="H12" s="141" t="s">
        <v>156</v>
      </c>
      <c r="I12" s="105" t="s">
        <v>190</v>
      </c>
      <c r="J12" s="105"/>
      <c r="K12" s="105"/>
      <c r="L12" s="105"/>
      <c r="M12" s="106">
        <f>SUM(I12:L12)</f>
        <v>0</v>
      </c>
      <c r="N12"/>
      <c r="AA12" s="136"/>
      <c r="AB12" s="136"/>
      <c r="AC12" s="136"/>
      <c r="AD12" s="136"/>
      <c r="AE12" s="136"/>
      <c r="AF12" s="13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6"/>
      <c r="AB13" s="136"/>
      <c r="AC13" s="136"/>
      <c r="AD13" s="136"/>
      <c r="AE13" s="136"/>
      <c r="AF13" s="136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7" t="s">
        <v>3</v>
      </c>
      <c r="I19" s="96" t="s">
        <v>138</v>
      </c>
      <c r="J19" s="96" t="s">
        <v>139</v>
      </c>
      <c r="K19" s="96" t="s">
        <v>140</v>
      </c>
      <c r="L19" s="96" t="s">
        <v>141</v>
      </c>
      <c r="M19" s="96" t="s">
        <v>9</v>
      </c>
      <c r="N19" s="97" t="s">
        <v>142</v>
      </c>
    </row>
    <row r="20" spans="1:20" ht="15.75" customHeight="1" x14ac:dyDescent="0.3">
      <c r="H20" s="138" t="s">
        <v>395</v>
      </c>
      <c r="I20" s="99">
        <v>4</v>
      </c>
      <c r="J20" s="99">
        <v>4</v>
      </c>
      <c r="K20" s="99"/>
      <c r="L20" s="99"/>
      <c r="M20" s="99">
        <v>2153</v>
      </c>
      <c r="N20" s="100">
        <v>8</v>
      </c>
    </row>
    <row r="21" spans="1:20" ht="15.75" customHeight="1" x14ac:dyDescent="0.3">
      <c r="H21" s="140" t="s">
        <v>146</v>
      </c>
      <c r="I21" s="103">
        <v>4</v>
      </c>
      <c r="J21" s="103">
        <v>3</v>
      </c>
      <c r="K21" s="103"/>
      <c r="L21" s="103">
        <v>1</v>
      </c>
      <c r="M21" s="103">
        <v>1929</v>
      </c>
      <c r="N21" s="104">
        <v>6</v>
      </c>
    </row>
    <row r="22" spans="1:20" ht="15.75" customHeight="1" x14ac:dyDescent="0.3">
      <c r="H22" s="139" t="s">
        <v>397</v>
      </c>
      <c r="I22" s="103">
        <v>4</v>
      </c>
      <c r="J22" s="103">
        <v>1</v>
      </c>
      <c r="K22" s="103"/>
      <c r="L22" s="103">
        <v>3</v>
      </c>
      <c r="M22" s="103">
        <v>1769</v>
      </c>
      <c r="N22" s="104">
        <v>2</v>
      </c>
    </row>
    <row r="23" spans="1:20" ht="15.75" customHeight="1" x14ac:dyDescent="0.3">
      <c r="H23" s="141" t="s">
        <v>396</v>
      </c>
      <c r="I23" s="105">
        <v>4</v>
      </c>
      <c r="J23" s="105">
        <v>1</v>
      </c>
      <c r="K23" s="105"/>
      <c r="L23" s="105">
        <v>3</v>
      </c>
      <c r="M23" s="105">
        <v>1570</v>
      </c>
      <c r="N23" s="106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H26" s="154"/>
    </row>
    <row r="27" spans="1:20" ht="15.75" customHeight="1" x14ac:dyDescent="0.3">
      <c r="A27" s="144"/>
      <c r="B27" s="144"/>
      <c r="C27" s="144"/>
      <c r="D27" s="144"/>
      <c r="E27" s="144"/>
      <c r="F27" s="144"/>
      <c r="G27" s="145"/>
      <c r="H27" s="144"/>
      <c r="I27" s="144"/>
      <c r="J27" s="144"/>
      <c r="K27" s="144"/>
      <c r="L27" s="144"/>
      <c r="M27" s="144"/>
      <c r="N27" s="144"/>
      <c r="P27" s="143"/>
    </row>
    <row r="28" spans="1:20" ht="15.75" customHeight="1" x14ac:dyDescent="0.3"/>
    <row r="29" spans="1:20" ht="15.75" customHeight="1" x14ac:dyDescent="0.3">
      <c r="A29" s="90" t="s">
        <v>4</v>
      </c>
      <c r="B29" s="90"/>
      <c r="C29" s="90"/>
      <c r="D29" s="90"/>
      <c r="E29" s="90"/>
      <c r="F29" s="90"/>
      <c r="G29" s="89"/>
      <c r="H29" s="90"/>
      <c r="I29" s="90"/>
      <c r="J29" s="90"/>
      <c r="K29" s="90"/>
      <c r="L29" s="90"/>
      <c r="M29" s="90"/>
      <c r="N29" s="90"/>
      <c r="O29" s="90"/>
    </row>
    <row r="30" spans="1:20" ht="15.75" customHeight="1" x14ac:dyDescent="0.3">
      <c r="A30" s="121" t="s">
        <v>398</v>
      </c>
      <c r="B30" s="122"/>
      <c r="C30" s="123">
        <v>484</v>
      </c>
      <c r="D30" s="122"/>
      <c r="E30" s="94" t="s">
        <v>10</v>
      </c>
      <c r="F30" s="124">
        <f>SUM(F31:F33)</f>
        <v>322</v>
      </c>
      <c r="G30" s="125" t="s">
        <v>134</v>
      </c>
      <c r="H30" s="121" t="s">
        <v>399</v>
      </c>
      <c r="I30" s="122"/>
      <c r="J30" s="123">
        <v>520</v>
      </c>
      <c r="K30" s="122"/>
      <c r="L30" s="94" t="s">
        <v>10</v>
      </c>
      <c r="M30" s="124">
        <f>SUM(M31:M33)</f>
        <v>535</v>
      </c>
      <c r="N30"/>
      <c r="O30" s="114"/>
      <c r="P30" s="114"/>
      <c r="Q30" s="114"/>
      <c r="R30" s="114"/>
      <c r="S30" s="114"/>
      <c r="T30" s="114"/>
    </row>
    <row r="31" spans="1:20" ht="15.75" customHeight="1" x14ac:dyDescent="0.3">
      <c r="A31" s="138" t="s">
        <v>322</v>
      </c>
      <c r="B31" s="98" t="s">
        <v>190</v>
      </c>
      <c r="C31" s="98"/>
      <c r="D31" s="98"/>
      <c r="E31" s="98"/>
      <c r="F31" s="129">
        <f>SUM(B31:E31)</f>
        <v>0</v>
      </c>
      <c r="G31"/>
      <c r="H31" s="138" t="s">
        <v>350</v>
      </c>
      <c r="I31" s="98">
        <v>40</v>
      </c>
      <c r="J31" s="98">
        <v>40</v>
      </c>
      <c r="K31" s="98">
        <v>46</v>
      </c>
      <c r="L31" s="98">
        <v>43</v>
      </c>
      <c r="M31" s="129">
        <f>SUM(I31:L31)</f>
        <v>169</v>
      </c>
      <c r="N31"/>
      <c r="O31" s="114"/>
      <c r="P31" s="114"/>
      <c r="Q31" s="114"/>
      <c r="R31" s="114"/>
      <c r="S31" s="114"/>
      <c r="T31" s="114"/>
    </row>
    <row r="32" spans="1:20" ht="15.75" customHeight="1" x14ac:dyDescent="0.3">
      <c r="A32" s="140" t="s">
        <v>151</v>
      </c>
      <c r="B32" s="103">
        <v>34</v>
      </c>
      <c r="C32" s="103">
        <v>40</v>
      </c>
      <c r="D32" s="103">
        <v>41</v>
      </c>
      <c r="E32" s="103">
        <v>43</v>
      </c>
      <c r="F32" s="104">
        <f>SUM(B32:E32)</f>
        <v>158</v>
      </c>
      <c r="G32"/>
      <c r="H32" s="140" t="s">
        <v>308</v>
      </c>
      <c r="I32" s="103">
        <v>45</v>
      </c>
      <c r="J32" s="103">
        <v>46</v>
      </c>
      <c r="K32" s="103">
        <v>47</v>
      </c>
      <c r="L32" s="103">
        <v>46</v>
      </c>
      <c r="M32" s="104">
        <f>SUM(I32:L32)</f>
        <v>184</v>
      </c>
      <c r="N32"/>
      <c r="O32" s="114"/>
      <c r="P32" s="114"/>
      <c r="Q32" s="114"/>
      <c r="R32" s="114"/>
      <c r="S32" s="114"/>
      <c r="T32" s="114"/>
    </row>
    <row r="33" spans="1:20" ht="15.75" customHeight="1" x14ac:dyDescent="0.3">
      <c r="A33" s="141" t="s">
        <v>183</v>
      </c>
      <c r="B33" s="105">
        <v>36</v>
      </c>
      <c r="C33" s="105">
        <v>42</v>
      </c>
      <c r="D33" s="105">
        <v>42</v>
      </c>
      <c r="E33" s="105">
        <v>44</v>
      </c>
      <c r="F33" s="106">
        <f>SUM(B33:E33)</f>
        <v>164</v>
      </c>
      <c r="G33"/>
      <c r="H33" s="141" t="s">
        <v>313</v>
      </c>
      <c r="I33" s="105">
        <v>45</v>
      </c>
      <c r="J33" s="105">
        <v>48</v>
      </c>
      <c r="K33" s="105">
        <v>45</v>
      </c>
      <c r="L33" s="105">
        <v>44</v>
      </c>
      <c r="M33" s="106">
        <f>SUM(I33:L33)</f>
        <v>182</v>
      </c>
      <c r="N33"/>
      <c r="O33" s="114"/>
      <c r="P33" s="114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4"/>
      <c r="P34" s="114"/>
      <c r="Q34" s="114"/>
      <c r="R34" s="114"/>
      <c r="S34" s="114"/>
      <c r="T34" s="114"/>
    </row>
    <row r="35" spans="1:20" ht="15.75" customHeight="1" x14ac:dyDescent="0.3">
      <c r="A35" s="121" t="s">
        <v>400</v>
      </c>
      <c r="B35" s="122"/>
      <c r="C35" s="123">
        <v>484</v>
      </c>
      <c r="D35" s="122"/>
      <c r="E35" s="94" t="s">
        <v>10</v>
      </c>
      <c r="F35" s="124">
        <f>SUM(F36:F38)</f>
        <v>475</v>
      </c>
      <c r="G35" s="125" t="s">
        <v>134</v>
      </c>
      <c r="H35" s="121" t="s">
        <v>401</v>
      </c>
      <c r="I35" s="122"/>
      <c r="J35" s="123">
        <v>515</v>
      </c>
      <c r="K35" s="122"/>
      <c r="L35" s="94" t="s">
        <v>10</v>
      </c>
      <c r="M35" s="124">
        <f>SUM(M36:M38)</f>
        <v>511</v>
      </c>
      <c r="N35"/>
      <c r="O35" s="114"/>
      <c r="P35" s="114"/>
      <c r="Q35" s="114"/>
      <c r="R35" s="114"/>
      <c r="S35" s="114"/>
      <c r="T35" s="114"/>
    </row>
    <row r="36" spans="1:20" ht="15.75" customHeight="1" x14ac:dyDescent="0.3">
      <c r="A36" s="138" t="s">
        <v>359</v>
      </c>
      <c r="B36" s="98">
        <v>37</v>
      </c>
      <c r="C36" s="98">
        <v>42</v>
      </c>
      <c r="D36" s="98">
        <v>39</v>
      </c>
      <c r="E36" s="98">
        <v>30</v>
      </c>
      <c r="F36" s="129">
        <f>SUM(B36:E36)</f>
        <v>148</v>
      </c>
      <c r="G36"/>
      <c r="H36" s="155" t="s">
        <v>402</v>
      </c>
      <c r="I36" s="98">
        <v>44</v>
      </c>
      <c r="J36" s="98">
        <v>42</v>
      </c>
      <c r="K36" s="98">
        <v>42</v>
      </c>
      <c r="L36" s="98">
        <v>42</v>
      </c>
      <c r="M36" s="129">
        <f>SUM(I36:L36)</f>
        <v>170</v>
      </c>
      <c r="N36"/>
      <c r="O36" s="114"/>
      <c r="P36" s="114"/>
      <c r="Q36" s="114"/>
      <c r="R36" s="114"/>
      <c r="S36" s="114"/>
      <c r="T36" s="114"/>
    </row>
    <row r="37" spans="1:20" ht="15.75" customHeight="1" x14ac:dyDescent="0.3">
      <c r="A37" s="140" t="s">
        <v>103</v>
      </c>
      <c r="B37" s="103">
        <v>40</v>
      </c>
      <c r="C37" s="103">
        <v>44</v>
      </c>
      <c r="D37" s="103">
        <v>42</v>
      </c>
      <c r="E37" s="103">
        <v>42</v>
      </c>
      <c r="F37" s="104">
        <f>SUM(B37:E37)</f>
        <v>168</v>
      </c>
      <c r="G37"/>
      <c r="H37" s="140" t="s">
        <v>297</v>
      </c>
      <c r="I37" s="103">
        <v>43</v>
      </c>
      <c r="J37" s="103">
        <v>40</v>
      </c>
      <c r="K37" s="103">
        <v>47</v>
      </c>
      <c r="L37" s="103">
        <v>43</v>
      </c>
      <c r="M37" s="104">
        <f>SUM(I37:L37)</f>
        <v>173</v>
      </c>
      <c r="N37"/>
      <c r="O37" s="114"/>
      <c r="P37" s="114"/>
      <c r="Q37" s="114"/>
      <c r="R37" s="114"/>
      <c r="S37" s="114"/>
      <c r="T37" s="114"/>
    </row>
    <row r="38" spans="1:20" ht="15.75" customHeight="1" x14ac:dyDescent="0.3">
      <c r="A38" s="141" t="s">
        <v>64</v>
      </c>
      <c r="B38" s="105">
        <v>39</v>
      </c>
      <c r="C38" s="105">
        <v>41</v>
      </c>
      <c r="D38" s="105">
        <v>41</v>
      </c>
      <c r="E38" s="105">
        <v>38</v>
      </c>
      <c r="F38" s="106">
        <f>SUM(B38:E38)</f>
        <v>159</v>
      </c>
      <c r="G38"/>
      <c r="H38" s="141" t="s">
        <v>328</v>
      </c>
      <c r="I38" s="105">
        <v>41</v>
      </c>
      <c r="J38" s="105">
        <v>42</v>
      </c>
      <c r="K38" s="105">
        <v>45</v>
      </c>
      <c r="L38" s="105">
        <v>40</v>
      </c>
      <c r="M38" s="106">
        <f>SUM(I38:L38)</f>
        <v>168</v>
      </c>
      <c r="N38"/>
      <c r="O38" s="114"/>
      <c r="P38" s="114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4"/>
      <c r="P39" s="114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4"/>
      <c r="P40" s="114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4"/>
      <c r="P41" s="114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4"/>
      <c r="P42" s="114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4"/>
      <c r="P43" s="114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4"/>
      <c r="P44" s="114"/>
      <c r="Q44" s="114"/>
      <c r="R44" s="114"/>
      <c r="S44" s="114"/>
      <c r="T44" s="114"/>
    </row>
    <row r="45" spans="1:20" ht="15.75" customHeight="1" x14ac:dyDescent="0.3">
      <c r="H45" s="137" t="s">
        <v>4</v>
      </c>
      <c r="I45" s="96" t="s">
        <v>138</v>
      </c>
      <c r="J45" s="96" t="s">
        <v>139</v>
      </c>
      <c r="K45" s="96" t="s">
        <v>140</v>
      </c>
      <c r="L45" s="96" t="s">
        <v>141</v>
      </c>
      <c r="M45" s="96" t="s">
        <v>9</v>
      </c>
      <c r="N45" s="97" t="s">
        <v>142</v>
      </c>
    </row>
    <row r="46" spans="1:20" ht="15.75" customHeight="1" x14ac:dyDescent="0.3">
      <c r="H46" s="146" t="s">
        <v>399</v>
      </c>
      <c r="I46" s="147">
        <v>4</v>
      </c>
      <c r="J46" s="147">
        <v>4</v>
      </c>
      <c r="K46" s="147"/>
      <c r="L46" s="147"/>
      <c r="M46" s="147">
        <v>2159</v>
      </c>
      <c r="N46" s="148">
        <v>8</v>
      </c>
      <c r="O46" s="114"/>
      <c r="P46" s="114"/>
    </row>
    <row r="47" spans="1:20" ht="15.75" customHeight="1" x14ac:dyDescent="0.3">
      <c r="H47" s="149" t="s">
        <v>401</v>
      </c>
      <c r="I47" s="116">
        <v>4</v>
      </c>
      <c r="J47" s="116">
        <v>3</v>
      </c>
      <c r="K47" s="116"/>
      <c r="L47" s="116">
        <v>1</v>
      </c>
      <c r="M47" s="116">
        <v>2010</v>
      </c>
      <c r="N47" s="117">
        <v>6</v>
      </c>
      <c r="O47" s="114"/>
      <c r="P47" s="114"/>
    </row>
    <row r="48" spans="1:20" ht="15.75" customHeight="1" x14ac:dyDescent="0.3">
      <c r="H48" s="149" t="s">
        <v>400</v>
      </c>
      <c r="I48" s="116">
        <v>4</v>
      </c>
      <c r="J48" s="116">
        <v>1</v>
      </c>
      <c r="K48" s="116"/>
      <c r="L48" s="116">
        <v>3</v>
      </c>
      <c r="M48" s="116">
        <v>1910</v>
      </c>
      <c r="N48" s="117">
        <v>2</v>
      </c>
      <c r="O48" s="114"/>
      <c r="P48" s="114"/>
    </row>
    <row r="49" spans="1:16" ht="15.75" customHeight="1" x14ac:dyDescent="0.3">
      <c r="H49" s="150" t="s">
        <v>398</v>
      </c>
      <c r="I49" s="118">
        <v>4</v>
      </c>
      <c r="J49" s="118"/>
      <c r="K49" s="118"/>
      <c r="L49" s="118">
        <v>4</v>
      </c>
      <c r="M49" s="118">
        <v>1242</v>
      </c>
      <c r="N49" s="119">
        <v>0</v>
      </c>
      <c r="O49" s="114"/>
      <c r="P49" s="114"/>
    </row>
    <row r="50" spans="1:16" ht="15.75" customHeight="1" x14ac:dyDescent="0.3"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ht="15.75" customHeight="1" x14ac:dyDescent="0.3">
      <c r="A51" s="85" t="s">
        <v>378</v>
      </c>
      <c r="E51" s="86"/>
      <c r="G51" s="151" t="s">
        <v>705</v>
      </c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ht="15.75" customHeight="1" x14ac:dyDescent="0.3">
      <c r="A52" s="85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7217B227-AC1D-4696-9EB8-A876D94801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85CD-4576-4C90-8B94-1EDFEF54B864}">
  <sheetPr codeName="Sheet16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5" customWidth="1"/>
    <col min="2" max="6" width="5" style="85" customWidth="1"/>
    <col min="7" max="7" width="4.7109375" style="86" customWidth="1"/>
    <col min="8" max="8" width="20.7109375" style="85" customWidth="1"/>
    <col min="9" max="14" width="5" style="85" customWidth="1"/>
    <col min="15" max="22" width="4.140625" style="85" customWidth="1"/>
    <col min="23" max="16384" width="10.28515625" style="85"/>
  </cols>
  <sheetData>
    <row r="1" spans="1:34" s="83" customFormat="1" ht="18" x14ac:dyDescent="0.35">
      <c r="A1" s="83" t="s">
        <v>394</v>
      </c>
      <c r="D1" s="84"/>
      <c r="E1" s="84"/>
      <c r="F1" s="84"/>
      <c r="G1" s="120"/>
      <c r="H1" s="84"/>
      <c r="I1" s="84"/>
      <c r="J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AH1" s="114"/>
    </row>
    <row r="2" spans="1:34" ht="15.75" customHeight="1" x14ac:dyDescent="0.3">
      <c r="A2" s="87" t="s">
        <v>2</v>
      </c>
    </row>
    <row r="3" spans="1:34" s="90" customFormat="1" ht="15.75" customHeight="1" x14ac:dyDescent="0.3">
      <c r="A3" s="90" t="s">
        <v>39</v>
      </c>
      <c r="G3" s="89"/>
      <c r="AA3" s="85"/>
      <c r="AB3" s="85"/>
      <c r="AC3" s="85"/>
      <c r="AD3" s="85"/>
      <c r="AE3" s="85"/>
      <c r="AF3" s="85"/>
    </row>
    <row r="4" spans="1:34" ht="15.75" customHeight="1" x14ac:dyDescent="0.3">
      <c r="A4" s="121" t="s">
        <v>403</v>
      </c>
      <c r="B4" s="122"/>
      <c r="C4" s="123">
        <v>474</v>
      </c>
      <c r="D4" s="122"/>
      <c r="E4" s="94" t="s">
        <v>10</v>
      </c>
      <c r="F4" s="124">
        <f>SUM(F5:F7)</f>
        <v>469</v>
      </c>
      <c r="G4" s="125" t="s">
        <v>134</v>
      </c>
      <c r="H4" s="121" t="s">
        <v>404</v>
      </c>
      <c r="I4" s="122"/>
      <c r="J4" s="123">
        <v>483</v>
      </c>
      <c r="K4" s="122"/>
      <c r="L4" s="94" t="s">
        <v>10</v>
      </c>
      <c r="M4" s="124">
        <f>SUM(M5:M7)</f>
        <v>489</v>
      </c>
      <c r="N4"/>
      <c r="O4" s="114"/>
      <c r="P4" s="114"/>
      <c r="Q4" s="114"/>
      <c r="R4" s="114"/>
      <c r="S4" s="114"/>
      <c r="T4" s="114"/>
    </row>
    <row r="5" spans="1:34" ht="15.75" customHeight="1" x14ac:dyDescent="0.3">
      <c r="A5" s="138" t="s">
        <v>384</v>
      </c>
      <c r="B5" s="98">
        <v>41</v>
      </c>
      <c r="C5" s="98">
        <v>42</v>
      </c>
      <c r="D5" s="98">
        <v>40</v>
      </c>
      <c r="E5" s="98">
        <v>39</v>
      </c>
      <c r="F5" s="129">
        <f>SUM(B5:E5)</f>
        <v>162</v>
      </c>
      <c r="G5"/>
      <c r="H5" s="138" t="s">
        <v>321</v>
      </c>
      <c r="I5" s="98">
        <v>41</v>
      </c>
      <c r="J5" s="98">
        <v>45</v>
      </c>
      <c r="K5" s="98">
        <v>46</v>
      </c>
      <c r="L5" s="98">
        <v>41</v>
      </c>
      <c r="M5" s="129">
        <f>SUM(I5:L5)</f>
        <v>173</v>
      </c>
      <c r="N5"/>
      <c r="O5" s="114"/>
      <c r="P5" s="114"/>
      <c r="Q5" s="114"/>
      <c r="R5" s="114"/>
      <c r="S5" s="114"/>
      <c r="T5" s="114"/>
    </row>
    <row r="6" spans="1:34" ht="15.75" customHeight="1" x14ac:dyDescent="0.3">
      <c r="A6" s="140" t="s">
        <v>405</v>
      </c>
      <c r="B6" s="103">
        <v>38</v>
      </c>
      <c r="C6" s="103">
        <v>39</v>
      </c>
      <c r="D6" s="103">
        <v>33</v>
      </c>
      <c r="E6" s="103">
        <v>40</v>
      </c>
      <c r="F6" s="104">
        <f>SUM(B6:E6)</f>
        <v>150</v>
      </c>
      <c r="G6"/>
      <c r="H6" s="140" t="s">
        <v>364</v>
      </c>
      <c r="I6" s="103">
        <v>44</v>
      </c>
      <c r="J6" s="103">
        <v>39</v>
      </c>
      <c r="K6" s="103">
        <v>35</v>
      </c>
      <c r="L6" s="103">
        <v>42</v>
      </c>
      <c r="M6" s="104">
        <f>SUM(I6:L6)</f>
        <v>160</v>
      </c>
      <c r="N6"/>
      <c r="O6" s="114"/>
      <c r="P6" s="114"/>
      <c r="Q6" s="114"/>
      <c r="R6" s="114"/>
      <c r="S6" s="114"/>
      <c r="T6" s="114"/>
    </row>
    <row r="7" spans="1:34" ht="15.75" customHeight="1" x14ac:dyDescent="0.3">
      <c r="A7" s="141" t="s">
        <v>349</v>
      </c>
      <c r="B7" s="105">
        <v>40</v>
      </c>
      <c r="C7" s="105">
        <v>31</v>
      </c>
      <c r="D7" s="105">
        <v>44</v>
      </c>
      <c r="E7" s="105">
        <v>42</v>
      </c>
      <c r="F7" s="106">
        <f>SUM(B7:E7)</f>
        <v>157</v>
      </c>
      <c r="G7"/>
      <c r="H7" s="141" t="s">
        <v>389</v>
      </c>
      <c r="I7" s="105">
        <v>41</v>
      </c>
      <c r="J7" s="105">
        <v>35</v>
      </c>
      <c r="K7" s="105">
        <v>41</v>
      </c>
      <c r="L7" s="105">
        <v>39</v>
      </c>
      <c r="M7" s="106">
        <f>SUM(I7:L7)</f>
        <v>156</v>
      </c>
      <c r="N7"/>
      <c r="O7" s="114"/>
      <c r="P7" s="114"/>
      <c r="Q7" s="114"/>
      <c r="R7" s="114"/>
      <c r="S7" s="114"/>
      <c r="T7" s="11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14"/>
      <c r="P8" s="114"/>
      <c r="Q8" s="114"/>
      <c r="R8" s="114"/>
      <c r="S8" s="114"/>
      <c r="T8" s="114"/>
    </row>
    <row r="9" spans="1:34" ht="15.75" customHeight="1" x14ac:dyDescent="0.3">
      <c r="A9" s="121" t="s">
        <v>406</v>
      </c>
      <c r="B9" s="122"/>
      <c r="C9" s="123">
        <v>460</v>
      </c>
      <c r="D9" s="122"/>
      <c r="E9" s="94" t="s">
        <v>10</v>
      </c>
      <c r="F9" s="124">
        <f>SUM(F10:F12)</f>
        <v>304</v>
      </c>
      <c r="G9" s="125" t="s">
        <v>134</v>
      </c>
      <c r="H9" s="121" t="s">
        <v>407</v>
      </c>
      <c r="I9" s="122"/>
      <c r="J9" s="123">
        <v>459</v>
      </c>
      <c r="K9" s="122"/>
      <c r="L9" s="94" t="s">
        <v>10</v>
      </c>
      <c r="M9" s="124">
        <f>SUM(M10:M12)</f>
        <v>0</v>
      </c>
      <c r="N9"/>
      <c r="O9" s="114"/>
      <c r="P9" s="114"/>
      <c r="Q9" s="114"/>
      <c r="R9" s="114"/>
      <c r="S9" s="114"/>
      <c r="T9" s="114"/>
    </row>
    <row r="10" spans="1:34" ht="15.75" customHeight="1" x14ac:dyDescent="0.3">
      <c r="A10" s="138" t="s">
        <v>113</v>
      </c>
      <c r="B10" s="98">
        <v>42</v>
      </c>
      <c r="C10" s="98">
        <v>42</v>
      </c>
      <c r="D10" s="98">
        <v>37</v>
      </c>
      <c r="E10" s="98">
        <v>45</v>
      </c>
      <c r="F10" s="129">
        <f>SUM(B10:E10)</f>
        <v>166</v>
      </c>
      <c r="G10"/>
      <c r="H10" s="138" t="s">
        <v>368</v>
      </c>
      <c r="I10" s="98" t="s">
        <v>45</v>
      </c>
      <c r="J10" s="98"/>
      <c r="K10" s="98"/>
      <c r="L10" s="98"/>
      <c r="M10" s="129">
        <f>SUM(I10:L10)</f>
        <v>0</v>
      </c>
      <c r="N10"/>
      <c r="O10" s="114"/>
      <c r="P10" s="114"/>
      <c r="Q10" s="114"/>
      <c r="R10" s="114"/>
      <c r="S10" s="114"/>
      <c r="T10" s="114"/>
      <c r="AA10" s="136"/>
      <c r="AB10" s="136"/>
      <c r="AC10" s="136"/>
      <c r="AD10" s="136"/>
      <c r="AE10" s="136"/>
      <c r="AF10" s="136"/>
    </row>
    <row r="11" spans="1:34" ht="15.75" customHeight="1" x14ac:dyDescent="0.3">
      <c r="A11" s="140" t="s">
        <v>386</v>
      </c>
      <c r="B11" s="103">
        <v>35</v>
      </c>
      <c r="C11" s="103">
        <v>30</v>
      </c>
      <c r="D11" s="103">
        <v>37</v>
      </c>
      <c r="E11" s="103">
        <v>36</v>
      </c>
      <c r="F11" s="104">
        <f>SUM(B11:E11)</f>
        <v>138</v>
      </c>
      <c r="G11"/>
      <c r="H11" s="140" t="s">
        <v>361</v>
      </c>
      <c r="I11" s="103" t="s">
        <v>45</v>
      </c>
      <c r="J11" s="103"/>
      <c r="K11" s="103"/>
      <c r="L11" s="103"/>
      <c r="M11" s="104">
        <f>SUM(I11:L11)</f>
        <v>0</v>
      </c>
      <c r="N11"/>
      <c r="O11" s="114"/>
      <c r="P11" s="114"/>
      <c r="Q11" s="114"/>
      <c r="R11" s="114"/>
      <c r="S11" s="114"/>
      <c r="T11" s="114"/>
      <c r="AA11" s="136"/>
      <c r="AB11" s="136"/>
      <c r="AC11" s="136"/>
      <c r="AD11" s="136"/>
      <c r="AE11" s="136"/>
      <c r="AF11" s="136"/>
    </row>
    <row r="12" spans="1:34" ht="15.75" customHeight="1" x14ac:dyDescent="0.3">
      <c r="A12" s="141" t="s">
        <v>104</v>
      </c>
      <c r="B12" s="105" t="s">
        <v>190</v>
      </c>
      <c r="C12" s="105"/>
      <c r="D12" s="105"/>
      <c r="E12" s="105"/>
      <c r="F12" s="106">
        <f>SUM(B12:E12)</f>
        <v>0</v>
      </c>
      <c r="G12"/>
      <c r="H12" s="141" t="s">
        <v>387</v>
      </c>
      <c r="I12" s="105" t="s">
        <v>45</v>
      </c>
      <c r="J12" s="105"/>
      <c r="K12" s="105"/>
      <c r="L12" s="105"/>
      <c r="M12" s="106">
        <f>SUM(I12:L12)</f>
        <v>0</v>
      </c>
      <c r="N12"/>
      <c r="O12" s="114"/>
      <c r="P12" s="114"/>
      <c r="Q12" s="114"/>
      <c r="R12" s="114"/>
      <c r="S12" s="114"/>
      <c r="T12" s="114"/>
      <c r="AA12" s="136"/>
      <c r="AB12" s="136"/>
      <c r="AC12" s="136"/>
      <c r="AD12" s="136"/>
      <c r="AE12" s="136"/>
      <c r="AF12" s="13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14"/>
      <c r="P13" s="114"/>
      <c r="Q13" s="114"/>
      <c r="R13" s="114"/>
      <c r="S13" s="114"/>
      <c r="T13" s="114"/>
      <c r="AA13" s="136"/>
      <c r="AB13" s="136"/>
      <c r="AC13" s="136"/>
      <c r="AD13" s="136"/>
      <c r="AE13" s="136"/>
      <c r="AF13" s="136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114"/>
      <c r="P14" s="114"/>
      <c r="Q14" s="114"/>
      <c r="R14" s="114"/>
      <c r="S14" s="114"/>
      <c r="T14" s="1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114"/>
      <c r="P15" s="114"/>
      <c r="Q15" s="114"/>
      <c r="R15" s="114"/>
      <c r="S15" s="114"/>
      <c r="T15" s="114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114"/>
      <c r="P16" s="114"/>
      <c r="Q16" s="114"/>
      <c r="R16" s="114"/>
      <c r="S16" s="114"/>
      <c r="T16" s="114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114"/>
      <c r="P17" s="114"/>
      <c r="Q17" s="114"/>
      <c r="R17" s="114"/>
      <c r="S17" s="114"/>
      <c r="T17" s="11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14"/>
      <c r="P18" s="114"/>
      <c r="Q18" s="114"/>
      <c r="R18" s="114"/>
      <c r="S18" s="114"/>
      <c r="T18" s="114"/>
    </row>
    <row r="19" spans="1:20" ht="15.75" customHeight="1" x14ac:dyDescent="0.3">
      <c r="H19" s="137" t="s">
        <v>39</v>
      </c>
      <c r="I19" s="96" t="s">
        <v>138</v>
      </c>
      <c r="J19" s="96" t="s">
        <v>139</v>
      </c>
      <c r="K19" s="96" t="s">
        <v>140</v>
      </c>
      <c r="L19" s="96" t="s">
        <v>141</v>
      </c>
      <c r="M19" s="96" t="s">
        <v>9</v>
      </c>
      <c r="N19" s="97" t="s">
        <v>142</v>
      </c>
    </row>
    <row r="20" spans="1:20" ht="15.75" customHeight="1" x14ac:dyDescent="0.3">
      <c r="H20" s="146" t="s">
        <v>404</v>
      </c>
      <c r="I20" s="147">
        <v>4</v>
      </c>
      <c r="J20" s="147">
        <v>3</v>
      </c>
      <c r="K20" s="147"/>
      <c r="L20" s="147">
        <v>1</v>
      </c>
      <c r="M20" s="147">
        <v>1923</v>
      </c>
      <c r="N20" s="148">
        <v>6</v>
      </c>
      <c r="O20" s="114"/>
      <c r="P20" s="114"/>
    </row>
    <row r="21" spans="1:20" ht="15.75" customHeight="1" x14ac:dyDescent="0.3">
      <c r="H21" s="149" t="s">
        <v>403</v>
      </c>
      <c r="I21" s="116">
        <v>4</v>
      </c>
      <c r="J21" s="116">
        <v>3</v>
      </c>
      <c r="K21" s="116"/>
      <c r="L21" s="116">
        <v>1</v>
      </c>
      <c r="M21" s="116">
        <v>1898</v>
      </c>
      <c r="N21" s="117">
        <v>6</v>
      </c>
      <c r="O21" s="114"/>
      <c r="P21" s="114"/>
    </row>
    <row r="22" spans="1:20" ht="15.75" customHeight="1" x14ac:dyDescent="0.3">
      <c r="H22" s="149" t="s">
        <v>407</v>
      </c>
      <c r="I22" s="116">
        <v>4</v>
      </c>
      <c r="J22" s="116">
        <v>1</v>
      </c>
      <c r="K22" s="116"/>
      <c r="L22" s="116">
        <v>3</v>
      </c>
      <c r="M22" s="116">
        <v>1317</v>
      </c>
      <c r="N22" s="117">
        <v>2</v>
      </c>
      <c r="O22" s="114"/>
      <c r="P22" s="114"/>
    </row>
    <row r="23" spans="1:20" ht="15.75" customHeight="1" x14ac:dyDescent="0.3">
      <c r="H23" s="150" t="s">
        <v>406</v>
      </c>
      <c r="I23" s="118">
        <v>4</v>
      </c>
      <c r="J23" s="118">
        <v>1</v>
      </c>
      <c r="K23" s="118"/>
      <c r="L23" s="118">
        <v>3</v>
      </c>
      <c r="M23" s="118">
        <v>1242</v>
      </c>
      <c r="N23" s="119">
        <v>2</v>
      </c>
      <c r="O23" s="114"/>
      <c r="P23" s="114"/>
    </row>
    <row r="24" spans="1:20" ht="15.75" customHeight="1" x14ac:dyDescent="0.3">
      <c r="H24" s="114"/>
      <c r="I24" s="114"/>
      <c r="J24" s="114"/>
      <c r="K24" s="114"/>
      <c r="L24" s="114"/>
      <c r="M24" s="114"/>
      <c r="N24" s="114"/>
      <c r="O24" s="114"/>
      <c r="P24" s="114"/>
    </row>
    <row r="25" spans="1:20" ht="15.75" customHeight="1" x14ac:dyDescent="0.3">
      <c r="A25" s="85" t="s">
        <v>378</v>
      </c>
      <c r="E25" s="86"/>
      <c r="G25" s="151" t="s">
        <v>705</v>
      </c>
      <c r="H25" s="114"/>
      <c r="I25" s="114"/>
      <c r="J25" s="114"/>
      <c r="K25" s="114"/>
      <c r="L25" s="114"/>
      <c r="M25" s="114"/>
      <c r="N25" s="114"/>
      <c r="O25" s="114"/>
      <c r="P25" s="114"/>
    </row>
    <row r="26" spans="1:20" ht="15.75" customHeight="1" x14ac:dyDescent="0.3">
      <c r="A26" s="85" t="s">
        <v>129</v>
      </c>
      <c r="H26" s="154"/>
    </row>
    <row r="27" spans="1:20" ht="15.75" customHeight="1" x14ac:dyDescent="0.3">
      <c r="H27" s="154"/>
    </row>
    <row r="28" spans="1:20" ht="15.75" customHeight="1" x14ac:dyDescent="0.3">
      <c r="A28" s="114"/>
      <c r="B28" s="114"/>
      <c r="C28" s="114"/>
      <c r="D28" s="114"/>
      <c r="E28" s="114"/>
      <c r="F28" s="114"/>
      <c r="G28" s="152"/>
      <c r="H28" s="114"/>
      <c r="I28" s="114"/>
      <c r="J28" s="114"/>
      <c r="K28" s="114"/>
      <c r="L28" s="114"/>
      <c r="M28" s="114"/>
      <c r="N28" s="114"/>
      <c r="O28" s="114"/>
      <c r="P28" s="114"/>
    </row>
    <row r="29" spans="1:20" ht="15.75" customHeight="1" x14ac:dyDescent="0.3">
      <c r="A29" s="114"/>
      <c r="B29" s="114"/>
      <c r="C29" s="114"/>
      <c r="D29" s="114"/>
      <c r="E29" s="114"/>
      <c r="F29" s="114"/>
      <c r="G29" s="152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20" ht="15.75" customHeight="1" x14ac:dyDescent="0.3">
      <c r="A30" s="114"/>
      <c r="B30" s="114"/>
      <c r="C30" s="114"/>
      <c r="D30" s="114"/>
      <c r="E30" s="114"/>
      <c r="F30" s="114"/>
      <c r="G30" s="152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114"/>
      <c r="B31" s="114"/>
      <c r="C31" s="114"/>
      <c r="D31" s="114"/>
      <c r="E31" s="114"/>
      <c r="F31" s="114"/>
      <c r="G31" s="152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114"/>
      <c r="B32" s="114"/>
      <c r="C32" s="114"/>
      <c r="D32" s="114"/>
      <c r="E32" s="114"/>
      <c r="F32" s="114"/>
      <c r="G32" s="152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114"/>
      <c r="B33" s="114"/>
      <c r="C33" s="114"/>
      <c r="D33" s="114"/>
      <c r="E33" s="114"/>
      <c r="F33" s="114"/>
      <c r="G33" s="152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52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4"/>
      <c r="B35" s="114"/>
      <c r="C35" s="114"/>
      <c r="D35" s="114"/>
      <c r="E35" s="114"/>
      <c r="F35" s="114"/>
      <c r="G35" s="152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114"/>
      <c r="B36" s="114"/>
      <c r="C36" s="114"/>
      <c r="D36" s="114"/>
      <c r="E36" s="114"/>
      <c r="F36" s="114"/>
      <c r="G36" s="152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114"/>
      <c r="B37" s="114"/>
      <c r="C37" s="114"/>
      <c r="D37" s="114"/>
      <c r="E37" s="114"/>
      <c r="F37" s="114"/>
      <c r="G37" s="152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114"/>
      <c r="B38" s="114"/>
      <c r="C38" s="114"/>
      <c r="D38" s="114"/>
      <c r="E38" s="114"/>
      <c r="F38" s="114"/>
      <c r="G38" s="152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52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4"/>
      <c r="B40" s="114"/>
      <c r="C40" s="114"/>
      <c r="D40" s="114"/>
      <c r="E40" s="114"/>
      <c r="F40" s="114"/>
      <c r="G40" s="152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114"/>
      <c r="B41" s="114"/>
      <c r="C41" s="114"/>
      <c r="D41" s="114"/>
      <c r="E41" s="114"/>
      <c r="F41" s="114"/>
      <c r="G41" s="152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114"/>
      <c r="B42" s="114"/>
      <c r="C42" s="114"/>
      <c r="D42" s="114"/>
      <c r="E42" s="114"/>
      <c r="F42" s="114"/>
      <c r="G42" s="152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114"/>
      <c r="B43" s="114"/>
      <c r="C43" s="114"/>
      <c r="D43" s="114"/>
      <c r="E43" s="114"/>
      <c r="F43" s="114"/>
      <c r="G43" s="152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52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A45" s="114"/>
      <c r="B45" s="114"/>
      <c r="C45" s="114"/>
      <c r="D45" s="114"/>
      <c r="E45" s="114"/>
      <c r="F45" s="114"/>
      <c r="G45" s="152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1:20" ht="15.75" customHeight="1" x14ac:dyDescent="0.3">
      <c r="A46" s="114"/>
      <c r="B46" s="114"/>
      <c r="C46" s="114"/>
      <c r="D46" s="114"/>
      <c r="E46" s="114"/>
      <c r="F46" s="114"/>
      <c r="G46" s="152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1:20" ht="15.75" customHeight="1" x14ac:dyDescent="0.3">
      <c r="A47" s="114"/>
      <c r="B47" s="114"/>
      <c r="C47" s="114"/>
      <c r="D47" s="114"/>
      <c r="E47" s="114"/>
      <c r="F47" s="114"/>
      <c r="G47" s="152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1:20" ht="15.75" customHeight="1" x14ac:dyDescent="0.3">
      <c r="A48" s="114"/>
      <c r="B48" s="114"/>
      <c r="C48" s="114"/>
      <c r="D48" s="114"/>
      <c r="E48" s="114"/>
      <c r="F48" s="114"/>
      <c r="G48" s="152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1:16" ht="15.75" customHeight="1" x14ac:dyDescent="0.3">
      <c r="A49" s="114"/>
      <c r="B49" s="114"/>
      <c r="C49" s="114"/>
      <c r="D49" s="114"/>
      <c r="E49" s="114"/>
      <c r="F49" s="114"/>
      <c r="G49" s="152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1:16" ht="15.75" customHeight="1" x14ac:dyDescent="0.3">
      <c r="A50" s="114"/>
      <c r="B50" s="114"/>
      <c r="C50" s="114"/>
      <c r="D50" s="114"/>
      <c r="E50" s="114"/>
      <c r="F50" s="114"/>
      <c r="G50" s="152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ht="15.75" customHeight="1" x14ac:dyDescent="0.3">
      <c r="A51" s="114"/>
      <c r="B51" s="114"/>
      <c r="C51" s="114"/>
      <c r="D51" s="114"/>
      <c r="E51" s="114"/>
      <c r="F51" s="114"/>
      <c r="G51" s="152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ht="15.75" customHeight="1" x14ac:dyDescent="0.3">
      <c r="A52" s="114"/>
      <c r="B52" s="114"/>
      <c r="C52" s="114"/>
      <c r="D52" s="114"/>
      <c r="E52" s="114"/>
      <c r="F52" s="114"/>
      <c r="G52" s="152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3">
    <sortCondition descending="1" ref="N20"/>
    <sortCondition descending="1" ref="M20"/>
  </sortState>
  <hyperlinks>
    <hyperlink ref="A2" location="'Index'!A3" tooltip="Go to the Index sheet" display="`" xr:uid="{DFE1DBA2-D0EA-4E5B-9C74-5DA31F6DAC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D48B-22CF-4A4D-A814-05CDD6E7ED83}">
  <sheetPr codeName="Sheet6"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6" width="2.42578125" style="85" customWidth="1"/>
    <col min="17" max="24" width="4.140625" style="85" customWidth="1"/>
    <col min="25" max="16384" width="10.28515625" style="85"/>
  </cols>
  <sheetData>
    <row r="1" spans="1:34" s="83" customFormat="1" ht="18" x14ac:dyDescent="0.35">
      <c r="A1" s="82"/>
      <c r="B1" s="83" t="s">
        <v>159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I3" s="85"/>
      <c r="J3" s="85"/>
      <c r="K3" s="85"/>
      <c r="L3" s="85"/>
      <c r="M3" s="85"/>
      <c r="N3" s="85"/>
      <c r="O3" s="85"/>
      <c r="P3" s="85"/>
      <c r="Q3" s="85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I4" s="85"/>
    </row>
    <row r="5" spans="1:34" ht="15.75" customHeight="1" x14ac:dyDescent="0.3">
      <c r="A5" s="199">
        <v>5</v>
      </c>
      <c r="B5" s="200" t="s">
        <v>167</v>
      </c>
      <c r="C5" s="200" t="s">
        <v>161</v>
      </c>
      <c r="D5" s="201">
        <f>47+47+45+45</f>
        <v>184</v>
      </c>
      <c r="E5" s="201">
        <v>5</v>
      </c>
      <c r="F5" s="201">
        <v>754</v>
      </c>
      <c r="G5" s="274">
        <v>26</v>
      </c>
      <c r="I5" s="85"/>
    </row>
    <row r="6" spans="1:34" ht="15.75" customHeight="1" x14ac:dyDescent="0.3">
      <c r="A6" s="101">
        <v>7</v>
      </c>
      <c r="B6" s="102" t="s">
        <v>169</v>
      </c>
      <c r="C6" s="102" t="s">
        <v>30</v>
      </c>
      <c r="D6" s="103">
        <f>49+47+48+46</f>
        <v>190</v>
      </c>
      <c r="E6" s="98">
        <v>7</v>
      </c>
      <c r="F6" s="103">
        <v>736</v>
      </c>
      <c r="G6" s="104">
        <v>24</v>
      </c>
      <c r="I6" s="85"/>
    </row>
    <row r="7" spans="1:34" ht="15.75" customHeight="1" x14ac:dyDescent="0.3">
      <c r="A7" s="101">
        <v>2</v>
      </c>
      <c r="B7" s="102" t="s">
        <v>162</v>
      </c>
      <c r="C7" s="102" t="s">
        <v>163</v>
      </c>
      <c r="D7" s="103">
        <v>175</v>
      </c>
      <c r="E7" s="98">
        <v>3</v>
      </c>
      <c r="F7" s="109">
        <v>712</v>
      </c>
      <c r="G7" s="110">
        <v>18</v>
      </c>
      <c r="J7" s="111"/>
    </row>
    <row r="8" spans="1:34" ht="15.75" customHeight="1" x14ac:dyDescent="0.3">
      <c r="A8" s="101">
        <v>3</v>
      </c>
      <c r="B8" s="102" t="s">
        <v>164</v>
      </c>
      <c r="C8" s="102" t="s">
        <v>163</v>
      </c>
      <c r="D8" s="103">
        <f>47+47+45+46</f>
        <v>185</v>
      </c>
      <c r="E8" s="98">
        <v>6</v>
      </c>
      <c r="F8" s="103">
        <v>696</v>
      </c>
      <c r="G8" s="104">
        <v>16</v>
      </c>
    </row>
    <row r="9" spans="1:34" ht="15.75" customHeight="1" x14ac:dyDescent="0.3">
      <c r="A9" s="101">
        <v>1</v>
      </c>
      <c r="B9" s="102" t="s">
        <v>160</v>
      </c>
      <c r="C9" s="102" t="s">
        <v>161</v>
      </c>
      <c r="D9" s="103">
        <f>45+42+42+35</f>
        <v>164</v>
      </c>
      <c r="E9" s="98">
        <v>2</v>
      </c>
      <c r="F9" s="109">
        <v>688</v>
      </c>
      <c r="G9" s="110">
        <v>14</v>
      </c>
    </row>
    <row r="10" spans="1:34" ht="15.75" customHeight="1" x14ac:dyDescent="0.3">
      <c r="A10" s="101">
        <v>4</v>
      </c>
      <c r="B10" s="102" t="s">
        <v>165</v>
      </c>
      <c r="C10" s="102" t="s">
        <v>166</v>
      </c>
      <c r="D10" s="103">
        <f>44+46+45+45</f>
        <v>180</v>
      </c>
      <c r="E10" s="98">
        <v>4</v>
      </c>
      <c r="F10" s="103">
        <v>180</v>
      </c>
      <c r="G10" s="104">
        <v>4</v>
      </c>
    </row>
    <row r="11" spans="1:34" ht="15.75" customHeight="1" x14ac:dyDescent="0.3">
      <c r="A11" s="204">
        <v>6</v>
      </c>
      <c r="B11" s="235" t="s">
        <v>168</v>
      </c>
      <c r="C11" s="205" t="s">
        <v>166</v>
      </c>
      <c r="D11" s="206" t="s">
        <v>190</v>
      </c>
      <c r="E11" s="207">
        <v>0</v>
      </c>
      <c r="F11" s="105">
        <v>0</v>
      </c>
      <c r="G11" s="106">
        <v>0</v>
      </c>
    </row>
    <row r="12" spans="1:34" ht="15.75" customHeight="1" x14ac:dyDescent="0.3"/>
    <row r="13" spans="1:34" ht="15.75" customHeight="1" x14ac:dyDescent="0.3">
      <c r="A13" s="89"/>
      <c r="B13" s="90" t="s">
        <v>4</v>
      </c>
      <c r="C13" s="90"/>
      <c r="D13" s="90"/>
      <c r="E13" s="90"/>
      <c r="F13" s="90"/>
      <c r="G13" s="90"/>
    </row>
    <row r="14" spans="1:34" ht="15.75" customHeight="1" x14ac:dyDescent="0.3">
      <c r="A14" s="108"/>
      <c r="B14" s="92" t="s">
        <v>5</v>
      </c>
      <c r="C14" s="92" t="s">
        <v>6</v>
      </c>
      <c r="D14" s="96" t="s">
        <v>7</v>
      </c>
      <c r="E14" s="96" t="s">
        <v>8</v>
      </c>
      <c r="F14" s="96" t="s">
        <v>9</v>
      </c>
      <c r="G14" s="97" t="s">
        <v>10</v>
      </c>
    </row>
    <row r="15" spans="1:34" ht="15.75" customHeight="1" x14ac:dyDescent="0.3">
      <c r="A15" s="199">
        <v>3</v>
      </c>
      <c r="B15" s="200" t="s">
        <v>172</v>
      </c>
      <c r="C15" s="200" t="s">
        <v>173</v>
      </c>
      <c r="D15" s="201">
        <f>40+49+45+47</f>
        <v>181</v>
      </c>
      <c r="E15" s="201">
        <v>7</v>
      </c>
      <c r="F15" s="201">
        <v>703</v>
      </c>
      <c r="G15" s="274">
        <v>26</v>
      </c>
    </row>
    <row r="16" spans="1:34" ht="15.75" customHeight="1" x14ac:dyDescent="0.3">
      <c r="A16" s="101">
        <v>6</v>
      </c>
      <c r="B16" s="102" t="s">
        <v>176</v>
      </c>
      <c r="C16" s="102" t="s">
        <v>173</v>
      </c>
      <c r="D16" s="103">
        <f>42+43+35+47</f>
        <v>167</v>
      </c>
      <c r="E16" s="98">
        <v>6</v>
      </c>
      <c r="F16" s="103">
        <v>679</v>
      </c>
      <c r="G16" s="104">
        <v>25</v>
      </c>
    </row>
    <row r="17" spans="1:7" ht="15.75" customHeight="1" x14ac:dyDescent="0.3">
      <c r="A17" s="101">
        <v>7</v>
      </c>
      <c r="B17" s="102" t="s">
        <v>177</v>
      </c>
      <c r="C17" s="102" t="s">
        <v>173</v>
      </c>
      <c r="D17" s="103">
        <f>44+38+42+40</f>
        <v>164</v>
      </c>
      <c r="E17" s="98">
        <v>5</v>
      </c>
      <c r="F17" s="103">
        <v>660</v>
      </c>
      <c r="G17" s="104">
        <v>22</v>
      </c>
    </row>
    <row r="18" spans="1:7" ht="15.75" customHeight="1" x14ac:dyDescent="0.3">
      <c r="A18" s="101">
        <v>1</v>
      </c>
      <c r="B18" s="112" t="s">
        <v>170</v>
      </c>
      <c r="C18" s="102" t="s">
        <v>161</v>
      </c>
      <c r="D18" s="103" t="s">
        <v>190</v>
      </c>
      <c r="E18" s="98">
        <v>0</v>
      </c>
      <c r="F18" s="109">
        <v>0</v>
      </c>
      <c r="G18" s="110">
        <v>0</v>
      </c>
    </row>
    <row r="19" spans="1:7" ht="15.75" customHeight="1" x14ac:dyDescent="0.3">
      <c r="A19" s="101">
        <v>2</v>
      </c>
      <c r="B19" s="112" t="s">
        <v>171</v>
      </c>
      <c r="C19" s="102" t="s">
        <v>166</v>
      </c>
      <c r="D19" s="103" t="s">
        <v>190</v>
      </c>
      <c r="E19" s="98">
        <v>0</v>
      </c>
      <c r="F19" s="103">
        <v>0</v>
      </c>
      <c r="G19" s="104">
        <v>0</v>
      </c>
    </row>
    <row r="20" spans="1:7" ht="15.75" customHeight="1" x14ac:dyDescent="0.3">
      <c r="A20" s="101">
        <v>4</v>
      </c>
      <c r="B20" s="112" t="s">
        <v>174</v>
      </c>
      <c r="C20" s="102" t="s">
        <v>166</v>
      </c>
      <c r="D20" s="103" t="s">
        <v>190</v>
      </c>
      <c r="E20" s="98">
        <v>0</v>
      </c>
      <c r="F20" s="103">
        <v>0</v>
      </c>
      <c r="G20" s="104">
        <v>0</v>
      </c>
    </row>
    <row r="21" spans="1:7" ht="15.75" customHeight="1" x14ac:dyDescent="0.3">
      <c r="A21" s="204">
        <v>5</v>
      </c>
      <c r="B21" s="235" t="s">
        <v>175</v>
      </c>
      <c r="C21" s="205" t="s">
        <v>166</v>
      </c>
      <c r="D21" s="206" t="s">
        <v>190</v>
      </c>
      <c r="E21" s="207">
        <v>0</v>
      </c>
      <c r="F21" s="105">
        <v>0</v>
      </c>
      <c r="G21" s="106">
        <v>0</v>
      </c>
    </row>
    <row r="22" spans="1:7" ht="15.75" customHeight="1" x14ac:dyDescent="0.3"/>
    <row r="23" spans="1:7" ht="15.75" customHeight="1" x14ac:dyDescent="0.3">
      <c r="A23" s="89"/>
      <c r="B23" s="90" t="s">
        <v>39</v>
      </c>
      <c r="C23" s="90"/>
      <c r="D23" s="90"/>
      <c r="E23" s="90"/>
      <c r="F23" s="90"/>
      <c r="G23" s="90"/>
    </row>
    <row r="24" spans="1:7" ht="15.75" customHeight="1" x14ac:dyDescent="0.3">
      <c r="A24" s="108"/>
      <c r="B24" s="92" t="s">
        <v>5</v>
      </c>
      <c r="C24" s="92" t="s">
        <v>6</v>
      </c>
      <c r="D24" s="96" t="s">
        <v>7</v>
      </c>
      <c r="E24" s="96" t="s">
        <v>8</v>
      </c>
      <c r="F24" s="96" t="s">
        <v>9</v>
      </c>
      <c r="G24" s="97" t="s">
        <v>10</v>
      </c>
    </row>
    <row r="25" spans="1:7" ht="15.75" customHeight="1" x14ac:dyDescent="0.3">
      <c r="A25" s="199">
        <v>6</v>
      </c>
      <c r="B25" s="200" t="s">
        <v>183</v>
      </c>
      <c r="C25" s="200" t="s">
        <v>152</v>
      </c>
      <c r="D25" s="201">
        <f>44+46+44+47</f>
        <v>181</v>
      </c>
      <c r="E25" s="201">
        <v>7</v>
      </c>
      <c r="F25" s="201">
        <v>730</v>
      </c>
      <c r="G25" s="274">
        <v>31</v>
      </c>
    </row>
    <row r="26" spans="1:7" ht="15.75" customHeight="1" x14ac:dyDescent="0.3">
      <c r="A26" s="101">
        <v>7</v>
      </c>
      <c r="B26" s="102" t="s">
        <v>184</v>
      </c>
      <c r="C26" s="102" t="s">
        <v>180</v>
      </c>
      <c r="D26" s="103">
        <f>45+44+44+49</f>
        <v>182</v>
      </c>
      <c r="E26" s="98">
        <v>8</v>
      </c>
      <c r="F26" s="103">
        <v>715</v>
      </c>
      <c r="G26" s="104">
        <v>29</v>
      </c>
    </row>
    <row r="27" spans="1:7" ht="15.75" customHeight="1" x14ac:dyDescent="0.3">
      <c r="A27" s="101">
        <v>4</v>
      </c>
      <c r="B27" s="102" t="s">
        <v>151</v>
      </c>
      <c r="C27" s="102" t="s">
        <v>152</v>
      </c>
      <c r="D27" s="103">
        <f>44+42+45+45</f>
        <v>176</v>
      </c>
      <c r="E27" s="98">
        <v>6</v>
      </c>
      <c r="F27" s="103">
        <v>663</v>
      </c>
      <c r="G27" s="104">
        <v>18</v>
      </c>
    </row>
    <row r="28" spans="1:7" ht="15.75" customHeight="1" x14ac:dyDescent="0.3">
      <c r="A28" s="101">
        <v>5</v>
      </c>
      <c r="B28" s="112" t="s">
        <v>182</v>
      </c>
      <c r="C28" s="102" t="s">
        <v>180</v>
      </c>
      <c r="D28" s="103" t="s">
        <v>190</v>
      </c>
      <c r="E28" s="98">
        <v>0</v>
      </c>
      <c r="F28" s="103">
        <v>515</v>
      </c>
      <c r="G28" s="104">
        <v>18</v>
      </c>
    </row>
    <row r="29" spans="1:7" ht="15.75" customHeight="1" x14ac:dyDescent="0.3">
      <c r="A29" s="101">
        <v>2</v>
      </c>
      <c r="B29" s="102" t="s">
        <v>179</v>
      </c>
      <c r="C29" s="102" t="s">
        <v>180</v>
      </c>
      <c r="D29" s="103">
        <f>44+44+46+41</f>
        <v>175</v>
      </c>
      <c r="E29" s="98">
        <v>5</v>
      </c>
      <c r="F29" s="103">
        <v>658</v>
      </c>
      <c r="G29" s="104">
        <v>17</v>
      </c>
    </row>
    <row r="30" spans="1:7" ht="15.75" customHeight="1" x14ac:dyDescent="0.3">
      <c r="A30" s="101">
        <v>1</v>
      </c>
      <c r="B30" s="102" t="s">
        <v>178</v>
      </c>
      <c r="C30" s="102" t="s">
        <v>163</v>
      </c>
      <c r="D30" s="103">
        <f>39+43+44+42</f>
        <v>168</v>
      </c>
      <c r="E30" s="98">
        <v>4</v>
      </c>
      <c r="F30" s="109">
        <v>650</v>
      </c>
      <c r="G30" s="110">
        <v>15</v>
      </c>
    </row>
    <row r="31" spans="1:7" ht="15.75" customHeight="1" x14ac:dyDescent="0.3">
      <c r="A31" s="101">
        <v>8</v>
      </c>
      <c r="B31" s="102" t="s">
        <v>185</v>
      </c>
      <c r="C31" s="102" t="s">
        <v>173</v>
      </c>
      <c r="D31" s="103">
        <f>41+44+33+39</f>
        <v>157</v>
      </c>
      <c r="E31" s="98">
        <v>3</v>
      </c>
      <c r="F31" s="103">
        <v>628</v>
      </c>
      <c r="G31" s="104">
        <v>12</v>
      </c>
    </row>
    <row r="32" spans="1:7" ht="15.75" customHeight="1" x14ac:dyDescent="0.3">
      <c r="A32" s="204">
        <v>3</v>
      </c>
      <c r="B32" s="235" t="s">
        <v>181</v>
      </c>
      <c r="C32" s="205" t="s">
        <v>180</v>
      </c>
      <c r="D32" s="206" t="s">
        <v>190</v>
      </c>
      <c r="E32" s="207">
        <v>0</v>
      </c>
      <c r="F32" s="105">
        <v>0</v>
      </c>
      <c r="G32" s="106">
        <v>0</v>
      </c>
    </row>
    <row r="33" spans="2:6" ht="15.75" customHeight="1" x14ac:dyDescent="0.3"/>
    <row r="34" spans="2:6" ht="15.75" customHeight="1" x14ac:dyDescent="0.3">
      <c r="B34" s="85" t="s">
        <v>158</v>
      </c>
      <c r="F34" s="107" t="s">
        <v>705</v>
      </c>
    </row>
    <row r="35" spans="2:6" ht="15.75" customHeight="1" x14ac:dyDescent="0.3">
      <c r="B35" s="85" t="s">
        <v>129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25:G32">
    <sortCondition descending="1" ref="G25"/>
    <sortCondition descending="1" ref="F25"/>
  </sortState>
  <hyperlinks>
    <hyperlink ref="B2" location="'Index'!A3" tooltip="Go to the Index sheet" display="`" xr:uid="{B426CED8-FA94-45DF-A1BB-1CF362D44F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80CC-89E1-45A1-BADE-44BA5FDBE3C5}">
  <sheetPr codeName="Sheet32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6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6" customWidth="1"/>
    <col min="10" max="11" width="20.7109375" style="85" customWidth="1"/>
    <col min="12" max="15" width="5" style="85" customWidth="1"/>
    <col min="16" max="17" width="3.42578125" style="85" customWidth="1"/>
    <col min="18" max="16384" width="8.42578125" style="85"/>
  </cols>
  <sheetData>
    <row r="1" spans="1:34" s="83" customFormat="1" ht="18" x14ac:dyDescent="0.35">
      <c r="A1" s="82"/>
      <c r="B1" s="83" t="s">
        <v>591</v>
      </c>
      <c r="D1" s="84"/>
      <c r="E1" s="84"/>
      <c r="F1" s="84"/>
      <c r="G1" s="84"/>
      <c r="H1" s="84"/>
      <c r="I1" s="84" t="s">
        <v>1</v>
      </c>
      <c r="J1" s="84"/>
      <c r="K1" s="84"/>
      <c r="L1" s="84"/>
      <c r="N1" s="84"/>
      <c r="O1" s="84"/>
      <c r="P1" s="84"/>
      <c r="Q1" s="84"/>
      <c r="R1" s="84"/>
      <c r="S1" s="84"/>
      <c r="T1" s="84"/>
      <c r="U1" s="84"/>
      <c r="V1" s="84"/>
      <c r="W1" s="84"/>
      <c r="AG1" s="85"/>
      <c r="AH1" s="86"/>
    </row>
    <row r="2" spans="1:34" ht="15.75" customHeight="1" x14ac:dyDescent="0.3">
      <c r="B2" s="87" t="s">
        <v>2</v>
      </c>
      <c r="AH2" s="86"/>
    </row>
    <row r="3" spans="1:34" s="90" customFormat="1" ht="15.75" customHeight="1" x14ac:dyDescent="0.3">
      <c r="A3" s="89"/>
      <c r="B3" s="90" t="s">
        <v>3</v>
      </c>
      <c r="H3" s="85"/>
      <c r="I3" s="85"/>
      <c r="J3" s="85"/>
      <c r="K3" s="85"/>
      <c r="L3" s="85"/>
      <c r="M3" s="85"/>
      <c r="N3" s="85"/>
      <c r="O3" s="85"/>
      <c r="P3" s="85"/>
      <c r="AA3" s="85"/>
      <c r="AB3" s="85"/>
      <c r="AC3" s="85"/>
      <c r="AD3" s="85"/>
      <c r="AE3" s="85"/>
      <c r="AF3" s="85"/>
    </row>
    <row r="4" spans="1:34" ht="15.75" customHeight="1" x14ac:dyDescent="0.3">
      <c r="A4" s="108"/>
      <c r="B4" s="92" t="s">
        <v>5</v>
      </c>
      <c r="C4" s="92" t="s">
        <v>6</v>
      </c>
      <c r="D4" s="96" t="s">
        <v>7</v>
      </c>
      <c r="E4" s="96" t="s">
        <v>8</v>
      </c>
      <c r="F4" s="96" t="s">
        <v>9</v>
      </c>
      <c r="G4" s="97" t="s">
        <v>10</v>
      </c>
      <c r="I4" s="85"/>
    </row>
    <row r="5" spans="1:34" ht="15.75" customHeight="1" x14ac:dyDescent="0.3">
      <c r="A5" s="199">
        <v>5</v>
      </c>
      <c r="B5" s="200" t="s">
        <v>594</v>
      </c>
      <c r="C5" s="200" t="s">
        <v>299</v>
      </c>
      <c r="D5" s="201">
        <v>186</v>
      </c>
      <c r="E5" s="201">
        <v>8</v>
      </c>
      <c r="F5" s="201">
        <v>758</v>
      </c>
      <c r="G5" s="274">
        <v>32</v>
      </c>
      <c r="I5" s="85"/>
    </row>
    <row r="6" spans="1:34" ht="15.75" customHeight="1" x14ac:dyDescent="0.3">
      <c r="A6" s="101">
        <v>8</v>
      </c>
      <c r="B6" s="102" t="s">
        <v>597</v>
      </c>
      <c r="C6" s="102" t="s">
        <v>211</v>
      </c>
      <c r="D6" s="103">
        <v>186</v>
      </c>
      <c r="E6" s="98">
        <v>8</v>
      </c>
      <c r="F6" s="103">
        <v>743</v>
      </c>
      <c r="G6" s="104">
        <v>27</v>
      </c>
      <c r="I6" s="85"/>
    </row>
    <row r="7" spans="1:34" ht="15.75" customHeight="1" x14ac:dyDescent="0.3">
      <c r="A7" s="101">
        <v>2</v>
      </c>
      <c r="B7" s="102" t="s">
        <v>592</v>
      </c>
      <c r="C7" s="102" t="s">
        <v>180</v>
      </c>
      <c r="D7" s="103">
        <v>181</v>
      </c>
      <c r="E7" s="98">
        <v>5</v>
      </c>
      <c r="F7" s="103">
        <v>730</v>
      </c>
      <c r="G7" s="104">
        <v>23</v>
      </c>
      <c r="J7" s="111"/>
    </row>
    <row r="8" spans="1:34" ht="15.75" customHeight="1" x14ac:dyDescent="0.3">
      <c r="A8" s="101">
        <v>1</v>
      </c>
      <c r="B8" s="102" t="s">
        <v>525</v>
      </c>
      <c r="C8" s="102" t="s">
        <v>30</v>
      </c>
      <c r="D8" s="103">
        <v>182</v>
      </c>
      <c r="E8" s="98">
        <v>6</v>
      </c>
      <c r="F8" s="109">
        <v>731</v>
      </c>
      <c r="G8" s="110">
        <v>22</v>
      </c>
    </row>
    <row r="9" spans="1:34" ht="15.75" customHeight="1" x14ac:dyDescent="0.3">
      <c r="A9" s="101">
        <v>4</v>
      </c>
      <c r="B9" s="102" t="s">
        <v>593</v>
      </c>
      <c r="C9" s="102" t="s">
        <v>180</v>
      </c>
      <c r="D9" s="103" t="s">
        <v>190</v>
      </c>
      <c r="E9" s="98">
        <v>0</v>
      </c>
      <c r="F9" s="103">
        <v>539</v>
      </c>
      <c r="G9" s="104">
        <v>13</v>
      </c>
      <c r="I9" s="85"/>
    </row>
    <row r="10" spans="1:34" ht="15.75" customHeight="1" x14ac:dyDescent="0.3">
      <c r="A10" s="101">
        <v>3</v>
      </c>
      <c r="B10" s="102" t="s">
        <v>306</v>
      </c>
      <c r="C10" s="102" t="s">
        <v>307</v>
      </c>
      <c r="D10" s="103" t="s">
        <v>190</v>
      </c>
      <c r="E10" s="98">
        <v>0</v>
      </c>
      <c r="F10" s="103">
        <v>518</v>
      </c>
      <c r="G10" s="104">
        <v>9</v>
      </c>
      <c r="I10" s="85"/>
    </row>
    <row r="11" spans="1:34" ht="15.75" customHeight="1" x14ac:dyDescent="0.3">
      <c r="A11" s="101">
        <v>6</v>
      </c>
      <c r="B11" s="102" t="s">
        <v>595</v>
      </c>
      <c r="C11" s="102" t="s">
        <v>299</v>
      </c>
      <c r="D11" s="103" t="s">
        <v>45</v>
      </c>
      <c r="E11" s="98">
        <v>0</v>
      </c>
      <c r="F11" s="103">
        <v>0</v>
      </c>
      <c r="G11" s="104">
        <v>0</v>
      </c>
      <c r="I11" s="85"/>
    </row>
    <row r="12" spans="1:34" ht="15.75" customHeight="1" x14ac:dyDescent="0.3">
      <c r="A12" s="204">
        <v>7</v>
      </c>
      <c r="B12" s="205" t="s">
        <v>596</v>
      </c>
      <c r="C12" s="205" t="s">
        <v>301</v>
      </c>
      <c r="D12" s="206" t="s">
        <v>190</v>
      </c>
      <c r="E12" s="207">
        <v>0</v>
      </c>
      <c r="F12" s="105">
        <v>0</v>
      </c>
      <c r="G12" s="106">
        <v>0</v>
      </c>
      <c r="I12" s="85"/>
    </row>
    <row r="13" spans="1:34" ht="15.75" customHeight="1" x14ac:dyDescent="0.3"/>
    <row r="14" spans="1:34" ht="15.75" customHeight="1" x14ac:dyDescent="0.3">
      <c r="A14" s="89"/>
      <c r="B14" s="90" t="s">
        <v>4</v>
      </c>
      <c r="C14" s="90"/>
      <c r="D14" s="90"/>
      <c r="E14" s="90"/>
      <c r="F14" s="90"/>
      <c r="G14" s="90"/>
    </row>
    <row r="15" spans="1:34" ht="15.75" customHeight="1" x14ac:dyDescent="0.3">
      <c r="A15" s="108"/>
      <c r="B15" s="92" t="s">
        <v>5</v>
      </c>
      <c r="C15" s="92" t="s">
        <v>6</v>
      </c>
      <c r="D15" s="96" t="s">
        <v>7</v>
      </c>
      <c r="E15" s="96" t="s">
        <v>8</v>
      </c>
      <c r="F15" s="96" t="s">
        <v>9</v>
      </c>
      <c r="G15" s="97" t="s">
        <v>10</v>
      </c>
    </row>
    <row r="16" spans="1:34" ht="15.75" customHeight="1" x14ac:dyDescent="0.3">
      <c r="A16" s="199">
        <v>7</v>
      </c>
      <c r="B16" s="200" t="s">
        <v>602</v>
      </c>
      <c r="C16" s="200" t="s">
        <v>326</v>
      </c>
      <c r="D16" s="201">
        <v>178</v>
      </c>
      <c r="E16" s="201">
        <v>8</v>
      </c>
      <c r="F16" s="201">
        <v>720</v>
      </c>
      <c r="G16" s="274">
        <v>32</v>
      </c>
    </row>
    <row r="17" spans="1:7" ht="15.75" customHeight="1" x14ac:dyDescent="0.3">
      <c r="A17" s="101">
        <v>1</v>
      </c>
      <c r="B17" s="102" t="s">
        <v>113</v>
      </c>
      <c r="C17" s="102" t="s">
        <v>75</v>
      </c>
      <c r="D17" s="103">
        <v>159</v>
      </c>
      <c r="E17" s="98">
        <v>7</v>
      </c>
      <c r="F17" s="109">
        <v>644</v>
      </c>
      <c r="G17" s="110">
        <v>23</v>
      </c>
    </row>
    <row r="18" spans="1:7" ht="15.75" customHeight="1" x14ac:dyDescent="0.3">
      <c r="A18" s="101">
        <v>6</v>
      </c>
      <c r="B18" s="102" t="s">
        <v>332</v>
      </c>
      <c r="C18" s="102" t="s">
        <v>326</v>
      </c>
      <c r="D18" s="103">
        <v>158</v>
      </c>
      <c r="E18" s="98">
        <v>6</v>
      </c>
      <c r="F18" s="103">
        <v>619</v>
      </c>
      <c r="G18" s="104">
        <v>21</v>
      </c>
    </row>
    <row r="19" spans="1:7" ht="15.75" customHeight="1" x14ac:dyDescent="0.3">
      <c r="A19" s="101">
        <v>2</v>
      </c>
      <c r="B19" s="102" t="s">
        <v>598</v>
      </c>
      <c r="C19" s="102" t="s">
        <v>30</v>
      </c>
      <c r="D19" s="103">
        <v>147</v>
      </c>
      <c r="E19" s="98">
        <v>5</v>
      </c>
      <c r="F19" s="103">
        <v>608</v>
      </c>
      <c r="G19" s="104">
        <v>20</v>
      </c>
    </row>
    <row r="20" spans="1:7" ht="15.75" customHeight="1" x14ac:dyDescent="0.3">
      <c r="A20" s="101">
        <v>8</v>
      </c>
      <c r="B20" s="102" t="s">
        <v>603</v>
      </c>
      <c r="C20" s="102" t="s">
        <v>307</v>
      </c>
      <c r="D20" s="103" t="s">
        <v>190</v>
      </c>
      <c r="E20" s="98">
        <v>0</v>
      </c>
      <c r="F20" s="103">
        <v>497</v>
      </c>
      <c r="G20" s="104">
        <v>20</v>
      </c>
    </row>
    <row r="21" spans="1:7" ht="15.75" customHeight="1" x14ac:dyDescent="0.3">
      <c r="A21" s="101">
        <v>3</v>
      </c>
      <c r="B21" s="102" t="s">
        <v>599</v>
      </c>
      <c r="C21" s="102" t="s">
        <v>326</v>
      </c>
      <c r="D21" s="103" t="s">
        <v>190</v>
      </c>
      <c r="E21" s="98">
        <v>0</v>
      </c>
      <c r="F21" s="103">
        <v>432</v>
      </c>
      <c r="G21" s="104">
        <v>11</v>
      </c>
    </row>
    <row r="22" spans="1:7" ht="15.75" customHeight="1" x14ac:dyDescent="0.3">
      <c r="A22" s="101">
        <v>4</v>
      </c>
      <c r="B22" s="102" t="s">
        <v>600</v>
      </c>
      <c r="C22" s="102" t="s">
        <v>367</v>
      </c>
      <c r="D22" s="103" t="s">
        <v>190</v>
      </c>
      <c r="E22" s="98">
        <v>0</v>
      </c>
      <c r="F22" s="103">
        <v>0</v>
      </c>
      <c r="G22" s="104">
        <v>0</v>
      </c>
    </row>
    <row r="23" spans="1:7" ht="15.75" customHeight="1" x14ac:dyDescent="0.3">
      <c r="A23" s="204">
        <v>5</v>
      </c>
      <c r="B23" s="205" t="s">
        <v>601</v>
      </c>
      <c r="C23" s="205" t="s">
        <v>326</v>
      </c>
      <c r="D23" s="206" t="s">
        <v>190</v>
      </c>
      <c r="E23" s="207">
        <v>0</v>
      </c>
      <c r="F23" s="105">
        <v>0</v>
      </c>
      <c r="G23" s="106">
        <v>0</v>
      </c>
    </row>
    <row r="24" spans="1:7" ht="15.75" customHeight="1" x14ac:dyDescent="0.3"/>
    <row r="25" spans="1:7" ht="15.75" customHeight="1" x14ac:dyDescent="0.3">
      <c r="A25" s="89"/>
      <c r="B25" s="90" t="s">
        <v>39</v>
      </c>
      <c r="C25" s="90"/>
      <c r="D25" s="90"/>
      <c r="E25" s="90"/>
      <c r="F25" s="90"/>
      <c r="G25" s="90"/>
    </row>
    <row r="26" spans="1:7" ht="15.75" customHeight="1" x14ac:dyDescent="0.3">
      <c r="A26" s="108"/>
      <c r="B26" s="92" t="s">
        <v>5</v>
      </c>
      <c r="C26" s="92" t="s">
        <v>6</v>
      </c>
      <c r="D26" s="96" t="s">
        <v>7</v>
      </c>
      <c r="E26" s="96" t="s">
        <v>8</v>
      </c>
      <c r="F26" s="96" t="s">
        <v>9</v>
      </c>
      <c r="G26" s="97" t="s">
        <v>10</v>
      </c>
    </row>
    <row r="27" spans="1:7" ht="15.75" customHeight="1" x14ac:dyDescent="0.3">
      <c r="A27" s="199">
        <v>3</v>
      </c>
      <c r="B27" s="200" t="s">
        <v>604</v>
      </c>
      <c r="C27" s="200" t="s">
        <v>30</v>
      </c>
      <c r="D27" s="201">
        <v>157</v>
      </c>
      <c r="E27" s="201">
        <v>7</v>
      </c>
      <c r="F27" s="201">
        <v>631</v>
      </c>
      <c r="G27" s="274">
        <v>26</v>
      </c>
    </row>
    <row r="28" spans="1:7" ht="15.75" customHeight="1" x14ac:dyDescent="0.3">
      <c r="A28" s="101">
        <v>7</v>
      </c>
      <c r="B28" s="102" t="s">
        <v>68</v>
      </c>
      <c r="C28" s="102" t="s">
        <v>65</v>
      </c>
      <c r="D28" s="103">
        <v>153</v>
      </c>
      <c r="E28" s="98">
        <v>6</v>
      </c>
      <c r="F28" s="103">
        <v>601</v>
      </c>
      <c r="G28" s="104">
        <v>21</v>
      </c>
    </row>
    <row r="29" spans="1:7" ht="15.75" customHeight="1" x14ac:dyDescent="0.3">
      <c r="A29" s="101">
        <v>6</v>
      </c>
      <c r="B29" s="102" t="s">
        <v>358</v>
      </c>
      <c r="C29" s="102" t="s">
        <v>326</v>
      </c>
      <c r="D29" s="103">
        <v>147</v>
      </c>
      <c r="E29" s="98">
        <v>5</v>
      </c>
      <c r="F29" s="103">
        <v>602</v>
      </c>
      <c r="G29" s="104">
        <v>20</v>
      </c>
    </row>
    <row r="30" spans="1:7" ht="15.75" customHeight="1" x14ac:dyDescent="0.3">
      <c r="A30" s="101">
        <v>5</v>
      </c>
      <c r="B30" s="102" t="s">
        <v>606</v>
      </c>
      <c r="C30" s="102" t="s">
        <v>30</v>
      </c>
      <c r="D30" s="103">
        <v>134</v>
      </c>
      <c r="E30" s="98">
        <v>4</v>
      </c>
      <c r="F30" s="103">
        <v>581</v>
      </c>
      <c r="G30" s="104">
        <v>20</v>
      </c>
    </row>
    <row r="31" spans="1:7" ht="15.75" customHeight="1" x14ac:dyDescent="0.3">
      <c r="A31" s="101">
        <v>1</v>
      </c>
      <c r="B31" s="102" t="s">
        <v>368</v>
      </c>
      <c r="C31" s="102" t="s">
        <v>362</v>
      </c>
      <c r="D31" s="103" t="s">
        <v>190</v>
      </c>
      <c r="E31" s="98">
        <v>0</v>
      </c>
      <c r="F31" s="109">
        <v>393</v>
      </c>
      <c r="G31" s="110">
        <v>11</v>
      </c>
    </row>
    <row r="32" spans="1:7" ht="15.75" customHeight="1" x14ac:dyDescent="0.3">
      <c r="A32" s="101">
        <v>2</v>
      </c>
      <c r="B32" s="102" t="s">
        <v>352</v>
      </c>
      <c r="C32" s="102" t="s">
        <v>152</v>
      </c>
      <c r="D32" s="103" t="s">
        <v>45</v>
      </c>
      <c r="E32" s="98">
        <v>0</v>
      </c>
      <c r="F32" s="103">
        <v>0</v>
      </c>
      <c r="G32" s="104">
        <v>0</v>
      </c>
    </row>
    <row r="33" spans="1:7" ht="15.75" customHeight="1" x14ac:dyDescent="0.3">
      <c r="A33" s="204">
        <v>4</v>
      </c>
      <c r="B33" s="205" t="s">
        <v>605</v>
      </c>
      <c r="C33" s="205" t="s">
        <v>152</v>
      </c>
      <c r="D33" s="206" t="s">
        <v>45</v>
      </c>
      <c r="E33" s="207">
        <v>0</v>
      </c>
      <c r="F33" s="105">
        <v>0</v>
      </c>
      <c r="G33" s="106">
        <v>0</v>
      </c>
    </row>
    <row r="34" spans="1:7" ht="15.75" customHeight="1" x14ac:dyDescent="0.3"/>
    <row r="35" spans="1:7" ht="15.75" customHeight="1" x14ac:dyDescent="0.3">
      <c r="A35" s="89"/>
      <c r="B35" s="90" t="s">
        <v>40</v>
      </c>
      <c r="C35" s="90"/>
      <c r="D35" s="90"/>
      <c r="E35" s="90"/>
      <c r="F35" s="90"/>
      <c r="G35" s="90"/>
    </row>
    <row r="36" spans="1:7" ht="15.75" customHeight="1" x14ac:dyDescent="0.3">
      <c r="A36" s="108"/>
      <c r="B36" s="92" t="s">
        <v>5</v>
      </c>
      <c r="C36" s="92" t="s">
        <v>6</v>
      </c>
      <c r="D36" s="96" t="s">
        <v>7</v>
      </c>
      <c r="E36" s="96" t="s">
        <v>8</v>
      </c>
      <c r="F36" s="96" t="s">
        <v>9</v>
      </c>
      <c r="G36" s="97" t="s">
        <v>10</v>
      </c>
    </row>
    <row r="37" spans="1:7" ht="15.75" customHeight="1" x14ac:dyDescent="0.3">
      <c r="A37" s="199">
        <v>5</v>
      </c>
      <c r="B37" s="200" t="s">
        <v>610</v>
      </c>
      <c r="C37" s="200" t="s">
        <v>344</v>
      </c>
      <c r="D37" s="201">
        <v>153</v>
      </c>
      <c r="E37" s="201">
        <v>7</v>
      </c>
      <c r="F37" s="201">
        <v>598</v>
      </c>
      <c r="G37" s="274">
        <v>27</v>
      </c>
    </row>
    <row r="38" spans="1:7" ht="15.75" customHeight="1" x14ac:dyDescent="0.3">
      <c r="A38" s="101">
        <v>2</v>
      </c>
      <c r="B38" s="102" t="s">
        <v>151</v>
      </c>
      <c r="C38" s="102" t="s">
        <v>152</v>
      </c>
      <c r="D38" s="103">
        <v>138</v>
      </c>
      <c r="E38" s="98">
        <v>6</v>
      </c>
      <c r="F38" s="103">
        <v>525</v>
      </c>
      <c r="G38" s="104">
        <v>21</v>
      </c>
    </row>
    <row r="39" spans="1:7" ht="15.75" customHeight="1" x14ac:dyDescent="0.3">
      <c r="A39" s="101">
        <v>7</v>
      </c>
      <c r="B39" s="102" t="s">
        <v>392</v>
      </c>
      <c r="C39" s="102" t="s">
        <v>85</v>
      </c>
      <c r="D39" s="103">
        <v>133</v>
      </c>
      <c r="E39" s="98">
        <v>5</v>
      </c>
      <c r="F39" s="103">
        <v>521</v>
      </c>
      <c r="G39" s="104">
        <v>19</v>
      </c>
    </row>
    <row r="40" spans="1:7" ht="15.75" customHeight="1" x14ac:dyDescent="0.3">
      <c r="A40" s="101">
        <v>6</v>
      </c>
      <c r="B40" s="102" t="s">
        <v>611</v>
      </c>
      <c r="C40" s="102" t="s">
        <v>362</v>
      </c>
      <c r="D40" s="103" t="s">
        <v>190</v>
      </c>
      <c r="E40" s="98">
        <v>0</v>
      </c>
      <c r="F40" s="103">
        <v>431</v>
      </c>
      <c r="G40" s="104">
        <v>17</v>
      </c>
    </row>
    <row r="41" spans="1:7" ht="15.75" customHeight="1" x14ac:dyDescent="0.3">
      <c r="A41" s="101">
        <v>3</v>
      </c>
      <c r="B41" s="102" t="s">
        <v>608</v>
      </c>
      <c r="C41" s="102" t="s">
        <v>54</v>
      </c>
      <c r="D41" s="103">
        <v>92</v>
      </c>
      <c r="E41" s="98">
        <v>4</v>
      </c>
      <c r="F41" s="103">
        <v>413</v>
      </c>
      <c r="G41" s="104">
        <v>14</v>
      </c>
    </row>
    <row r="42" spans="1:7" ht="15.75" customHeight="1" x14ac:dyDescent="0.3">
      <c r="A42" s="101">
        <v>1</v>
      </c>
      <c r="B42" s="102" t="s">
        <v>607</v>
      </c>
      <c r="C42" s="102" t="s">
        <v>326</v>
      </c>
      <c r="D42" s="103" t="s">
        <v>190</v>
      </c>
      <c r="E42" s="98">
        <v>0</v>
      </c>
      <c r="F42" s="109">
        <v>0</v>
      </c>
      <c r="G42" s="110">
        <v>0</v>
      </c>
    </row>
    <row r="43" spans="1:7" ht="15.75" customHeight="1" x14ac:dyDescent="0.3">
      <c r="A43" s="204">
        <v>4</v>
      </c>
      <c r="B43" s="205" t="s">
        <v>609</v>
      </c>
      <c r="C43" s="205" t="s">
        <v>30</v>
      </c>
      <c r="D43" s="206" t="s">
        <v>190</v>
      </c>
      <c r="E43" s="207">
        <v>0</v>
      </c>
      <c r="F43" s="105">
        <v>0</v>
      </c>
      <c r="G43" s="106">
        <v>0</v>
      </c>
    </row>
    <row r="44" spans="1:7" ht="15.75" customHeight="1" x14ac:dyDescent="0.3"/>
    <row r="45" spans="1:7" ht="15.75" customHeight="1" x14ac:dyDescent="0.3">
      <c r="B45" s="85" t="s">
        <v>612</v>
      </c>
      <c r="F45" s="107" t="s">
        <v>705</v>
      </c>
    </row>
    <row r="46" spans="1:7" ht="15.75" customHeight="1" x14ac:dyDescent="0.3">
      <c r="B46" s="85" t="s">
        <v>129</v>
      </c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37:G43">
    <sortCondition descending="1" ref="G37"/>
    <sortCondition descending="1" ref="F37"/>
  </sortState>
  <hyperlinks>
    <hyperlink ref="B2" location="'Index'!A3" tooltip="Go to the Index sheet" display="`" xr:uid="{87C716AB-3B02-4537-A308-E28BE06922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2021-08-30T13:33:38Z</dcterms:created>
  <dcterms:modified xsi:type="dcterms:W3CDTF">2021-08-30T13:35:44Z</dcterms:modified>
</cp:coreProperties>
</file>