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8_{7398D27D-13E7-4BF3-BAEE-070E2726A7FD}" xr6:coauthVersionLast="47" xr6:coauthVersionMax="47" xr10:uidLastSave="{00000000-0000-0000-0000-000000000000}"/>
  <bookViews>
    <workbookView minimized="1" xWindow="735" yWindow="735" windowWidth="18900" windowHeight="14205" tabRatio="850" xr2:uid="{9AFD0623-419F-46B5-AF82-F533107CF1A5}"/>
  </bookViews>
  <sheets>
    <sheet name="Index" sheetId="43" r:id="rId1"/>
    <sheet name="10m Air Pistol 1" sheetId="11" r:id="rId2"/>
    <sheet name="10m Air Pistol 2" sheetId="12" r:id="rId3"/>
    <sheet name="10m Air Pistol Jun" sheetId="13" r:id="rId4"/>
    <sheet name="10m Air Pistol Sen" sheetId="14" r:id="rId5"/>
    <sheet name="10m Air Pistol Team 1" sheetId="15" r:id="rId6"/>
    <sheet name="10m Air Pistol Team 2" sheetId="16" r:id="rId7"/>
    <sheet name="10m Air Pistol (Supp rest)" sheetId="6" r:id="rId8"/>
    <sheet name="10m Air Rifle" sheetId="32" r:id="rId9"/>
    <sheet name="10m Air Rifle Sen" sheetId="34" r:id="rId10"/>
    <sheet name="10m Air Rifle (Supp rest)" sheetId="33" r:id="rId11"/>
    <sheet name="20Yd Pistol" sheetId="31" r:id="rId12"/>
    <sheet name="6Yd Air Pistol" sheetId="17" r:id="rId13"/>
    <sheet name="Gallery Rifle Any" sheetId="37" r:id="rId14"/>
    <sheet name="Gallery Rifle Any Sen" sheetId="38" r:id="rId15"/>
    <sheet name="Gallery Rifle Iron" sheetId="39" r:id="rId16"/>
    <sheet name="Gallery Rifle Iron Sen" sheetId="40" r:id="rId17"/>
    <sheet name="Long Barrelled Pistol" sheetId="41" r:id="rId18"/>
    <sheet name="Long Barrelled Pistol Sen" sheetId="42" r:id="rId19"/>
    <sheet name="Long Range Bench 1" sheetId="18" r:id="rId20"/>
    <sheet name="Long Range Bench 2" sheetId="19" r:id="rId21"/>
    <sheet name="Long Range Bench Sen" sheetId="20" r:id="rId22"/>
    <sheet name="Muzzle-loading Pistol" sheetId="29" r:id="rId23"/>
    <sheet name="Muzzle-loading Revolver" sheetId="30" r:id="rId24"/>
    <sheet name="Rapid Fire Air Pistol" sheetId="5" r:id="rId25"/>
    <sheet name="Rapid Fire Rifle" sheetId="35" r:id="rId26"/>
    <sheet name="Rapid Fire Rifle Sen" sheetId="36" r:id="rId27"/>
    <sheet name="Short Range Rifle" sheetId="7" r:id="rId28"/>
    <sheet name="Short Range Rifle Sen" sheetId="8" r:id="rId29"/>
    <sheet name="Short Range Rifle Team 1" sheetId="9" r:id="rId30"/>
    <sheet name="Short Range Rifle Team 2" sheetId="10" r:id="rId31"/>
    <sheet name="Sport Rifle" sheetId="2" r:id="rId32"/>
    <sheet name="Sport Rifle Sen" sheetId="3" r:id="rId33"/>
    <sheet name="Sport Rifle Team" sheetId="4" r:id="rId34"/>
    <sheet name="SR Benchrest (Air)" sheetId="21" r:id="rId35"/>
    <sheet name="SR Benchrest (Air) Sen" sheetId="22" r:id="rId36"/>
    <sheet name="SR Benchrest (Rimfire) 1" sheetId="23" r:id="rId37"/>
    <sheet name="SR Benchrest (Rimfire) 2" sheetId="24" r:id="rId38"/>
    <sheet name="SR Benchrest (Rimfire) Jun" sheetId="25" r:id="rId39"/>
    <sheet name="SR Benchrest (Rimfire) Sen" sheetId="26" r:id="rId40"/>
    <sheet name="SR Benchrest (Rimfire) Team" sheetId="27" r:id="rId41"/>
    <sheet name="SR Standard Pistol" sheetId="28" r:id="rId4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1" l="1"/>
  <c r="F26" i="41"/>
  <c r="F25" i="41"/>
  <c r="F28" i="41"/>
  <c r="F31" i="41"/>
  <c r="F30" i="41"/>
  <c r="F29" i="41"/>
  <c r="F21" i="41"/>
  <c r="F20" i="41"/>
  <c r="F16" i="41"/>
  <c r="F18" i="41"/>
  <c r="F19" i="41"/>
  <c r="F17" i="41"/>
  <c r="F15" i="41"/>
  <c r="F7" i="41"/>
  <c r="F11" i="41"/>
  <c r="F5" i="41"/>
  <c r="F9" i="41"/>
  <c r="F8" i="41"/>
  <c r="F10" i="41"/>
  <c r="F6" i="41"/>
  <c r="F54" i="39"/>
  <c r="F53" i="39"/>
  <c r="F57" i="39"/>
  <c r="F52" i="39"/>
  <c r="F56" i="39"/>
  <c r="F59" i="39"/>
  <c r="F55" i="39"/>
  <c r="F58" i="39"/>
  <c r="F45" i="39"/>
  <c r="F41" i="39"/>
  <c r="F48" i="39"/>
  <c r="F43" i="39"/>
  <c r="F42" i="39"/>
  <c r="F44" i="39"/>
  <c r="F47" i="39"/>
  <c r="F46" i="39"/>
  <c r="F33" i="39"/>
  <c r="F32" i="39"/>
  <c r="F35" i="39"/>
  <c r="F37" i="39"/>
  <c r="F30" i="39"/>
  <c r="F29" i="39"/>
  <c r="F36" i="39"/>
  <c r="F31" i="39"/>
  <c r="F34" i="39"/>
  <c r="F25" i="39"/>
  <c r="F17" i="39"/>
  <c r="F24" i="39"/>
  <c r="F19" i="39"/>
  <c r="F21" i="39"/>
  <c r="F20" i="39"/>
  <c r="F18" i="39"/>
  <c r="F23" i="39"/>
  <c r="F22" i="39"/>
  <c r="F10" i="39"/>
  <c r="F6" i="39"/>
  <c r="F8" i="39"/>
  <c r="F5" i="39"/>
  <c r="F7" i="39"/>
  <c r="F11" i="39"/>
  <c r="F13" i="39"/>
  <c r="F12" i="39"/>
  <c r="F9" i="39"/>
  <c r="F26" i="37"/>
  <c r="F32" i="37"/>
  <c r="F27" i="37"/>
  <c r="F30" i="37"/>
  <c r="F29" i="37"/>
  <c r="F31" i="37"/>
  <c r="F28" i="37"/>
  <c r="F16" i="37"/>
  <c r="F18" i="37"/>
  <c r="F17" i="37"/>
  <c r="F21" i="37"/>
  <c r="F22" i="37"/>
  <c r="F20" i="37"/>
  <c r="F19" i="37"/>
  <c r="F8" i="37"/>
  <c r="F6" i="37"/>
  <c r="F9" i="37"/>
  <c r="F12" i="37"/>
  <c r="F5" i="37"/>
  <c r="F11" i="37"/>
  <c r="F10" i="37"/>
  <c r="F7" i="37"/>
  <c r="G20" i="35" l="1"/>
  <c r="G19" i="35"/>
  <c r="G17" i="35"/>
  <c r="G18" i="35"/>
  <c r="G16" i="35"/>
  <c r="G15" i="35"/>
  <c r="G5" i="35"/>
  <c r="G6" i="35"/>
  <c r="G11" i="35"/>
  <c r="G10" i="35"/>
  <c r="G9" i="35"/>
  <c r="G7" i="35"/>
  <c r="G8" i="35"/>
  <c r="F30" i="31" l="1"/>
  <c r="F26" i="31"/>
  <c r="F27" i="31"/>
  <c r="F29" i="31"/>
  <c r="F28" i="31"/>
  <c r="F25" i="31"/>
  <c r="F16" i="31"/>
  <c r="F15" i="31"/>
  <c r="F18" i="31"/>
  <c r="F21" i="31"/>
  <c r="F17" i="31"/>
  <c r="F20" i="31"/>
  <c r="F19" i="31"/>
  <c r="F9" i="31"/>
  <c r="F7" i="31"/>
  <c r="F5" i="31"/>
  <c r="F11" i="31"/>
  <c r="F8" i="31"/>
  <c r="F6" i="31"/>
  <c r="F10" i="31"/>
  <c r="G7" i="28"/>
  <c r="G8" i="28"/>
  <c r="G5" i="28"/>
  <c r="G6" i="28"/>
  <c r="G9" i="28"/>
  <c r="G10" i="28"/>
  <c r="M38" i="27"/>
  <c r="F38" i="27"/>
  <c r="M37" i="27"/>
  <c r="F37" i="27"/>
  <c r="M36" i="27"/>
  <c r="M35" i="27" s="1"/>
  <c r="F36" i="27"/>
  <c r="F35" i="27"/>
  <c r="M33" i="27"/>
  <c r="F33" i="27"/>
  <c r="M32" i="27"/>
  <c r="F32" i="27"/>
  <c r="M31" i="27"/>
  <c r="F31" i="27"/>
  <c r="M30" i="27"/>
  <c r="F30" i="27"/>
  <c r="F17" i="27"/>
  <c r="F16" i="27"/>
  <c r="F15" i="27"/>
  <c r="F14" i="27"/>
  <c r="M12" i="27"/>
  <c r="F12" i="27"/>
  <c r="M11" i="27"/>
  <c r="F11" i="27"/>
  <c r="M10" i="27"/>
  <c r="F10" i="27"/>
  <c r="M9" i="27"/>
  <c r="F9" i="27"/>
  <c r="M7" i="27"/>
  <c r="F7" i="27"/>
  <c r="M6" i="27"/>
  <c r="F6" i="27"/>
  <c r="M5" i="27"/>
  <c r="F5" i="27"/>
  <c r="M4" i="27"/>
  <c r="F4" i="27"/>
  <c r="F50" i="24"/>
  <c r="F57" i="24"/>
  <c r="F56" i="24"/>
  <c r="F55" i="24"/>
  <c r="F54" i="24"/>
  <c r="F53" i="24"/>
  <c r="F52" i="24"/>
  <c r="F51" i="24"/>
  <c r="F46" i="24"/>
  <c r="F44" i="24"/>
  <c r="F45" i="24"/>
  <c r="F41" i="24"/>
  <c r="F40" i="24"/>
  <c r="F43" i="24"/>
  <c r="F39" i="24"/>
  <c r="F42" i="24"/>
  <c r="F28" i="24"/>
  <c r="F31" i="24"/>
  <c r="F35" i="24"/>
  <c r="F30" i="24"/>
  <c r="F33" i="24"/>
  <c r="F29" i="24"/>
  <c r="F34" i="24"/>
  <c r="F32" i="24"/>
  <c r="F22" i="24"/>
  <c r="F23" i="24"/>
  <c r="F20" i="24"/>
  <c r="F24" i="24"/>
  <c r="F18" i="24"/>
  <c r="F17" i="24"/>
  <c r="F19" i="24"/>
  <c r="F21" i="24"/>
  <c r="F6" i="24"/>
  <c r="F7" i="24"/>
  <c r="F9" i="24"/>
  <c r="F8" i="24"/>
  <c r="F13" i="24"/>
  <c r="F12" i="24"/>
  <c r="F10" i="24"/>
  <c r="F5" i="24"/>
  <c r="F11" i="24"/>
  <c r="F58" i="23"/>
  <c r="F61" i="23"/>
  <c r="F57" i="23"/>
  <c r="F54" i="23"/>
  <c r="F60" i="23"/>
  <c r="F55" i="23"/>
  <c r="F59" i="23"/>
  <c r="F53" i="23"/>
  <c r="F56" i="23"/>
  <c r="F49" i="23"/>
  <c r="F41" i="23"/>
  <c r="F46" i="23"/>
  <c r="F47" i="23"/>
  <c r="F42" i="23"/>
  <c r="F48" i="23"/>
  <c r="F45" i="23"/>
  <c r="F44" i="23"/>
  <c r="F43" i="23"/>
  <c r="F29" i="23"/>
  <c r="F33" i="23"/>
  <c r="F37" i="23"/>
  <c r="F36" i="23"/>
  <c r="F31" i="23"/>
  <c r="F32" i="23"/>
  <c r="F34" i="23"/>
  <c r="F30" i="23"/>
  <c r="F35" i="23"/>
  <c r="F18" i="23"/>
  <c r="F23" i="23"/>
  <c r="F22" i="23"/>
  <c r="F21" i="23"/>
  <c r="F19" i="23"/>
  <c r="F17" i="23"/>
  <c r="F20" i="23"/>
  <c r="F25" i="23"/>
  <c r="F24" i="23"/>
  <c r="F13" i="23"/>
  <c r="F8" i="23"/>
  <c r="F7" i="23"/>
  <c r="F12" i="23"/>
  <c r="F5" i="23"/>
  <c r="F11" i="23"/>
  <c r="F10" i="23"/>
  <c r="F9" i="23"/>
  <c r="F6" i="23"/>
  <c r="F32" i="21"/>
  <c r="F34" i="21"/>
  <c r="F37" i="21"/>
  <c r="F35" i="21"/>
  <c r="F31" i="21"/>
  <c r="F33" i="21"/>
  <c r="F38" i="21"/>
  <c r="F29" i="21"/>
  <c r="F36" i="21"/>
  <c r="F30" i="21"/>
  <c r="F20" i="21"/>
  <c r="F23" i="21"/>
  <c r="F21" i="21"/>
  <c r="F25" i="21"/>
  <c r="F22" i="21"/>
  <c r="F24" i="21"/>
  <c r="F17" i="21"/>
  <c r="F19" i="21"/>
  <c r="F18" i="21"/>
  <c r="F9" i="21"/>
  <c r="F6" i="21"/>
  <c r="F10" i="21"/>
  <c r="F13" i="21"/>
  <c r="F7" i="21"/>
  <c r="F8" i="21"/>
  <c r="F11" i="21"/>
  <c r="F5" i="21"/>
  <c r="F12" i="21"/>
  <c r="F12" i="19" l="1"/>
  <c r="F11" i="19"/>
  <c r="F10" i="19"/>
  <c r="F9" i="19"/>
  <c r="F5" i="19"/>
  <c r="F7" i="19"/>
  <c r="F8" i="19"/>
  <c r="F6" i="19"/>
  <c r="F59" i="18"/>
  <c r="F52" i="18"/>
  <c r="F57" i="18"/>
  <c r="F53" i="18"/>
  <c r="F54" i="18"/>
  <c r="F55" i="18"/>
  <c r="F56" i="18"/>
  <c r="F58" i="18"/>
  <c r="F46" i="18"/>
  <c r="F42" i="18"/>
  <c r="F45" i="18"/>
  <c r="F48" i="18"/>
  <c r="F47" i="18"/>
  <c r="F43" i="18"/>
  <c r="F44" i="18"/>
  <c r="F41" i="18"/>
  <c r="F37" i="18"/>
  <c r="F32" i="18"/>
  <c r="F35" i="18"/>
  <c r="F29" i="18"/>
  <c r="F34" i="18"/>
  <c r="F31" i="18"/>
  <c r="F36" i="18"/>
  <c r="F30" i="18"/>
  <c r="F33" i="18"/>
  <c r="F20" i="18"/>
  <c r="F17" i="18"/>
  <c r="F25" i="18"/>
  <c r="F19" i="18"/>
  <c r="F21" i="18"/>
  <c r="F23" i="18"/>
  <c r="F22" i="18"/>
  <c r="F18" i="18"/>
  <c r="F24" i="18"/>
  <c r="F12" i="18"/>
  <c r="F7" i="18"/>
  <c r="F13" i="18"/>
  <c r="F5" i="18"/>
  <c r="F6" i="18"/>
  <c r="F10" i="18"/>
  <c r="F8" i="18"/>
  <c r="F11" i="18"/>
  <c r="F9" i="18"/>
  <c r="M12" i="16" l="1"/>
  <c r="F12" i="16"/>
  <c r="M11" i="16"/>
  <c r="F11" i="16"/>
  <c r="M10" i="16"/>
  <c r="F10" i="16"/>
  <c r="F9" i="16" s="1"/>
  <c r="M9" i="16"/>
  <c r="M7" i="16"/>
  <c r="F7" i="16"/>
  <c r="M6" i="16"/>
  <c r="F6" i="16"/>
  <c r="M5" i="16"/>
  <c r="F5" i="16"/>
  <c r="F4" i="16" s="1"/>
  <c r="M4" i="16"/>
  <c r="M38" i="15"/>
  <c r="F38" i="15"/>
  <c r="M37" i="15"/>
  <c r="F37" i="15"/>
  <c r="M36" i="15"/>
  <c r="M35" i="15" s="1"/>
  <c r="F36" i="15"/>
  <c r="F35" i="15"/>
  <c r="M33" i="15"/>
  <c r="F33" i="15"/>
  <c r="M32" i="15"/>
  <c r="F32" i="15"/>
  <c r="M31" i="15"/>
  <c r="F31" i="15"/>
  <c r="M30" i="15"/>
  <c r="F30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M4" i="15" s="1"/>
  <c r="F5" i="15"/>
  <c r="F4" i="15"/>
  <c r="F17" i="10" l="1"/>
  <c r="F16" i="10"/>
  <c r="F15" i="10"/>
  <c r="F14" i="10"/>
  <c r="M12" i="10"/>
  <c r="F12" i="10"/>
  <c r="M11" i="10"/>
  <c r="F11" i="10"/>
  <c r="M10" i="10"/>
  <c r="M9" i="10" s="1"/>
  <c r="F10" i="10"/>
  <c r="F9" i="10"/>
  <c r="M7" i="10"/>
  <c r="F7" i="10"/>
  <c r="M6" i="10"/>
  <c r="F6" i="10"/>
  <c r="M5" i="10"/>
  <c r="M4" i="10" s="1"/>
  <c r="F5" i="10"/>
  <c r="F4" i="10"/>
  <c r="F43" i="9"/>
  <c r="F42" i="9"/>
  <c r="F41" i="9"/>
  <c r="F40" i="9"/>
  <c r="M38" i="9"/>
  <c r="F38" i="9"/>
  <c r="M37" i="9"/>
  <c r="F37" i="9"/>
  <c r="M36" i="9"/>
  <c r="F36" i="9"/>
  <c r="M35" i="9"/>
  <c r="M33" i="9"/>
  <c r="F33" i="9"/>
  <c r="M32" i="9"/>
  <c r="F32" i="9"/>
  <c r="M31" i="9"/>
  <c r="F31" i="9"/>
  <c r="M30" i="9"/>
  <c r="F30" i="9"/>
  <c r="F17" i="9"/>
  <c r="F16" i="9"/>
  <c r="F15" i="9"/>
  <c r="F14" i="9"/>
  <c r="M12" i="9"/>
  <c r="F12" i="9"/>
  <c r="M11" i="9"/>
  <c r="F11" i="9"/>
  <c r="M10" i="9"/>
  <c r="F10" i="9"/>
  <c r="M9" i="9"/>
  <c r="F9" i="9"/>
  <c r="M7" i="9"/>
  <c r="F7" i="9"/>
  <c r="M6" i="9"/>
  <c r="F6" i="9"/>
  <c r="M5" i="9"/>
  <c r="F5" i="9"/>
  <c r="M4" i="9"/>
  <c r="F4" i="9"/>
  <c r="F35" i="9" l="1"/>
  <c r="D31" i="6"/>
  <c r="D26" i="6"/>
  <c r="D25" i="6"/>
  <c r="D27" i="6"/>
  <c r="D28" i="6"/>
  <c r="D29" i="6"/>
  <c r="D30" i="6"/>
  <c r="D17" i="6"/>
  <c r="D16" i="6"/>
  <c r="D15" i="6"/>
  <c r="D6" i="6"/>
  <c r="D5" i="6"/>
  <c r="D9" i="6"/>
  <c r="D8" i="6"/>
  <c r="H7" i="5" l="1"/>
  <c r="H11" i="5"/>
  <c r="H12" i="5"/>
  <c r="H9" i="5"/>
  <c r="H6" i="5"/>
  <c r="H10" i="5"/>
  <c r="H5" i="5"/>
  <c r="H8" i="5"/>
  <c r="M38" i="4"/>
  <c r="F38" i="4"/>
  <c r="M37" i="4"/>
  <c r="F37" i="4"/>
  <c r="M36" i="4"/>
  <c r="F36" i="4"/>
  <c r="M35" i="4"/>
  <c r="F35" i="4"/>
  <c r="M33" i="4"/>
  <c r="M30" i="4" s="1"/>
  <c r="F33" i="4"/>
  <c r="M32" i="4"/>
  <c r="F32" i="4"/>
  <c r="M31" i="4"/>
  <c r="F31" i="4"/>
  <c r="F30" i="4"/>
  <c r="M12" i="4"/>
  <c r="F12" i="4"/>
  <c r="M11" i="4"/>
  <c r="F11" i="4"/>
  <c r="M10" i="4"/>
  <c r="M9" i="4" s="1"/>
  <c r="F10" i="4"/>
  <c r="F9" i="4"/>
  <c r="M7" i="4"/>
  <c r="F7" i="4"/>
  <c r="M6" i="4"/>
  <c r="F6" i="4"/>
  <c r="M5" i="4"/>
  <c r="M4" i="4" s="1"/>
  <c r="F5" i="4"/>
  <c r="F4" i="4"/>
</calcChain>
</file>

<file path=xl/sharedStrings.xml><?xml version="1.0" encoding="utf-8"?>
<sst xmlns="http://schemas.openxmlformats.org/spreadsheetml/2006/main" count="3320" uniqueCount="707">
  <si>
    <t>Sport Rifle - Individuals</t>
  </si>
  <si>
    <t>Round Three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</si>
  <si>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</si>
  <si>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</si>
  <si>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</si>
  <si>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</si>
  <si>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</si>
  <si>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</si>
  <si>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</si>
  <si>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</si>
  <si>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</si>
  <si>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</si>
  <si>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</si>
  <si>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Bambery</t>
  </si>
  <si>
    <t>Warrington</t>
  </si>
  <si>
    <t>S. Chambers</t>
  </si>
  <si>
    <t>Workington</t>
  </si>
  <si>
    <t>R. Collins</t>
  </si>
  <si>
    <t>Portishead</t>
  </si>
  <si>
    <t>W. Pow</t>
  </si>
  <si>
    <t>Sunderland</t>
  </si>
  <si>
    <t>S. Dodds</t>
  </si>
  <si>
    <t>Scotton &amp; Farnham</t>
  </si>
  <si>
    <t>K. Price</t>
  </si>
  <si>
    <t>D. Judge</t>
  </si>
  <si>
    <t>S. Rogers</t>
  </si>
  <si>
    <t>G. Radcliffe</t>
  </si>
  <si>
    <t>Vickers SC</t>
  </si>
  <si>
    <t>N. Veitch</t>
  </si>
  <si>
    <t>M. Sisson</t>
  </si>
  <si>
    <t>Cumb News</t>
  </si>
  <si>
    <t>P. Ward</t>
  </si>
  <si>
    <t>P. Slator</t>
  </si>
  <si>
    <t>M. Watkin</t>
  </si>
  <si>
    <t>Market Drayton</t>
  </si>
  <si>
    <t>S. Spencely</t>
  </si>
  <si>
    <t>L. Webster</t>
  </si>
  <si>
    <t>Penrhiwpal SC</t>
  </si>
  <si>
    <t>B. Wells</t>
  </si>
  <si>
    <t>Division Three</t>
  </si>
  <si>
    <t>Division Four</t>
  </si>
  <si>
    <t>A. Bambery</t>
  </si>
  <si>
    <t>A. Barrow</t>
  </si>
  <si>
    <t>M. J. Clubley</t>
  </si>
  <si>
    <t>Killingholme</t>
  </si>
  <si>
    <t>J. Browning</t>
  </si>
  <si>
    <t>Ramsgate &amp; Dover</t>
  </si>
  <si>
    <t>C. Donaldson</t>
  </si>
  <si>
    <t>York RI</t>
  </si>
  <si>
    <t>M. Coulson</t>
  </si>
  <si>
    <t>T. Earnshaw</t>
  </si>
  <si>
    <t>Furness Marksmen</t>
  </si>
  <si>
    <t>T. Creed</t>
  </si>
  <si>
    <t>St Giles Yarners</t>
  </si>
  <si>
    <t>J. du Heaume</t>
  </si>
  <si>
    <t>J. Davidson</t>
  </si>
  <si>
    <t>J. Jack</t>
  </si>
  <si>
    <t>Redcraig</t>
  </si>
  <si>
    <t>R. Ker</t>
  </si>
  <si>
    <t>Derby</t>
  </si>
  <si>
    <t>S. Morris</t>
  </si>
  <si>
    <t>J. H. R. Marshall</t>
  </si>
  <si>
    <t>J. Sinclair</t>
  </si>
  <si>
    <t>M. Peacock</t>
  </si>
  <si>
    <t>Leek</t>
  </si>
  <si>
    <t>W. Vaughan</t>
  </si>
  <si>
    <t>Hawick</t>
  </si>
  <si>
    <t>O. J. Spence</t>
  </si>
  <si>
    <t>Division Five</t>
  </si>
  <si>
    <t>Division Six</t>
  </si>
  <si>
    <t>M. Arkwright</t>
  </si>
  <si>
    <t>Morecambe</t>
  </si>
  <si>
    <t>A. Anderson</t>
  </si>
  <si>
    <t>P. Bowles</t>
  </si>
  <si>
    <t>Penarth</t>
  </si>
  <si>
    <t>D. Arkwright</t>
  </si>
  <si>
    <t>C. Bunczuk</t>
  </si>
  <si>
    <t>M. Barrow</t>
  </si>
  <si>
    <t>M. Carr</t>
  </si>
  <si>
    <t>A. Greenlees</t>
  </si>
  <si>
    <t>D. Crawford</t>
  </si>
  <si>
    <t>S. Hayman</t>
  </si>
  <si>
    <t>G. Franks</t>
  </si>
  <si>
    <t>C. Lee</t>
  </si>
  <si>
    <t>Blackpool</t>
  </si>
  <si>
    <t>w/d</t>
  </si>
  <si>
    <t>J. Hodgson</t>
  </si>
  <si>
    <t>P. Ross</t>
  </si>
  <si>
    <t>R. MacLean</t>
  </si>
  <si>
    <t>K. Taylor</t>
  </si>
  <si>
    <t>J. Rogers</t>
  </si>
  <si>
    <t>J. Voisey</t>
  </si>
  <si>
    <t>Division Seven</t>
  </si>
  <si>
    <t>Division Eight</t>
  </si>
  <si>
    <t>J. Boulton</t>
  </si>
  <si>
    <t>K. Aitken</t>
  </si>
  <si>
    <t>P. Bracegirdle</t>
  </si>
  <si>
    <t>R. Dack</t>
  </si>
  <si>
    <t>M. Broom</t>
  </si>
  <si>
    <t>P. Johnston</t>
  </si>
  <si>
    <t>E. Flint</t>
  </si>
  <si>
    <t>D. Love</t>
  </si>
  <si>
    <t>P. Monaghan</t>
  </si>
  <si>
    <t>J. Machin</t>
  </si>
  <si>
    <t>A. J. Purdy</t>
  </si>
  <si>
    <t>D. Munro</t>
  </si>
  <si>
    <t>A. Whiston</t>
  </si>
  <si>
    <t>P. Warwick</t>
  </si>
  <si>
    <t>A. Williams</t>
  </si>
  <si>
    <t>J. Wells</t>
  </si>
  <si>
    <t>Division Nine</t>
  </si>
  <si>
    <t>Division Ten</t>
  </si>
  <si>
    <t>R. Beale</t>
  </si>
  <si>
    <t>S. Alexander</t>
  </si>
  <si>
    <t>C. Crosby</t>
  </si>
  <si>
    <t>I. Burton</t>
  </si>
  <si>
    <t>T. Dale</t>
  </si>
  <si>
    <t>R. Chapman</t>
  </si>
  <si>
    <t>K. Meek</t>
  </si>
  <si>
    <t>C. Gilmore</t>
  </si>
  <si>
    <t>I. Middlemore</t>
  </si>
  <si>
    <t>J. Hardwick</t>
  </si>
  <si>
    <t>B. Murphy</t>
  </si>
  <si>
    <t>C. Middlemore</t>
  </si>
  <si>
    <t>C. Phipps</t>
  </si>
  <si>
    <t>C. Plag</t>
  </si>
  <si>
    <t>K. Stone</t>
  </si>
  <si>
    <t>C. Smith</t>
  </si>
  <si>
    <t xml:space="preserve">  Scorer: A Fellerman</t>
  </si>
  <si>
    <t xml:space="preserve">  Challenges must be sent to the scorer and received by:</t>
  </si>
  <si>
    <t>Seniors</t>
  </si>
  <si>
    <t/>
  </si>
  <si>
    <t xml:space="preserve">  Scorer:  See main sheet</t>
  </si>
  <si>
    <t>Sport Rifle - Teams</t>
  </si>
  <si>
    <t>1 K Kendal</t>
  </si>
  <si>
    <t>v</t>
  </si>
  <si>
    <t>3 Warrington A</t>
  </si>
  <si>
    <t>2 Sunderland</t>
  </si>
  <si>
    <t>4 Warrington B</t>
  </si>
  <si>
    <t>Shot</t>
  </si>
  <si>
    <t>Won</t>
  </si>
  <si>
    <t>Drw</t>
  </si>
  <si>
    <t>Lst</t>
  </si>
  <si>
    <t>Pnt</t>
  </si>
  <si>
    <t>1 Leek</t>
  </si>
  <si>
    <t>3 Penarth B</t>
  </si>
  <si>
    <t>2 Penarth A</t>
  </si>
  <si>
    <t>4 Vickers SC</t>
  </si>
  <si>
    <t>Rapid Fire Air Pistol - Individuals</t>
  </si>
  <si>
    <t>C. Bowes</t>
  </si>
  <si>
    <t>Dumbarton</t>
  </si>
  <si>
    <t>H. Graham</t>
  </si>
  <si>
    <t>J. Kay</t>
  </si>
  <si>
    <t>Blackburn</t>
  </si>
  <si>
    <t>P. Mitchell</t>
  </si>
  <si>
    <t>A. Noble</t>
  </si>
  <si>
    <t>I. Nuckley</t>
  </si>
  <si>
    <t>A. Twinney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</si>
  <si>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</si>
  <si>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</si>
  <si>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</si>
  <si>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N. Beesley</t>
  </si>
  <si>
    <t>South Norfolk</t>
  </si>
  <si>
    <t>D. Boyton</t>
  </si>
  <si>
    <t>Court Riverside</t>
  </si>
  <si>
    <t>G. Cox</t>
  </si>
  <si>
    <t>S. Davis</t>
  </si>
  <si>
    <t>Old Silhillians</t>
  </si>
  <si>
    <t>R. Hart</t>
  </si>
  <si>
    <t>K. Powers</t>
  </si>
  <si>
    <t>P. Tietze</t>
  </si>
  <si>
    <t>C. Allison</t>
  </si>
  <si>
    <t>F. Allison</t>
  </si>
  <si>
    <t>E. Hatcher</t>
  </si>
  <si>
    <t>Glevum</t>
  </si>
  <si>
    <t>C. Hollings</t>
  </si>
  <si>
    <t>G. Law</t>
  </si>
  <si>
    <t>G. Sowerby</t>
  </si>
  <si>
    <t>D. Wilkins</t>
  </si>
  <si>
    <t>M. Bailey</t>
  </si>
  <si>
    <t>R. Hovell</t>
  </si>
  <si>
    <t>Kilgetty</t>
  </si>
  <si>
    <t>P. Jackson</t>
  </si>
  <si>
    <t>J. Lloyd</t>
  </si>
  <si>
    <t>D. Milner</t>
  </si>
  <si>
    <t>F. Parry</t>
  </si>
  <si>
    <t>T. Reeves</t>
  </si>
  <si>
    <t>22 Rifle Short Range - Individuals</t>
  </si>
  <si>
    <t>T. C. Chittenden</t>
  </si>
  <si>
    <t>T. Bryan</t>
  </si>
  <si>
    <t>A. Clark</t>
  </si>
  <si>
    <t>B. Cooke-Duffy</t>
  </si>
  <si>
    <t>C. A. Coxon</t>
  </si>
  <si>
    <t>J. Jackson</t>
  </si>
  <si>
    <t>Wilmslow</t>
  </si>
  <si>
    <t>R. Gascoyne</t>
  </si>
  <si>
    <t>Felton</t>
  </si>
  <si>
    <t>S. Kay</t>
  </si>
  <si>
    <t>J. Smith</t>
  </si>
  <si>
    <t>K. King</t>
  </si>
  <si>
    <t>J. Stevens</t>
  </si>
  <si>
    <t>M. W. King</t>
  </si>
  <si>
    <t>G. R. Thorn</t>
  </si>
  <si>
    <t>B. Paillusson</t>
  </si>
  <si>
    <t>Leyland Motors</t>
  </si>
  <si>
    <t>M. Sinfield</t>
  </si>
  <si>
    <t>J. Allen</t>
  </si>
  <si>
    <t>J. Broadhurst</t>
  </si>
  <si>
    <t>M. Baeron</t>
  </si>
  <si>
    <t>C. Brown</t>
  </si>
  <si>
    <t>J. Bradfield</t>
  </si>
  <si>
    <t>Balerno &amp; Currie</t>
  </si>
  <si>
    <t>H. Bramwell</t>
  </si>
  <si>
    <t>J. Coleman</t>
  </si>
  <si>
    <t>B. N. Hall</t>
  </si>
  <si>
    <t>P. Cook</t>
  </si>
  <si>
    <t>A. Henson</t>
  </si>
  <si>
    <t>K. Nixon</t>
  </si>
  <si>
    <t>E. Thorn</t>
  </si>
  <si>
    <t>J. Whittaker</t>
  </si>
  <si>
    <t>J. T. Wilson</t>
  </si>
  <si>
    <t>Dumfries</t>
  </si>
  <si>
    <t>J. Beck</t>
  </si>
  <si>
    <t>A. Beck</t>
  </si>
  <si>
    <t>Keswick</t>
  </si>
  <si>
    <t>G. Bramwell</t>
  </si>
  <si>
    <t>M. Caton</t>
  </si>
  <si>
    <t>K. L. Dinkel</t>
  </si>
  <si>
    <t>T. Daly</t>
  </si>
  <si>
    <t>M. Galbraith</t>
  </si>
  <si>
    <t>N. Dixon P5.2.1</t>
  </si>
  <si>
    <t>J. Lawson</t>
  </si>
  <si>
    <t>A. Galbraith</t>
  </si>
  <si>
    <t>P. Leviston</t>
  </si>
  <si>
    <t>A. Mackie</t>
  </si>
  <si>
    <t>J. Moore</t>
  </si>
  <si>
    <t>E. Matthews</t>
  </si>
  <si>
    <t>D. N. Price</t>
  </si>
  <si>
    <t>D. W. Taylor</t>
  </si>
  <si>
    <t>P. Shone</t>
  </si>
  <si>
    <t>D. C. Armstrong</t>
  </si>
  <si>
    <t>A. Bramwell</t>
  </si>
  <si>
    <t>A. Edgar</t>
  </si>
  <si>
    <t>G. Garrett</t>
  </si>
  <si>
    <t>D. Hollingsworth</t>
  </si>
  <si>
    <t>R. Holmes</t>
  </si>
  <si>
    <t>M. Johnstone</t>
  </si>
  <si>
    <t>D. Jakeman</t>
  </si>
  <si>
    <t>S. Johnstone</t>
  </si>
  <si>
    <t>B. Land</t>
  </si>
  <si>
    <t>K. Kelly</t>
  </si>
  <si>
    <t>A. Law</t>
  </si>
  <si>
    <t>R. Wilkinson</t>
  </si>
  <si>
    <t>B. Rose</t>
  </si>
  <si>
    <t>L. Wolstencroft</t>
  </si>
  <si>
    <t>D. E. Thorn</t>
  </si>
  <si>
    <t>R. Budd</t>
  </si>
  <si>
    <t>Cardiff</t>
  </si>
  <si>
    <t>J. Chapman</t>
  </si>
  <si>
    <t>F. N. Eastwood</t>
  </si>
  <si>
    <t>B. Faulkner</t>
  </si>
  <si>
    <t>Ross on Wye</t>
  </si>
  <si>
    <t>R. Caunt</t>
  </si>
  <si>
    <t>S. Riseley</t>
  </si>
  <si>
    <t>W. R. Robinson</t>
  </si>
  <si>
    <t>C. Short P5.2.1</t>
  </si>
  <si>
    <t>22 Rifle Short Range - Teams</t>
  </si>
  <si>
    <t>1 Felton</t>
  </si>
  <si>
    <t>4 K Kendal B</t>
  </si>
  <si>
    <t>P. Doods</t>
  </si>
  <si>
    <t>N. Harcus</t>
  </si>
  <si>
    <t>2 Hawick</t>
  </si>
  <si>
    <t>3 K Kendal A</t>
  </si>
  <si>
    <t>A. R. Anderson</t>
  </si>
  <si>
    <t>M. L. Ives</t>
  </si>
  <si>
    <t>5 Sunderland A</t>
  </si>
  <si>
    <t>Average</t>
  </si>
  <si>
    <t>1 Blackpool</t>
  </si>
  <si>
    <t>4 Sunderland B</t>
  </si>
  <si>
    <t>P. G. Barnett</t>
  </si>
  <si>
    <t>K. L. Dinkel P5.2.1</t>
  </si>
  <si>
    <t>2 Dumfries</t>
  </si>
  <si>
    <t>3 K Kendal C</t>
  </si>
  <si>
    <t>C. De Jonckheere</t>
  </si>
  <si>
    <t>Helen Bramwell</t>
  </si>
  <si>
    <t>5 Sunderland C</t>
  </si>
  <si>
    <t>ncr</t>
  </si>
  <si>
    <t>1 K Kendal D</t>
  </si>
  <si>
    <t>4 Warrington</t>
  </si>
  <si>
    <t>2 K Kendal E</t>
  </si>
  <si>
    <t>3 Sunderland D</t>
  </si>
  <si>
    <t>5 Workington</t>
  </si>
  <si>
    <t>K. McCrindle</t>
  </si>
  <si>
    <t>F. N. Eastwood (sub)</t>
  </si>
  <si>
    <t>10M Air Pistol - Individuals</t>
  </si>
  <si>
    <t>W. Craig</t>
  </si>
  <si>
    <t>C. Bracken</t>
  </si>
  <si>
    <t>C. Dickson</t>
  </si>
  <si>
    <t>Alloa</t>
  </si>
  <si>
    <t>K. Dodd</t>
  </si>
  <si>
    <t>Callander</t>
  </si>
  <si>
    <t>L. Evans</t>
  </si>
  <si>
    <t>Telepost</t>
  </si>
  <si>
    <t>D. Gilbody</t>
  </si>
  <si>
    <t>Downshire</t>
  </si>
  <si>
    <t>S. Finnie</t>
  </si>
  <si>
    <t>Luton &amp; Dunstable</t>
  </si>
  <si>
    <t>F. Gilmore</t>
  </si>
  <si>
    <t>Ellesmere College</t>
  </si>
  <si>
    <t>D. Kirk</t>
  </si>
  <si>
    <t>W. Man</t>
  </si>
  <si>
    <t>Jasmine</t>
  </si>
  <si>
    <t>K. Markworth</t>
  </si>
  <si>
    <t>D. Owen</t>
  </si>
  <si>
    <t>B. Melvin</t>
  </si>
  <si>
    <t>Bedlay AGC</t>
  </si>
  <si>
    <t>A. Ralston</t>
  </si>
  <si>
    <t>A. Walker</t>
  </si>
  <si>
    <t>E. Wethered</t>
  </si>
  <si>
    <t>R &amp; L</t>
  </si>
  <si>
    <t>G. Appleby</t>
  </si>
  <si>
    <t>B. Crossley</t>
  </si>
  <si>
    <t>Watsonians</t>
  </si>
  <si>
    <t>R. Hair</t>
  </si>
  <si>
    <t>G. Chambers</t>
  </si>
  <si>
    <t>Altrincham</t>
  </si>
  <si>
    <t>M. Heyes</t>
  </si>
  <si>
    <t>D. Grocott</t>
  </si>
  <si>
    <t>M. Humphrey</t>
  </si>
  <si>
    <t>A. Holmes</t>
  </si>
  <si>
    <t>J. Martin</t>
  </si>
  <si>
    <t>I. Jones</t>
  </si>
  <si>
    <t>H. Pennington</t>
  </si>
  <si>
    <t>H. McDonald</t>
  </si>
  <si>
    <t>R. A. Shaw</t>
  </si>
  <si>
    <t>R. Wethered</t>
  </si>
  <si>
    <t>D. Boddy</t>
  </si>
  <si>
    <t>P. Budd</t>
  </si>
  <si>
    <t>F. Braganza</t>
  </si>
  <si>
    <t>T. Crawford</t>
  </si>
  <si>
    <t>R. Ford</t>
  </si>
  <si>
    <t>A. Hunton</t>
  </si>
  <si>
    <t>W. McGurk</t>
  </si>
  <si>
    <t>Dechmont</t>
  </si>
  <si>
    <t>D. McColl</t>
  </si>
  <si>
    <t>D. Poole</t>
  </si>
  <si>
    <t>A. Salt</t>
  </si>
  <si>
    <t>M. Pedley</t>
  </si>
  <si>
    <t>J. Thomson</t>
  </si>
  <si>
    <t>E. Astbury</t>
  </si>
  <si>
    <t>A. Boakes-Young</t>
  </si>
  <si>
    <t>G. Dancer</t>
  </si>
  <si>
    <t>T. F. Boddy</t>
  </si>
  <si>
    <t>S. Dworakowsky</t>
  </si>
  <si>
    <t>P. Parry</t>
  </si>
  <si>
    <t>A. Germain</t>
  </si>
  <si>
    <t>P. Harrison</t>
  </si>
  <si>
    <t>A. Purcell</t>
  </si>
  <si>
    <t>I. Hutchinson</t>
  </si>
  <si>
    <t>D. Sweeting</t>
  </si>
  <si>
    <t>B. McIntosh</t>
  </si>
  <si>
    <t>St Andrews</t>
  </si>
  <si>
    <t>S. Tomlin</t>
  </si>
  <si>
    <t>R. J. Miller</t>
  </si>
  <si>
    <t>G. Wilson</t>
  </si>
  <si>
    <t>L. Allen</t>
  </si>
  <si>
    <t>Warton</t>
  </si>
  <si>
    <t>L. Cooper</t>
  </si>
  <si>
    <t>B. Elliott</t>
  </si>
  <si>
    <t>E. Fuller</t>
  </si>
  <si>
    <t>J. O. Lloyd</t>
  </si>
  <si>
    <t>T. McGreger</t>
  </si>
  <si>
    <t>C. Osborne</t>
  </si>
  <si>
    <t>R. Thomson</t>
  </si>
  <si>
    <t>K. Stockham</t>
  </si>
  <si>
    <t>G. Young</t>
  </si>
  <si>
    <t>R. Young</t>
  </si>
  <si>
    <t xml:space="preserve">  Scorer: D Grocott</t>
  </si>
  <si>
    <t>Division Eleven</t>
  </si>
  <si>
    <t>Division Twelve</t>
  </si>
  <si>
    <t>M. Arnstein</t>
  </si>
  <si>
    <t>B. C. Pont</t>
  </si>
  <si>
    <t>P. Hair</t>
  </si>
  <si>
    <t>W. F. Hamilton</t>
  </si>
  <si>
    <t>R. T. Shaw</t>
  </si>
  <si>
    <t>K. Johns</t>
  </si>
  <si>
    <t>B. Smith</t>
  </si>
  <si>
    <t>J. Latimer</t>
  </si>
  <si>
    <t>J. Pye</t>
  </si>
  <si>
    <t>J. Tuck</t>
  </si>
  <si>
    <t>T. Varley</t>
  </si>
  <si>
    <t>D. Wheeler</t>
  </si>
  <si>
    <t>Juniors</t>
  </si>
  <si>
    <t>10M Air Pistol - Teams</t>
  </si>
  <si>
    <t>1 Balerno &amp; Currie A</t>
  </si>
  <si>
    <t>3 Dumbarton</t>
  </si>
  <si>
    <t>2 Blackpool</t>
  </si>
  <si>
    <t>1 Blackburn</t>
  </si>
  <si>
    <t>3 Leek</t>
  </si>
  <si>
    <t>2 Ellesmere College</t>
  </si>
  <si>
    <t>4 St Giles Yarners</t>
  </si>
  <si>
    <t>D Boddy (SUB)</t>
  </si>
  <si>
    <t>1 Balerno &amp; Currie B</t>
  </si>
  <si>
    <t>3 Penarth</t>
  </si>
  <si>
    <t>T. McGregor</t>
  </si>
  <si>
    <t>2 Keswick</t>
  </si>
  <si>
    <t>4 St Andrews</t>
  </si>
  <si>
    <t>6 Yards Air Pistol - Individuals</t>
  </si>
  <si>
    <t>C. Hair</t>
  </si>
  <si>
    <t>P. Lambert</t>
  </si>
  <si>
    <t>P. Trathan</t>
  </si>
  <si>
    <t>Long Range Benchrest A/S (50y/m) - Individuals</t>
  </si>
  <si>
    <t>D. Caffrey</t>
  </si>
  <si>
    <t>B. Clarke</t>
  </si>
  <si>
    <t>Wedgnock</t>
  </si>
  <si>
    <t>J. Gray</t>
  </si>
  <si>
    <t>Comber</t>
  </si>
  <si>
    <t>K. Knowles</t>
  </si>
  <si>
    <t>G. Newsholme</t>
  </si>
  <si>
    <t>H. Newsholme</t>
  </si>
  <si>
    <t>I. Waghorn</t>
  </si>
  <si>
    <t>Hensall</t>
  </si>
  <si>
    <t>J. Marsh Brown</t>
  </si>
  <si>
    <t>Marlow</t>
  </si>
  <si>
    <t>T. Hunt</t>
  </si>
  <si>
    <t>W. Jenkins</t>
  </si>
  <si>
    <t>J. Johnston</t>
  </si>
  <si>
    <t>V. Robinson</t>
  </si>
  <si>
    <t>Worplesdon</t>
  </si>
  <si>
    <t>C. Saunders</t>
  </si>
  <si>
    <t>A. Tyler</t>
  </si>
  <si>
    <t>D. Wiseman</t>
  </si>
  <si>
    <t>R. Birchall</t>
  </si>
  <si>
    <t>J. Brown</t>
  </si>
  <si>
    <t>M. McGlennon</t>
  </si>
  <si>
    <t>J. Muir</t>
  </si>
  <si>
    <t>M. Phillips</t>
  </si>
  <si>
    <t>P. Smith</t>
  </si>
  <si>
    <t>P. Temple</t>
  </si>
  <si>
    <t>G. Wilks</t>
  </si>
  <si>
    <t>H. Ayre</t>
  </si>
  <si>
    <t>R. Farquhar</t>
  </si>
  <si>
    <t>J. Gardiner</t>
  </si>
  <si>
    <t>M. Harlow P7.6.3.2x2</t>
  </si>
  <si>
    <t>J. Morris</t>
  </si>
  <si>
    <t>Bideford</t>
  </si>
  <si>
    <t>J. Parkes</t>
  </si>
  <si>
    <t>M. Richardson</t>
  </si>
  <si>
    <t>J. Chouler</t>
  </si>
  <si>
    <t>M. Griffiths</t>
  </si>
  <si>
    <t>S. Harris</t>
  </si>
  <si>
    <t>J. Innes</t>
  </si>
  <si>
    <t>J. Russell</t>
  </si>
  <si>
    <t>S. Thomas</t>
  </si>
  <si>
    <t>J. Woodridge</t>
  </si>
  <si>
    <t xml:space="preserve">  Scorer: I Gray</t>
  </si>
  <si>
    <t>P. Davies</t>
  </si>
  <si>
    <t>J. Forrest</t>
  </si>
  <si>
    <t>D. Harlow</t>
  </si>
  <si>
    <t>J. Jablonski</t>
  </si>
  <si>
    <t>C. McCafferty</t>
  </si>
  <si>
    <t>T. McCafferty</t>
  </si>
  <si>
    <t>R. Ward</t>
  </si>
  <si>
    <t>P. Watson</t>
  </si>
  <si>
    <t>Short Range Benchrest A/S (Air Rifle) - Individuals</t>
  </si>
  <si>
    <t>R. Chisem</t>
  </si>
  <si>
    <t>P. Kilpin</t>
  </si>
  <si>
    <t>K. Knowles P7.6.3.2</t>
  </si>
  <si>
    <t xml:space="preserve">Portishead         </t>
  </si>
  <si>
    <t>J. Pearson</t>
  </si>
  <si>
    <t>J. Rawnsley</t>
  </si>
  <si>
    <t>J. Wilkinson</t>
  </si>
  <si>
    <t>P. Wright</t>
  </si>
  <si>
    <t>R. Gaunt</t>
  </si>
  <si>
    <t>Z. Green</t>
  </si>
  <si>
    <t>G. Guider P5.2.3</t>
  </si>
  <si>
    <t xml:space="preserve">Morecambe          </t>
  </si>
  <si>
    <t>R. Hackett</t>
  </si>
  <si>
    <t>GEC-Coventry</t>
  </si>
  <si>
    <t>P. Halliwell</t>
  </si>
  <si>
    <t>I. Weatherstone</t>
  </si>
  <si>
    <t>A. Cross</t>
  </si>
  <si>
    <t>Stourport</t>
  </si>
  <si>
    <t>E. Purcell</t>
  </si>
  <si>
    <t>R. Robertson P0.13(-40)</t>
  </si>
  <si>
    <t>K. Schenk</t>
  </si>
  <si>
    <t>P. Smith P0.13(-35)</t>
  </si>
  <si>
    <t>M. Tansey</t>
  </si>
  <si>
    <t>I. Vance P0.13(-31)</t>
  </si>
  <si>
    <t>C. Williamson P0.13(-35)</t>
  </si>
  <si>
    <t xml:space="preserve">  Scorer: J Wright</t>
  </si>
  <si>
    <t>I. Vance</t>
  </si>
  <si>
    <t>Short Range Benchrest A/S (Rimfire) - Individuals</t>
  </si>
  <si>
    <t>P. Hibbert</t>
  </si>
  <si>
    <t>Bolton &amp; Nortex</t>
  </si>
  <si>
    <t>A. Jones</t>
  </si>
  <si>
    <t>P. Lawrence</t>
  </si>
  <si>
    <t>W. Taylor</t>
  </si>
  <si>
    <t>A. Bruce</t>
  </si>
  <si>
    <t>A. Cook</t>
  </si>
  <si>
    <t>M. Eyles</t>
  </si>
  <si>
    <t>R. Johnson</t>
  </si>
  <si>
    <t>T. Lumley</t>
  </si>
  <si>
    <t>D. Bailey</t>
  </si>
  <si>
    <t>D. Blair</t>
  </si>
  <si>
    <t>S. Davies</t>
  </si>
  <si>
    <t>G. Nock</t>
  </si>
  <si>
    <t>K. Temple</t>
  </si>
  <si>
    <t>C. Thorbjornsen</t>
  </si>
  <si>
    <t>J.S.P.C.</t>
  </si>
  <si>
    <t>K. Hancock</t>
  </si>
  <si>
    <t>J. Locke</t>
  </si>
  <si>
    <t>D. Monk</t>
  </si>
  <si>
    <t>M. Scott</t>
  </si>
  <si>
    <t>A. Thompson</t>
  </si>
  <si>
    <t>K. Thorbjornsen</t>
  </si>
  <si>
    <t>S. Andrews</t>
  </si>
  <si>
    <t>P. Bryan</t>
  </si>
  <si>
    <t>City of Stoke</t>
  </si>
  <si>
    <t>S. Catt</t>
  </si>
  <si>
    <t>L. Hamar</t>
  </si>
  <si>
    <t>R. Pickering</t>
  </si>
  <si>
    <t>P. Sewell</t>
  </si>
  <si>
    <t>F. Starkey</t>
  </si>
  <si>
    <t>D. Allwright</t>
  </si>
  <si>
    <t>G. Bailey</t>
  </si>
  <si>
    <t>B. Chappell</t>
  </si>
  <si>
    <t>D. Fenwick</t>
  </si>
  <si>
    <t>A. Hore</t>
  </si>
  <si>
    <t>J. Malkin</t>
  </si>
  <si>
    <t>J. Parker</t>
  </si>
  <si>
    <t>D. Simpson</t>
  </si>
  <si>
    <t>C. Tait</t>
  </si>
  <si>
    <t>G. Field</t>
  </si>
  <si>
    <t>S. George</t>
  </si>
  <si>
    <t>R. Page</t>
  </si>
  <si>
    <t>M. Saunders</t>
  </si>
  <si>
    <t>S. Westley</t>
  </si>
  <si>
    <t>S. Bland</t>
  </si>
  <si>
    <t>M. Felton</t>
  </si>
  <si>
    <t>R. W. Fleming</t>
  </si>
  <si>
    <t>M. Rennie</t>
  </si>
  <si>
    <t>N. Williams</t>
  </si>
  <si>
    <t>G. Jones</t>
  </si>
  <si>
    <t>R. Moffet</t>
  </si>
  <si>
    <t>G. Robinson</t>
  </si>
  <si>
    <t>J. Vause</t>
  </si>
  <si>
    <t>D. Willetts</t>
  </si>
  <si>
    <t>G. Boyer</t>
  </si>
  <si>
    <t>B. Lawn</t>
  </si>
  <si>
    <t>A. Lee</t>
  </si>
  <si>
    <t>J. Maher</t>
  </si>
  <si>
    <t>M. Maher</t>
  </si>
  <si>
    <t>D. Mattinson</t>
  </si>
  <si>
    <t>C. Pickering</t>
  </si>
  <si>
    <t>Short Range Benchrest A/S (Rimfire) - Teams</t>
  </si>
  <si>
    <t>4 Warrington A</t>
  </si>
  <si>
    <t>2 GEC-Coventry A</t>
  </si>
  <si>
    <t>3 GEC-Coventry B</t>
  </si>
  <si>
    <t>5 Warrington B</t>
  </si>
  <si>
    <t>3 York RI B</t>
  </si>
  <si>
    <t>2 York RI A</t>
  </si>
  <si>
    <t>4 York RI C</t>
  </si>
  <si>
    <t>Short Range Standard Pistol - Individuals</t>
  </si>
  <si>
    <t>A. Fellerman</t>
  </si>
  <si>
    <t>R. Shaw</t>
  </si>
  <si>
    <t xml:space="preserve">  Scorer: M Bailey</t>
  </si>
  <si>
    <t>Muzzle Loading Pistol - Individuals</t>
  </si>
  <si>
    <t>G. Crowther</t>
  </si>
  <si>
    <t>S. Rankine</t>
  </si>
  <si>
    <t xml:space="preserve">  Scorer: M Spittle</t>
  </si>
  <si>
    <t>Muzzle Loading Revolver - Individuals</t>
  </si>
  <si>
    <t>S. Dalziel</t>
  </si>
  <si>
    <t>V. Little</t>
  </si>
  <si>
    <t>D. Nicholl</t>
  </si>
  <si>
    <t>C. Oswald</t>
  </si>
  <si>
    <t>S. Stockdale</t>
  </si>
  <si>
    <t>J. Wright</t>
  </si>
  <si>
    <t>A. Currant</t>
  </si>
  <si>
    <t>P. Danvers</t>
  </si>
  <si>
    <t>G. Gillespie</t>
  </si>
  <si>
    <t>J. Moffat</t>
  </si>
  <si>
    <t>20 Yards Pistol - Individuals</t>
  </si>
  <si>
    <t>G. Appleby P1.10.8</t>
  </si>
  <si>
    <t>A. Colman</t>
  </si>
  <si>
    <t>D. Erskine</t>
  </si>
  <si>
    <t>B. Elliott P1.10.8</t>
  </si>
  <si>
    <t>D. Horgan</t>
  </si>
  <si>
    <t>I. Huchinson</t>
  </si>
  <si>
    <t>R. J. Miller P1.10.8</t>
  </si>
  <si>
    <t xml:space="preserve">  Scorer: O J Spence</t>
  </si>
  <si>
    <t>10M Air Rifle - Individuals</t>
  </si>
  <si>
    <t>M. Evans</t>
  </si>
  <si>
    <t>N. Jackson</t>
  </si>
  <si>
    <t>R. Law</t>
  </si>
  <si>
    <t>L. Stewart</t>
  </si>
  <si>
    <t>A. Strudwick</t>
  </si>
  <si>
    <t>R. Townsend</t>
  </si>
  <si>
    <t>R. Campbell</t>
  </si>
  <si>
    <t>S. Cooper</t>
  </si>
  <si>
    <t>A. Di Domenico</t>
  </si>
  <si>
    <t>T. Duffy</t>
  </si>
  <si>
    <t>D. Osmolska</t>
  </si>
  <si>
    <t>M. Swain</t>
  </si>
  <si>
    <t>M. Hunton</t>
  </si>
  <si>
    <t>R. Kitt</t>
  </si>
  <si>
    <t>D. Little</t>
  </si>
  <si>
    <t>G. Bodenham</t>
  </si>
  <si>
    <t>D. Marshall</t>
  </si>
  <si>
    <t>S. O'Ryan</t>
  </si>
  <si>
    <t>R. Robertson</t>
  </si>
  <si>
    <t>J. Ward</t>
  </si>
  <si>
    <t xml:space="preserve">  Scorer: R Harrison</t>
  </si>
  <si>
    <t>10m Air Rifle - Individuals (Supported rest)</t>
  </si>
  <si>
    <t>Rapid Fire Rifle - Individuals</t>
  </si>
  <si>
    <t>B. Docherty</t>
  </si>
  <si>
    <t>C. Tawse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</si>
  <si>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</si>
  <si>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</si>
  <si>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</si>
  <si>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C. Oswald P5.2.3</t>
  </si>
  <si>
    <t>D. Rees</t>
  </si>
  <si>
    <t>J. Thompson</t>
  </si>
  <si>
    <t>C. Thompson</t>
  </si>
  <si>
    <t>C. Williams</t>
  </si>
  <si>
    <t>S. Andrew</t>
  </si>
  <si>
    <t>S. Booth</t>
  </si>
  <si>
    <t>A. Ritson</t>
  </si>
  <si>
    <t>M. Weeks</t>
  </si>
  <si>
    <t>A. Hodgson</t>
  </si>
  <si>
    <t>S. McGuigan</t>
  </si>
  <si>
    <t xml:space="preserve">  Shooters should write on their cards what calibre was used.</t>
  </si>
  <si>
    <t xml:space="preserve">  Scorer: W Vaughan</t>
  </si>
  <si>
    <t>Gallery Rifle Iron Sights - Individuals</t>
  </si>
  <si>
    <t>M. Leese</t>
  </si>
  <si>
    <t>J. Wood</t>
  </si>
  <si>
    <t>R. Battye</t>
  </si>
  <si>
    <t>A. Cadman</t>
  </si>
  <si>
    <t>D. Green</t>
  </si>
  <si>
    <t>B. Leese</t>
  </si>
  <si>
    <t>C. Walker</t>
  </si>
  <si>
    <t>B. Cadman</t>
  </si>
  <si>
    <t>R. Davies</t>
  </si>
  <si>
    <t>B. Roberts</t>
  </si>
  <si>
    <t>A. Battye</t>
  </si>
  <si>
    <t>G. Nicholas</t>
  </si>
  <si>
    <t>C. Brett</t>
  </si>
  <si>
    <t>N. King</t>
  </si>
  <si>
    <t>C. Livingston</t>
  </si>
  <si>
    <t>P. Robertson</t>
  </si>
  <si>
    <t>E. Swain</t>
  </si>
  <si>
    <t>Long Barrelled Pistol - Individuals</t>
  </si>
  <si>
    <t>G. King</t>
  </si>
  <si>
    <t>S. Rees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</si>
  <si>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</si>
  <si>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</si>
  <si>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</si>
  <si>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</si>
  <si>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</si>
  <si>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</si>
  <si>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</si>
  <si>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</si>
  <si>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</si>
  <si>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</si>
  <si>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</si>
  <si>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</si>
  <si>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</si>
  <si>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</t>
  </si>
  <si>
    <t>D11</t>
  </si>
  <si>
    <t>D12</t>
  </si>
  <si>
    <t>Muzzle-loading Revolver</t>
  </si>
  <si>
    <t>10m Air Pistol Jun</t>
  </si>
  <si>
    <t>Rapid Fire Air Pistol</t>
  </si>
  <si>
    <t>10m Air Pistol Sen</t>
  </si>
  <si>
    <t>Rapid Fire Rifle</t>
  </si>
  <si>
    <t>10m Air Pistol Team</t>
  </si>
  <si>
    <t>Rapid Fire Rifle Sen</t>
  </si>
  <si>
    <t>10m Air Pistol (Supp rest)</t>
  </si>
  <si>
    <t>Short Range Rifle</t>
  </si>
  <si>
    <t>10m Air Rifle</t>
  </si>
  <si>
    <t>Short Range Rifle Sen</t>
  </si>
  <si>
    <t>10m Air Rifle Sen</t>
  </si>
  <si>
    <t>Short Range Rifle Team</t>
  </si>
  <si>
    <t>10m Air Rifle (Supp rest)</t>
  </si>
  <si>
    <t>Sport Rifle</t>
  </si>
  <si>
    <t>20Yd Pistol</t>
  </si>
  <si>
    <t>Sport Rifle Sen</t>
  </si>
  <si>
    <t>6Yd Air Pistol</t>
  </si>
  <si>
    <t>Sport Rifle Team</t>
  </si>
  <si>
    <t>Gallery Rifle Any</t>
  </si>
  <si>
    <t>SR Benchrest (Air)</t>
  </si>
  <si>
    <t>Gallery Rifle Any Sen</t>
  </si>
  <si>
    <t>SR Benchrest (Air) Sen</t>
  </si>
  <si>
    <t>Gallery Rifle Iron</t>
  </si>
  <si>
    <t>SR Benchrest (Rimfire)</t>
  </si>
  <si>
    <t>Gallery Rifle Iron Sen</t>
  </si>
  <si>
    <t>SR Benchrest (Rimfire) Jun</t>
  </si>
  <si>
    <t>Long Barrelled Pistol</t>
  </si>
  <si>
    <t>SR Benchrest (Rimfire) Sen</t>
  </si>
  <si>
    <t>Long Barrelled Pistol Sen</t>
  </si>
  <si>
    <t>SR Benchrest (Rimfire) Team</t>
  </si>
  <si>
    <t>Long Range Bench</t>
  </si>
  <si>
    <t>SR Standard Pistol</t>
  </si>
  <si>
    <t>Long Range Bench Sen</t>
  </si>
  <si>
    <t>To return to this sheet from any result sheet, hit the little arrow at the top left of the sheet</t>
  </si>
  <si>
    <t>Winter 2020-21 - Round 3</t>
  </si>
  <si>
    <t>Issue date: 30-Aug-21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</si>
</sst>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808080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4" fillId="0" borderId="0"/>
  </cellStyleXfs>
  <cellXfs count="326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0" xfId="3" applyFont="1" applyBorder="1" applyAlignment="1">
      <alignment horizontal="center"/>
    </xf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7" xfId="4" applyFont="1" applyBorder="1"/>
    <xf numFmtId="0" fontId="8" fillId="0" borderId="10" xfId="4" applyFont="1" applyBorder="1"/>
    <xf numFmtId="0" fontId="8" fillId="0" borderId="13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7" fillId="0" borderId="0" xfId="6" applyFont="1" applyAlignment="1">
      <alignment horizontal="right"/>
    </xf>
    <xf numFmtId="0" fontId="19" fillId="0" borderId="0" xfId="6" applyFont="1" applyAlignment="1">
      <alignment horizontal="center"/>
    </xf>
    <xf numFmtId="0" fontId="19" fillId="0" borderId="0" xfId="6" applyFont="1"/>
    <xf numFmtId="0" fontId="20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28" xfId="6" applyFont="1" applyBorder="1"/>
    <xf numFmtId="0" fontId="17" fillId="0" borderId="17" xfId="6" applyFont="1" applyBorder="1" applyAlignment="1">
      <alignment horizontal="right"/>
    </xf>
    <xf numFmtId="0" fontId="17" fillId="0" borderId="29" xfId="6" applyFont="1" applyBorder="1" applyAlignment="1">
      <alignment horizontal="right"/>
    </xf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2" xfId="6" applyFont="1" applyBorder="1"/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17" fillId="0" borderId="4" xfId="6" applyFont="1" applyBorder="1" applyAlignment="1">
      <alignment horizontal="center"/>
    </xf>
    <xf numFmtId="0" fontId="17" fillId="0" borderId="11" xfId="0" applyFont="1" applyBorder="1"/>
    <xf numFmtId="0" fontId="17" fillId="0" borderId="12" xfId="0" applyFont="1" applyBorder="1"/>
    <xf numFmtId="15" fontId="17" fillId="0" borderId="0" xfId="6" applyNumberFormat="1" applyFont="1" applyAlignment="1">
      <alignment horizontal="left"/>
    </xf>
    <xf numFmtId="0" fontId="21" fillId="0" borderId="11" xfId="6" applyFont="1" applyBorder="1"/>
    <xf numFmtId="0" fontId="21" fillId="0" borderId="14" xfId="6" applyFont="1" applyBorder="1"/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2" fillId="0" borderId="14" xfId="0" applyFont="1" applyBorder="1"/>
    <xf numFmtId="0" fontId="22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0" fillId="0" borderId="17" xfId="6" applyNumberFormat="1" applyFont="1" applyBorder="1"/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3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0" applyFont="1" applyBorder="1" applyAlignment="1">
      <alignment horizontal="left"/>
    </xf>
    <xf numFmtId="0" fontId="17" fillId="0" borderId="10" xfId="6" applyFont="1" applyBorder="1"/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2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3" xfId="0" applyFont="1" applyBorder="1"/>
    <xf numFmtId="15" fontId="17" fillId="0" borderId="0" xfId="6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5" xfId="4" applyFont="1" applyBorder="1"/>
    <xf numFmtId="0" fontId="8" fillId="0" borderId="10" xfId="4" applyFont="1" applyBorder="1" applyAlignment="1">
      <alignment horizontal="center"/>
    </xf>
    <xf numFmtId="0" fontId="8" fillId="0" borderId="0" xfId="4" applyFont="1" applyAlignment="1">
      <alignment horizontal="left"/>
    </xf>
    <xf numFmtId="0" fontId="8" fillId="4" borderId="0" xfId="4" applyFont="1" applyFill="1"/>
    <xf numFmtId="0" fontId="8" fillId="4" borderId="0" xfId="4" applyFont="1" applyFill="1" applyAlignment="1">
      <alignment horizontal="center"/>
    </xf>
    <xf numFmtId="0" fontId="8" fillId="5" borderId="7" xfId="4" applyFont="1" applyFill="1" applyBorder="1"/>
    <xf numFmtId="0" fontId="12" fillId="0" borderId="0" xfId="3" applyFont="1" applyAlignment="1">
      <alignment horizontal="center"/>
    </xf>
    <xf numFmtId="15" fontId="8" fillId="0" borderId="0" xfId="4" applyNumberFormat="1" applyFont="1" applyAlignment="1">
      <alignment horizontal="left"/>
    </xf>
    <xf numFmtId="0" fontId="20" fillId="0" borderId="0" xfId="6" applyFont="1" applyAlignment="1">
      <alignment horizontal="center"/>
    </xf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22" fillId="0" borderId="11" xfId="0" applyFont="1" applyBorder="1" applyAlignment="1">
      <alignment horizontal="left"/>
    </xf>
    <xf numFmtId="165" fontId="22" fillId="0" borderId="11" xfId="0" applyNumberFormat="1" applyFont="1" applyBorder="1" applyAlignment="1">
      <alignment horizontal="right"/>
    </xf>
    <xf numFmtId="165" fontId="22" fillId="0" borderId="14" xfId="0" applyNumberFormat="1" applyFont="1" applyBorder="1" applyAlignment="1">
      <alignment horizontal="right"/>
    </xf>
    <xf numFmtId="165" fontId="17" fillId="0" borderId="0" xfId="6" applyNumberFormat="1" applyFont="1"/>
    <xf numFmtId="165" fontId="17" fillId="0" borderId="0" xfId="0" applyNumberFormat="1" applyFont="1"/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17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7" applyFont="1" applyAlignment="1">
      <alignment horizontal="center"/>
    </xf>
    <xf numFmtId="0" fontId="16" fillId="0" borderId="0" xfId="7" applyFont="1"/>
    <xf numFmtId="0" fontId="17" fillId="0" borderId="0" xfId="7" applyFont="1" applyAlignment="1">
      <alignment horizontal="center"/>
    </xf>
    <xf numFmtId="0" fontId="17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7" fillId="0" borderId="4" xfId="7" applyFont="1" applyBorder="1" applyAlignment="1">
      <alignment horizontal="center"/>
    </xf>
    <xf numFmtId="0" fontId="17" fillId="0" borderId="5" xfId="7" applyFont="1" applyBorder="1"/>
    <xf numFmtId="0" fontId="17" fillId="0" borderId="5" xfId="7" applyFont="1" applyBorder="1" applyAlignment="1">
      <alignment horizontal="right"/>
    </xf>
    <xf numFmtId="0" fontId="17" fillId="0" borderId="6" xfId="7" applyFont="1" applyBorder="1" applyAlignment="1">
      <alignment horizontal="right"/>
    </xf>
    <xf numFmtId="0" fontId="17" fillId="0" borderId="8" xfId="7" applyFont="1" applyBorder="1"/>
    <xf numFmtId="0" fontId="17" fillId="0" borderId="10" xfId="7" applyFont="1" applyBorder="1" applyAlignment="1">
      <alignment horizontal="center"/>
    </xf>
    <xf numFmtId="0" fontId="17" fillId="0" borderId="11" xfId="7" applyFont="1" applyBorder="1"/>
    <xf numFmtId="0" fontId="17" fillId="0" borderId="12" xfId="7" applyFont="1" applyBorder="1"/>
    <xf numFmtId="0" fontId="17" fillId="0" borderId="14" xfId="7" applyFont="1" applyBorder="1"/>
    <xf numFmtId="0" fontId="17" fillId="0" borderId="15" xfId="7" applyFont="1" applyBorder="1"/>
    <xf numFmtId="0" fontId="17" fillId="0" borderId="4" xfId="7" applyFont="1" applyBorder="1"/>
    <xf numFmtId="0" fontId="25" fillId="0" borderId="0" xfId="1" applyFont="1" applyFill="1" applyAlignment="1" applyProtection="1">
      <alignment horizontal="left"/>
      <protection locked="0"/>
    </xf>
    <xf numFmtId="0" fontId="26" fillId="0" borderId="0" xfId="0" applyFont="1"/>
    <xf numFmtId="0" fontId="26" fillId="0" borderId="11" xfId="0" applyFont="1" applyBorder="1"/>
    <xf numFmtId="0" fontId="26" fillId="0" borderId="12" xfId="0" applyFont="1" applyBorder="1"/>
    <xf numFmtId="0" fontId="26" fillId="0" borderId="14" xfId="0" applyFont="1" applyBorder="1"/>
    <xf numFmtId="0" fontId="26" fillId="0" borderId="15" xfId="0" applyFont="1" applyBorder="1"/>
    <xf numFmtId="0" fontId="27" fillId="0" borderId="0" xfId="0" applyFont="1"/>
    <xf numFmtId="0" fontId="21" fillId="0" borderId="11" xfId="0" applyFont="1" applyBorder="1" applyAlignment="1">
      <alignment horizontal="left"/>
    </xf>
    <xf numFmtId="0" fontId="28" fillId="0" borderId="0" xfId="0" applyFont="1"/>
    <xf numFmtId="0" fontId="8" fillId="0" borderId="30" xfId="4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4" applyFont="1" applyBorder="1"/>
    <xf numFmtId="0" fontId="8" fillId="0" borderId="31" xfId="3" applyFont="1" applyBorder="1"/>
    <xf numFmtId="0" fontId="8" fillId="0" borderId="32" xfId="3" applyFont="1" applyBorder="1"/>
    <xf numFmtId="0" fontId="8" fillId="0" borderId="33" xfId="4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4" applyFont="1" applyBorder="1"/>
    <xf numFmtId="0" fontId="8" fillId="0" borderId="35" xfId="4" applyFont="1" applyBorder="1"/>
    <xf numFmtId="0" fontId="12" fillId="0" borderId="33" xfId="3" applyFont="1" applyBorder="1" applyAlignment="1">
      <alignment horizontal="center"/>
    </xf>
    <xf numFmtId="0" fontId="12" fillId="0" borderId="34" xfId="3" applyFont="1" applyBorder="1"/>
    <xf numFmtId="0" fontId="8" fillId="0" borderId="36" xfId="4" applyFont="1" applyBorder="1" applyAlignment="1">
      <alignment horizontal="center"/>
    </xf>
    <xf numFmtId="0" fontId="8" fillId="0" borderId="37" xfId="3" applyFont="1" applyBorder="1" applyAlignment="1">
      <alignment horizontal="left"/>
    </xf>
    <xf numFmtId="0" fontId="8" fillId="0" borderId="37" xfId="4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4" applyFont="1" applyBorder="1"/>
    <xf numFmtId="0" fontId="8" fillId="0" borderId="38" xfId="4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4" applyFont="1" applyBorder="1"/>
    <xf numFmtId="0" fontId="8" fillId="0" borderId="40" xfId="4" applyFont="1" applyBorder="1" applyAlignment="1">
      <alignment horizontal="center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2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2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2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2" fillId="0" borderId="41" xfId="0" applyFont="1" applyBorder="1"/>
    <xf numFmtId="0" fontId="17" fillId="0" borderId="41" xfId="6" applyFont="1" applyBorder="1"/>
    <xf numFmtId="0" fontId="21" fillId="0" borderId="39" xfId="0" applyFont="1" applyBorder="1" applyAlignment="1">
      <alignment horizontal="left"/>
    </xf>
    <xf numFmtId="0" fontId="21" fillId="0" borderId="39" xfId="6" applyFont="1" applyBorder="1"/>
    <xf numFmtId="0" fontId="17" fillId="0" borderId="40" xfId="6" applyFont="1" applyBorder="1" applyAlignment="1">
      <alignment horizontal="center"/>
    </xf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2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2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0" fontId="22" fillId="0" borderId="39" xfId="0" applyFont="1" applyBorder="1" applyAlignment="1">
      <alignment horizontal="left"/>
    </xf>
    <xf numFmtId="165" fontId="22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7" applyFont="1" applyBorder="1" applyAlignment="1">
      <alignment horizontal="center"/>
    </xf>
    <xf numFmtId="0" fontId="17" fillId="0" borderId="31" xfId="7" applyFont="1" applyBorder="1"/>
    <xf numFmtId="0" fontId="17" fillId="0" borderId="33" xfId="7" applyFont="1" applyBorder="1" applyAlignment="1">
      <alignment horizontal="center"/>
    </xf>
    <xf numFmtId="0" fontId="17" fillId="0" borderId="34" xfId="7" applyFont="1" applyBorder="1"/>
    <xf numFmtId="0" fontId="17" fillId="0" borderId="35" xfId="7" applyFont="1" applyBorder="1"/>
    <xf numFmtId="0" fontId="26" fillId="0" borderId="38" xfId="0" applyFont="1" applyBorder="1" applyAlignment="1">
      <alignment horizontal="center"/>
    </xf>
    <xf numFmtId="0" fontId="26" fillId="0" borderId="39" xfId="0" applyFont="1" applyBorder="1"/>
    <xf numFmtId="0" fontId="26" fillId="0" borderId="40" xfId="0" applyFont="1" applyBorder="1" applyAlignment="1">
      <alignment horizontal="center"/>
    </xf>
    <xf numFmtId="0" fontId="26" fillId="0" borderId="41" xfId="0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4" xfId="3" applyFont="1" applyBorder="1"/>
    <xf numFmtId="0" fontId="8" fillId="0" borderId="35" xfId="2" applyFont="1" applyBorder="1" applyAlignment="1" applyProtection="1"/>
    <xf numFmtId="0" fontId="8" fillId="0" borderId="33" xfId="3" applyFont="1" applyBorder="1" applyAlignment="1">
      <alignment horizontal="center"/>
    </xf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165" fontId="22" fillId="0" borderId="31" xfId="0" applyNumberFormat="1" applyFont="1" applyBorder="1" applyAlignment="1">
      <alignment horizontal="right"/>
    </xf>
    <xf numFmtId="165" fontId="22" fillId="0" borderId="37" xfId="0" applyNumberFormat="1" applyFont="1" applyBorder="1" applyAlignment="1">
      <alignment horizontal="right"/>
    </xf>
    <xf numFmtId="166" fontId="17" fillId="0" borderId="11" xfId="6" applyNumberFormat="1" applyFont="1" applyBorder="1"/>
    <xf numFmtId="166" fontId="22" fillId="0" borderId="8" xfId="0" applyNumberFormat="1" applyFont="1" applyBorder="1"/>
    <xf numFmtId="166" fontId="22" fillId="0" borderId="11" xfId="0" applyNumberFormat="1" applyFont="1" applyBorder="1"/>
    <xf numFmtId="166" fontId="22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12" fillId="0" borderId="31" xfId="3" applyFont="1" applyBorder="1"/>
    <xf numFmtId="0" fontId="22" fillId="0" borderId="31" xfId="0" applyFont="1" applyBorder="1"/>
    <xf numFmtId="0" fontId="22" fillId="0" borderId="32" xfId="0" applyFont="1" applyBorder="1"/>
    <xf numFmtId="0" fontId="12" fillId="0" borderId="30" xfId="3" applyFont="1" applyBorder="1" applyAlignment="1">
      <alignment horizontal="center"/>
    </xf>
    <xf numFmtId="0" fontId="12" fillId="0" borderId="36" xfId="3" applyFont="1" applyBorder="1" applyAlignment="1">
      <alignment horizontal="center"/>
    </xf>
    <xf numFmtId="0" fontId="12" fillId="0" borderId="37" xfId="3" applyFont="1" applyBorder="1"/>
    <xf numFmtId="0" fontId="22" fillId="0" borderId="37" xfId="0" applyFont="1" applyBorder="1"/>
    <xf numFmtId="0" fontId="17" fillId="6" borderId="31" xfId="6" applyFont="1" applyFill="1" applyBorder="1"/>
    <xf numFmtId="0" fontId="22" fillId="0" borderId="36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7" fillId="0" borderId="32" xfId="7" applyFont="1" applyBorder="1"/>
    <xf numFmtId="0" fontId="26" fillId="0" borderId="37" xfId="0" applyFont="1" applyBorder="1"/>
    <xf numFmtId="0" fontId="26" fillId="0" borderId="31" xfId="0" applyFont="1" applyBorder="1"/>
    <xf numFmtId="0" fontId="26" fillId="0" borderId="32" xfId="0" applyFont="1" applyBorder="1"/>
    <xf numFmtId="0" fontId="8" fillId="0" borderId="32" xfId="2" applyFont="1" applyBorder="1" applyAlignment="1" applyProtection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12" fillId="0" borderId="32" xfId="3" applyFont="1" applyBorder="1"/>
    <xf numFmtId="0" fontId="8" fillId="0" borderId="13" xfId="3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166" fontId="17" fillId="0" borderId="8" xfId="6" applyNumberFormat="1" applyFont="1" applyBorder="1"/>
    <xf numFmtId="166" fontId="17" fillId="0" borderId="14" xfId="0" applyNumberFormat="1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42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Hyperlink 2" xfId="5" xr:uid="{47B51A90-552D-43A4-BF9C-9ACF27D6F144}"/>
    <cellStyle name="Normal" xfId="0" builtinId="0"/>
    <cellStyle name="Normal 2" xfId="2" xr:uid="{F105D071-E501-476C-8A4C-04A95CDC216D}"/>
    <cellStyle name="Normal 2 2" xfId="4" xr:uid="{AF5B81EB-BAD0-4077-81F7-85F3794C87F3}"/>
    <cellStyle name="Normal 2 2 2" xfId="6" xr:uid="{357799F7-D58C-4C0C-B0E4-4A28F33D52C6}"/>
    <cellStyle name="Normal 3" xfId="3" xr:uid="{C663BE1E-9DA8-4577-85A3-D6F2A4B66CF2}"/>
    <cellStyle name="Normal 3 2" xfId="7" xr:uid="{30ADB8C1-573E-4E8E-A1AC-45A51B9E2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3DC3-3302-4DE9-92E6-83B3644887A3}">
  <sheetPr codeName="Sheet43"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319" t="s">
        <v>654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</row>
    <row r="2" spans="2:25" ht="18.75" x14ac:dyDescent="0.3">
      <c r="B2" s="320" t="s">
        <v>705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</row>
    <row r="3" spans="2:25" ht="15.75" x14ac:dyDescent="0.25">
      <c r="B3" s="321" t="s">
        <v>655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</row>
    <row r="5" spans="2:25" x14ac:dyDescent="0.25">
      <c r="B5" s="322" t="s">
        <v>656</v>
      </c>
      <c r="C5" s="322" t="s">
        <v>657</v>
      </c>
      <c r="D5" s="322" t="s">
        <v>658</v>
      </c>
      <c r="E5" s="322" t="s">
        <v>659</v>
      </c>
      <c r="F5" s="322" t="s">
        <v>660</v>
      </c>
      <c r="G5" s="322" t="s">
        <v>661</v>
      </c>
      <c r="H5" s="322" t="s">
        <v>662</v>
      </c>
      <c r="I5" s="322" t="s">
        <v>663</v>
      </c>
      <c r="J5" s="322" t="s">
        <v>664</v>
      </c>
      <c r="K5" s="322" t="s">
        <v>665</v>
      </c>
      <c r="L5" s="322" t="s">
        <v>666</v>
      </c>
      <c r="M5" s="323"/>
      <c r="N5" s="324"/>
      <c r="O5" s="322" t="s">
        <v>667</v>
      </c>
      <c r="P5" s="322" t="s">
        <v>657</v>
      </c>
      <c r="Q5" s="324"/>
      <c r="R5" s="324"/>
      <c r="S5" s="324"/>
      <c r="T5" s="324"/>
      <c r="U5" s="324"/>
      <c r="V5" s="324"/>
      <c r="W5" s="324"/>
      <c r="X5" s="324"/>
      <c r="Y5" s="324"/>
    </row>
    <row r="6" spans="2:25" x14ac:dyDescent="0.25">
      <c r="B6" s="324"/>
      <c r="C6" s="322" t="s">
        <v>668</v>
      </c>
      <c r="D6" s="322" t="s">
        <v>669</v>
      </c>
      <c r="E6" s="324"/>
      <c r="F6" s="324"/>
      <c r="G6" s="324"/>
      <c r="H6" s="324"/>
      <c r="I6" s="324"/>
      <c r="J6" s="324"/>
      <c r="K6" s="324"/>
      <c r="L6" s="324"/>
      <c r="M6" s="323"/>
      <c r="N6" s="324"/>
      <c r="O6" s="322" t="s">
        <v>670</v>
      </c>
      <c r="P6" s="322" t="s">
        <v>657</v>
      </c>
      <c r="Q6" s="322" t="s">
        <v>658</v>
      </c>
      <c r="R6" s="324"/>
      <c r="S6" s="324"/>
      <c r="T6" s="324"/>
      <c r="U6" s="324"/>
      <c r="V6" s="324"/>
      <c r="W6" s="324"/>
      <c r="X6" s="324"/>
      <c r="Y6" s="324"/>
    </row>
    <row r="7" spans="2:25" x14ac:dyDescent="0.25">
      <c r="B7" s="322" t="s">
        <v>671</v>
      </c>
      <c r="C7" s="322" t="s">
        <v>657</v>
      </c>
      <c r="D7" s="324"/>
      <c r="E7" s="324"/>
      <c r="F7" s="324"/>
      <c r="G7" s="324"/>
      <c r="H7" s="324"/>
      <c r="I7" s="324"/>
      <c r="J7" s="324"/>
      <c r="K7" s="324"/>
      <c r="L7" s="324"/>
      <c r="M7" s="323"/>
      <c r="N7" s="324"/>
      <c r="O7" s="322" t="s">
        <v>672</v>
      </c>
      <c r="P7" s="322" t="s">
        <v>657</v>
      </c>
      <c r="Q7" s="324"/>
      <c r="R7" s="324"/>
      <c r="S7" s="324"/>
      <c r="T7" s="324"/>
      <c r="U7" s="324"/>
      <c r="V7" s="324"/>
      <c r="W7" s="324"/>
      <c r="X7" s="324"/>
      <c r="Y7" s="324"/>
    </row>
    <row r="8" spans="2:25" x14ac:dyDescent="0.25">
      <c r="B8" s="322" t="s">
        <v>673</v>
      </c>
      <c r="C8" s="322" t="s">
        <v>657</v>
      </c>
      <c r="D8" s="322" t="s">
        <v>658</v>
      </c>
      <c r="E8" s="322" t="s">
        <v>659</v>
      </c>
      <c r="F8" s="322" t="s">
        <v>660</v>
      </c>
      <c r="G8" s="324"/>
      <c r="H8" s="324"/>
      <c r="I8" s="324"/>
      <c r="J8" s="324"/>
      <c r="K8" s="324"/>
      <c r="L8" s="324"/>
      <c r="M8" s="323"/>
      <c r="N8" s="324"/>
      <c r="O8" s="322" t="s">
        <v>674</v>
      </c>
      <c r="P8" s="322" t="s">
        <v>657</v>
      </c>
      <c r="Q8" s="322" t="s">
        <v>658</v>
      </c>
      <c r="R8" s="324"/>
      <c r="S8" s="324"/>
      <c r="T8" s="324"/>
      <c r="U8" s="324"/>
      <c r="V8" s="324"/>
      <c r="W8" s="324"/>
      <c r="X8" s="324"/>
      <c r="Y8" s="324"/>
    </row>
    <row r="9" spans="2:25" x14ac:dyDescent="0.25">
      <c r="B9" s="322" t="s">
        <v>675</v>
      </c>
      <c r="C9" s="322" t="s">
        <v>657</v>
      </c>
      <c r="D9" s="322" t="s">
        <v>658</v>
      </c>
      <c r="E9" s="322" t="s">
        <v>659</v>
      </c>
      <c r="F9" s="324"/>
      <c r="G9" s="324"/>
      <c r="H9" s="324"/>
      <c r="I9" s="324"/>
      <c r="J9" s="324"/>
      <c r="K9" s="324"/>
      <c r="L9" s="324"/>
      <c r="M9" s="323"/>
      <c r="N9" s="324"/>
      <c r="O9" s="322" t="s">
        <v>676</v>
      </c>
      <c r="P9" s="322" t="s">
        <v>657</v>
      </c>
      <c r="Q9" s="324"/>
      <c r="R9" s="324"/>
      <c r="S9" s="324"/>
      <c r="T9" s="324"/>
      <c r="U9" s="324"/>
      <c r="V9" s="324"/>
      <c r="W9" s="324"/>
      <c r="X9" s="324"/>
      <c r="Y9" s="324"/>
    </row>
    <row r="10" spans="2:25" x14ac:dyDescent="0.25">
      <c r="B10" s="322" t="s">
        <v>677</v>
      </c>
      <c r="C10" s="322" t="s">
        <v>657</v>
      </c>
      <c r="D10" s="322" t="s">
        <v>658</v>
      </c>
      <c r="E10" s="322" t="s">
        <v>659</v>
      </c>
      <c r="F10" s="324"/>
      <c r="G10" s="324"/>
      <c r="H10" s="324"/>
      <c r="I10" s="324"/>
      <c r="J10" s="324"/>
      <c r="K10" s="324"/>
      <c r="L10" s="324"/>
      <c r="M10" s="323"/>
      <c r="N10" s="324"/>
      <c r="O10" s="322" t="s">
        <v>678</v>
      </c>
      <c r="P10" s="322" t="s">
        <v>657</v>
      </c>
      <c r="Q10" s="322" t="s">
        <v>658</v>
      </c>
      <c r="R10" s="322" t="s">
        <v>659</v>
      </c>
      <c r="S10" s="322" t="s">
        <v>660</v>
      </c>
      <c r="T10" s="322" t="s">
        <v>661</v>
      </c>
      <c r="U10" s="322" t="s">
        <v>662</v>
      </c>
      <c r="V10" s="322" t="s">
        <v>663</v>
      </c>
      <c r="W10" s="322" t="s">
        <v>664</v>
      </c>
      <c r="X10" s="322" t="s">
        <v>665</v>
      </c>
      <c r="Y10" s="324"/>
    </row>
    <row r="11" spans="2:25" x14ac:dyDescent="0.25">
      <c r="B11" s="322" t="s">
        <v>679</v>
      </c>
      <c r="C11" s="322" t="s">
        <v>657</v>
      </c>
      <c r="D11" s="322" t="s">
        <v>658</v>
      </c>
      <c r="E11" s="322" t="s">
        <v>659</v>
      </c>
      <c r="F11" s="322" t="s">
        <v>660</v>
      </c>
      <c r="G11" s="324"/>
      <c r="H11" s="324"/>
      <c r="I11" s="324"/>
      <c r="J11" s="324"/>
      <c r="K11" s="324"/>
      <c r="L11" s="324"/>
      <c r="M11" s="323"/>
      <c r="N11" s="324"/>
      <c r="O11" s="322" t="s">
        <v>680</v>
      </c>
      <c r="P11" s="322" t="s">
        <v>657</v>
      </c>
      <c r="Q11" s="324"/>
      <c r="R11" s="324"/>
      <c r="S11" s="324"/>
      <c r="T11" s="324"/>
      <c r="U11" s="324"/>
      <c r="V11" s="324"/>
      <c r="W11" s="324"/>
      <c r="X11" s="324"/>
      <c r="Y11" s="324"/>
    </row>
    <row r="12" spans="2:25" x14ac:dyDescent="0.25">
      <c r="B12" s="322" t="s">
        <v>681</v>
      </c>
      <c r="C12" s="322" t="s">
        <v>657</v>
      </c>
      <c r="D12" s="324"/>
      <c r="E12" s="324"/>
      <c r="F12" s="324"/>
      <c r="G12" s="324"/>
      <c r="H12" s="324"/>
      <c r="I12" s="324"/>
      <c r="J12" s="324"/>
      <c r="K12" s="324"/>
      <c r="L12" s="324"/>
      <c r="M12" s="323"/>
      <c r="N12" s="324"/>
      <c r="O12" s="322" t="s">
        <v>682</v>
      </c>
      <c r="P12" s="322" t="s">
        <v>657</v>
      </c>
      <c r="Q12" s="322" t="s">
        <v>658</v>
      </c>
      <c r="R12" s="322" t="s">
        <v>659</v>
      </c>
      <c r="S12" s="324"/>
      <c r="T12" s="324"/>
      <c r="U12" s="324"/>
      <c r="V12" s="324"/>
      <c r="W12" s="324"/>
      <c r="X12" s="324"/>
      <c r="Y12" s="324"/>
    </row>
    <row r="13" spans="2:25" x14ac:dyDescent="0.25">
      <c r="B13" s="322" t="s">
        <v>683</v>
      </c>
      <c r="C13" s="322" t="s">
        <v>657</v>
      </c>
      <c r="D13" s="324"/>
      <c r="E13" s="324"/>
      <c r="F13" s="324"/>
      <c r="G13" s="324"/>
      <c r="H13" s="324"/>
      <c r="I13" s="324"/>
      <c r="J13" s="324"/>
      <c r="K13" s="324"/>
      <c r="L13" s="324"/>
      <c r="M13" s="323"/>
      <c r="N13" s="324"/>
      <c r="O13" s="322" t="s">
        <v>684</v>
      </c>
      <c r="P13" s="322" t="s">
        <v>657</v>
      </c>
      <c r="Q13" s="322" t="s">
        <v>658</v>
      </c>
      <c r="R13" s="322" t="s">
        <v>659</v>
      </c>
      <c r="S13" s="322" t="s">
        <v>660</v>
      </c>
      <c r="T13" s="322" t="s">
        <v>661</v>
      </c>
      <c r="U13" s="322" t="s">
        <v>662</v>
      </c>
      <c r="V13" s="322" t="s">
        <v>663</v>
      </c>
      <c r="W13" s="322" t="s">
        <v>664</v>
      </c>
      <c r="X13" s="322" t="s">
        <v>665</v>
      </c>
      <c r="Y13" s="322" t="s">
        <v>666</v>
      </c>
    </row>
    <row r="14" spans="2:25" x14ac:dyDescent="0.25">
      <c r="B14" s="322" t="s">
        <v>685</v>
      </c>
      <c r="C14" s="322" t="s">
        <v>657</v>
      </c>
      <c r="D14" s="322" t="s">
        <v>658</v>
      </c>
      <c r="E14" s="322" t="s">
        <v>659</v>
      </c>
      <c r="F14" s="324"/>
      <c r="G14" s="324"/>
      <c r="H14" s="324"/>
      <c r="I14" s="324"/>
      <c r="J14" s="324"/>
      <c r="K14" s="324"/>
      <c r="L14" s="324"/>
      <c r="M14" s="323"/>
      <c r="N14" s="324"/>
      <c r="O14" s="322" t="s">
        <v>686</v>
      </c>
      <c r="P14" s="322" t="s">
        <v>657</v>
      </c>
      <c r="Q14" s="322" t="s">
        <v>658</v>
      </c>
      <c r="R14" s="322" t="s">
        <v>659</v>
      </c>
      <c r="S14" s="324"/>
      <c r="T14" s="324"/>
      <c r="U14" s="324"/>
      <c r="V14" s="324"/>
      <c r="W14" s="324"/>
      <c r="X14" s="324"/>
      <c r="Y14" s="324"/>
    </row>
    <row r="15" spans="2:25" x14ac:dyDescent="0.25">
      <c r="B15" s="322" t="s">
        <v>687</v>
      </c>
      <c r="C15" s="322" t="s">
        <v>657</v>
      </c>
      <c r="D15" s="324"/>
      <c r="E15" s="324"/>
      <c r="F15" s="324"/>
      <c r="G15" s="324"/>
      <c r="H15" s="324"/>
      <c r="I15" s="324"/>
      <c r="J15" s="324"/>
      <c r="K15" s="324"/>
      <c r="L15" s="324"/>
      <c r="M15" s="323"/>
      <c r="N15" s="324"/>
      <c r="O15" s="322" t="s">
        <v>688</v>
      </c>
      <c r="P15" s="322" t="s">
        <v>657</v>
      </c>
      <c r="Q15" s="322" t="s">
        <v>658</v>
      </c>
      <c r="R15" s="324"/>
      <c r="S15" s="324"/>
      <c r="T15" s="324"/>
      <c r="U15" s="324"/>
      <c r="V15" s="324"/>
      <c r="W15" s="324"/>
      <c r="X15" s="324"/>
      <c r="Y15" s="324"/>
    </row>
    <row r="16" spans="2:25" x14ac:dyDescent="0.25">
      <c r="B16" s="322" t="s">
        <v>689</v>
      </c>
      <c r="C16" s="322" t="s">
        <v>657</v>
      </c>
      <c r="D16" s="322" t="s">
        <v>658</v>
      </c>
      <c r="E16" s="322" t="s">
        <v>659</v>
      </c>
      <c r="F16" s="324"/>
      <c r="G16" s="324"/>
      <c r="H16" s="324"/>
      <c r="I16" s="324"/>
      <c r="J16" s="324"/>
      <c r="K16" s="324"/>
      <c r="L16" s="324"/>
      <c r="M16" s="323"/>
      <c r="N16" s="324"/>
      <c r="O16" s="322" t="s">
        <v>690</v>
      </c>
      <c r="P16" s="322" t="s">
        <v>657</v>
      </c>
      <c r="Q16" s="322" t="s">
        <v>658</v>
      </c>
      <c r="R16" s="322" t="s">
        <v>659</v>
      </c>
      <c r="S16" s="324"/>
      <c r="T16" s="324"/>
      <c r="U16" s="324"/>
      <c r="V16" s="324"/>
      <c r="W16" s="324"/>
      <c r="X16" s="324"/>
      <c r="Y16" s="324"/>
    </row>
    <row r="17" spans="2:25" x14ac:dyDescent="0.25">
      <c r="B17" s="322" t="s">
        <v>691</v>
      </c>
      <c r="C17" s="322" t="s">
        <v>657</v>
      </c>
      <c r="D17" s="324"/>
      <c r="E17" s="324"/>
      <c r="F17" s="324"/>
      <c r="G17" s="324"/>
      <c r="H17" s="324"/>
      <c r="I17" s="324"/>
      <c r="J17" s="324"/>
      <c r="K17" s="324"/>
      <c r="L17" s="324"/>
      <c r="M17" s="323"/>
      <c r="N17" s="324"/>
      <c r="O17" s="322" t="s">
        <v>692</v>
      </c>
      <c r="P17" s="322" t="s">
        <v>657</v>
      </c>
      <c r="Q17" s="324"/>
      <c r="R17" s="324"/>
      <c r="S17" s="324"/>
      <c r="T17" s="324"/>
      <c r="U17" s="324"/>
      <c r="V17" s="324"/>
      <c r="W17" s="324"/>
      <c r="X17" s="324"/>
      <c r="Y17" s="324"/>
    </row>
    <row r="18" spans="2:25" x14ac:dyDescent="0.25">
      <c r="B18" s="322" t="s">
        <v>693</v>
      </c>
      <c r="C18" s="322" t="s">
        <v>657</v>
      </c>
      <c r="D18" s="322" t="s">
        <v>658</v>
      </c>
      <c r="E18" s="322" t="s">
        <v>659</v>
      </c>
      <c r="F18" s="322" t="s">
        <v>660</v>
      </c>
      <c r="G18" s="322" t="s">
        <v>661</v>
      </c>
      <c r="H18" s="324"/>
      <c r="I18" s="324"/>
      <c r="J18" s="324"/>
      <c r="K18" s="324"/>
      <c r="L18" s="324"/>
      <c r="M18" s="323"/>
      <c r="N18" s="324"/>
      <c r="O18" s="322" t="s">
        <v>694</v>
      </c>
      <c r="P18" s="322" t="s">
        <v>657</v>
      </c>
      <c r="Q18" s="322" t="s">
        <v>658</v>
      </c>
      <c r="R18" s="322" t="s">
        <v>659</v>
      </c>
      <c r="S18" s="322" t="s">
        <v>660</v>
      </c>
      <c r="T18" s="322" t="s">
        <v>661</v>
      </c>
      <c r="U18" s="322" t="s">
        <v>662</v>
      </c>
      <c r="V18" s="322" t="s">
        <v>663</v>
      </c>
      <c r="W18" s="322" t="s">
        <v>664</v>
      </c>
      <c r="X18" s="322" t="s">
        <v>665</v>
      </c>
      <c r="Y18" s="322" t="s">
        <v>666</v>
      </c>
    </row>
    <row r="19" spans="2:25" x14ac:dyDescent="0.25">
      <c r="B19" s="322" t="s">
        <v>695</v>
      </c>
      <c r="C19" s="322" t="s">
        <v>657</v>
      </c>
      <c r="D19" s="324"/>
      <c r="E19" s="324"/>
      <c r="F19" s="324"/>
      <c r="G19" s="324"/>
      <c r="H19" s="324"/>
      <c r="I19" s="324"/>
      <c r="J19" s="324"/>
      <c r="K19" s="324"/>
      <c r="L19" s="324"/>
      <c r="M19" s="323"/>
      <c r="N19" s="324"/>
      <c r="O19" s="322" t="s">
        <v>696</v>
      </c>
      <c r="P19" s="322" t="s">
        <v>657</v>
      </c>
      <c r="Q19" s="324"/>
      <c r="R19" s="324"/>
      <c r="S19" s="324"/>
      <c r="T19" s="324"/>
      <c r="U19" s="324"/>
      <c r="V19" s="324"/>
      <c r="W19" s="324"/>
      <c r="X19" s="324"/>
      <c r="Y19" s="324"/>
    </row>
    <row r="20" spans="2:25" x14ac:dyDescent="0.25">
      <c r="B20" s="322" t="s">
        <v>697</v>
      </c>
      <c r="C20" s="322" t="s">
        <v>657</v>
      </c>
      <c r="D20" s="322" t="s">
        <v>658</v>
      </c>
      <c r="E20" s="322" t="s">
        <v>659</v>
      </c>
      <c r="F20" s="324"/>
      <c r="G20" s="324"/>
      <c r="H20" s="324"/>
      <c r="I20" s="324"/>
      <c r="J20" s="324"/>
      <c r="K20" s="324"/>
      <c r="L20" s="324"/>
      <c r="M20" s="323"/>
      <c r="N20" s="324"/>
      <c r="O20" s="322" t="s">
        <v>698</v>
      </c>
      <c r="P20" s="322" t="s">
        <v>657</v>
      </c>
      <c r="Q20" s="322" t="s">
        <v>658</v>
      </c>
      <c r="R20" s="324"/>
      <c r="S20" s="324"/>
      <c r="T20" s="324"/>
      <c r="U20" s="324"/>
      <c r="V20" s="324"/>
      <c r="W20" s="324"/>
      <c r="X20" s="324"/>
      <c r="Y20" s="324"/>
    </row>
    <row r="21" spans="2:25" x14ac:dyDescent="0.25">
      <c r="B21" s="322" t="s">
        <v>699</v>
      </c>
      <c r="C21" s="322" t="s">
        <v>657</v>
      </c>
      <c r="D21" s="324"/>
      <c r="E21" s="324"/>
      <c r="F21" s="324"/>
      <c r="G21" s="324"/>
      <c r="H21" s="324"/>
      <c r="I21" s="324"/>
      <c r="J21" s="324"/>
      <c r="K21" s="324"/>
      <c r="L21" s="324"/>
      <c r="M21" s="323"/>
      <c r="N21" s="324"/>
      <c r="O21" s="322" t="s">
        <v>700</v>
      </c>
      <c r="P21" s="322" t="s">
        <v>657</v>
      </c>
      <c r="Q21" s="322" t="s">
        <v>658</v>
      </c>
      <c r="R21" s="324"/>
      <c r="S21" s="324"/>
      <c r="T21" s="324"/>
      <c r="U21" s="324"/>
      <c r="V21" s="324"/>
      <c r="W21" s="324"/>
      <c r="X21" s="324"/>
      <c r="Y21" s="324"/>
    </row>
    <row r="22" spans="2:25" x14ac:dyDescent="0.25">
      <c r="B22" s="322" t="s">
        <v>701</v>
      </c>
      <c r="C22" s="322" t="s">
        <v>657</v>
      </c>
      <c r="D22" s="322" t="s">
        <v>658</v>
      </c>
      <c r="E22" s="322" t="s">
        <v>659</v>
      </c>
      <c r="F22" s="322" t="s">
        <v>660</v>
      </c>
      <c r="G22" s="322" t="s">
        <v>661</v>
      </c>
      <c r="H22" s="322" t="s">
        <v>662</v>
      </c>
      <c r="I22" s="324"/>
      <c r="J22" s="324"/>
      <c r="K22" s="324"/>
      <c r="L22" s="324"/>
      <c r="M22" s="323"/>
      <c r="N22" s="324"/>
      <c r="O22" s="322" t="s">
        <v>702</v>
      </c>
      <c r="P22" s="322" t="s">
        <v>657</v>
      </c>
      <c r="Q22" s="324"/>
      <c r="R22" s="324"/>
      <c r="S22" s="324"/>
      <c r="T22" s="324"/>
      <c r="U22" s="324"/>
      <c r="V22" s="324"/>
      <c r="W22" s="324"/>
      <c r="X22" s="324"/>
      <c r="Y22" s="324"/>
    </row>
    <row r="23" spans="2:25" x14ac:dyDescent="0.25">
      <c r="B23" s="322" t="s">
        <v>703</v>
      </c>
      <c r="C23" s="322" t="s">
        <v>657</v>
      </c>
      <c r="D23" s="324"/>
      <c r="E23" s="324"/>
      <c r="F23" s="324"/>
      <c r="G23" s="324"/>
      <c r="H23" s="324"/>
      <c r="I23" s="324"/>
      <c r="J23" s="324"/>
      <c r="K23" s="324"/>
      <c r="L23" s="324"/>
      <c r="M23" s="323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</row>
    <row r="24" spans="2:25" x14ac:dyDescent="0.25"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</row>
    <row r="25" spans="2:25" x14ac:dyDescent="0.25"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</row>
    <row r="26" spans="2:25" x14ac:dyDescent="0.25">
      <c r="B26" s="325" t="s">
        <v>704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4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3A62761B-B640-4B4A-840D-F0E29C80B688}"/>
    <hyperlink ref="C5" location="'10m Air Pistol 1'!$B$3" tooltip="10m Air Pistol Division 1" display="D1" xr:uid="{9308FF49-BDA9-4BEE-BEBF-8472900B7251}"/>
    <hyperlink ref="D5" location="'10m Air Pistol 1'!$J$3" tooltip="10m Air Pistol Division 2" display="D2" xr:uid="{F5041D91-E16D-4BEA-BC3E-05475D1DB573}"/>
    <hyperlink ref="E5" location="'10m Air Pistol 1'!$B$15" tooltip="10m Air Pistol Division 3" display="D3" xr:uid="{A893FEA0-3933-43CA-864C-E0D10E5022FD}"/>
    <hyperlink ref="F5" location="'10m Air Pistol 1'!$J$15" tooltip="10m Air Pistol Division 4" display="D4" xr:uid="{1CE31F6E-12AB-437B-8C85-39A94C5F2A1C}"/>
    <hyperlink ref="G5" location="'10m Air Pistol 1'!$B$27" tooltip="10m Air Pistol Division 5" display="D5" xr:uid="{47766998-23E4-47F9-981B-B7417030D83D}"/>
    <hyperlink ref="H5" location="'10m Air Pistol 1'!$J$27" tooltip="10m Air Pistol Division 6" display="D6" xr:uid="{97080A22-32E3-49EF-8BF8-DC355887548D}"/>
    <hyperlink ref="I5" location="'10m Air Pistol 1'!$B$39" tooltip="10m Air Pistol Division 7" display="D7" xr:uid="{4851A740-B3DB-41AB-A90A-50315A7D1E7F}"/>
    <hyperlink ref="J5" location="'10m Air Pistol 1'!$J$39" tooltip="10m Air Pistol Division 8" display="D8" xr:uid="{792484BE-8D8F-453F-A5DA-A20D889AB37D}"/>
    <hyperlink ref="K5" location="'10m Air Pistol 1'!$B$51" tooltip="10m Air Pistol Division 9" display="D9" xr:uid="{6F6FB4F8-1129-446E-A056-DB7D6ED75E89}"/>
    <hyperlink ref="L5" location="'10m Air Pistol 1'!$J$51" tooltip="10m Air Pistol Division 10" display="D10" xr:uid="{73C35350-8D5F-405A-ABA2-0FAB7A7CEF64}"/>
    <hyperlink ref="C6" location="'10m Air Pistol 2'!$B$3" tooltip="10m Air Pistol Division 11" display="D11" xr:uid="{259FA7B1-7D83-4452-B672-006760C5036D}"/>
    <hyperlink ref="D6" location="'10m Air Pistol 2'!$J$3" tooltip="10m Air Pistol Division 12" display="D12" xr:uid="{0CE6E646-6743-4ADC-8D15-CB0BC1F92584}"/>
    <hyperlink ref="B7" location="'10m Air Pistol Jun'!A2" tooltip="10m Air Pistol Jun" display="10m Air Pistol Jun" xr:uid="{84FAD442-240F-49A1-89B3-37EABE6CACCB}"/>
    <hyperlink ref="C7" location="'10m Air Pistol Jun'!$B$3" tooltip="10m Air Pistol Jun Division 1" display="D1" xr:uid="{1102328E-667E-4C4A-83B2-9E39022BE985}"/>
    <hyperlink ref="B8" location="'10m Air Pistol Sen'!A2" tooltip="10m Air Pistol Sen" display="10m Air Pistol Sen" xr:uid="{90FA02F1-EA3A-4385-BF17-4CEF7F602FE4}"/>
    <hyperlink ref="C8" location="'10m Air Pistol Sen'!$B$3" tooltip="10m Air Pistol Sen Division 1" display="D1" xr:uid="{DC599CB8-FFAB-465E-995E-1DE32DFA771B}"/>
    <hyperlink ref="D8" location="'10m Air Pistol Sen'!$B$15" tooltip="10m Air Pistol Sen Division 2" display="D2" xr:uid="{9893D170-125D-4102-8056-680A75866220}"/>
    <hyperlink ref="E8" location="'10m Air Pistol Sen'!$B$27" tooltip="10m Air Pistol Sen Division 3" display="D3" xr:uid="{CE38EFF5-B63E-44CC-A884-5B0C43347E57}"/>
    <hyperlink ref="F8" location="'10m Air Pistol Sen'!$B$39" tooltip="10m Air Pistol Sen Division 4" display="D4" xr:uid="{3BC330FC-DCE0-463C-99D0-D34C82920055}"/>
    <hyperlink ref="B9" location="'10m Air Pistol Team 1'!A2" tooltip="10m Air Pistol Team" display="10m Air Pistol Team" xr:uid="{050718C5-CEB0-4E7E-9686-48CA628DC633}"/>
    <hyperlink ref="C9" location="'10m Air Pistol Team 1'!$A$3" tooltip="10m Air Pistol Team Division 1" display="D1" xr:uid="{31D096A5-BA6F-4617-9072-1F2F6258EB7D}"/>
    <hyperlink ref="D9" location="'10m Air Pistol Team 1'!$A$29" tooltip="10m Air Pistol Team Division 2" display="D2" xr:uid="{6DEBF579-64CF-4DDD-A87C-37F2BBAF04B6}"/>
    <hyperlink ref="E9" location="'10m Air Pistol Team 2'!$A$3" tooltip="10m Air Pistol Team Division 3" display="D3" xr:uid="{C72C062F-06EC-4F8A-9700-3FF5C40314FE}"/>
    <hyperlink ref="B10" location="'10m Air Pistol (Supp rest)'!A2" tooltip="10m Air Pistol (Supp rest)" display="10m Air Pistol (Supp rest)" xr:uid="{1AB3BCCB-FD2D-4264-8D24-E9DAE81A53FC}"/>
    <hyperlink ref="C10" location="'10m Air Pistol (Supp rest)'!$B$3" tooltip="10m Air Pistol (Supp rest) Division 1" display="D1" xr:uid="{09FE4466-CACA-4572-8318-44EF203738DC}"/>
    <hyperlink ref="D10" location="'10m Air Pistol (Supp rest)'!$B$13" tooltip="10m Air Pistol (Supp rest) Division 2" display="D2" xr:uid="{A178DD7E-D423-402E-9563-9413ECFE36EC}"/>
    <hyperlink ref="E10" location="'10m Air Pistol (Supp rest)'!$B$23" tooltip="10m Air Pistol (Supp rest) Division 3" display="D3" xr:uid="{9EB052F2-1098-454E-BB25-99543FC0F499}"/>
    <hyperlink ref="B11" location="'10m Air Rifle'!A2" tooltip="10m Air Rifle" display="10m Air Rifle" xr:uid="{DE782BBD-A364-4C21-9446-472C843DE48A}"/>
    <hyperlink ref="C11" location="'10m Air Rifle'!$B$3" tooltip="10m Air Rifle Division 1" display="D1" xr:uid="{8BD30A5E-A15B-4D3A-ABFC-175D628A2144}"/>
    <hyperlink ref="D11" location="'10m Air Rifle'!$B$14" tooltip="10m Air Rifle Division 2" display="D2" xr:uid="{1243145B-291D-41EF-960B-8008ED9718D8}"/>
    <hyperlink ref="E11" location="'10m Air Rifle'!$B$25" tooltip="10m Air Rifle Division 3" display="D3" xr:uid="{9DF308A0-3C81-4394-A5F4-646D6E6D35A1}"/>
    <hyperlink ref="F11" location="'10m Air Rifle'!$B$35" tooltip="10m Air Rifle Division 4" display="D4" xr:uid="{A94D1784-B1B2-4040-92BC-17559E2670E0}"/>
    <hyperlink ref="B12" location="'10m Air Rifle Sen'!A2" tooltip="10m Air Rifle Sen" display="10m Air Rifle Sen" xr:uid="{3B9A95BE-E4C9-4182-B1D7-153D9CFDF8EF}"/>
    <hyperlink ref="C12" location="'10m Air Rifle Sen'!$B$3" tooltip="10m Air Rifle Sen Division 1" display="D1" xr:uid="{09798E5A-35E5-478B-9913-5722B613AFBF}"/>
    <hyperlink ref="B13" location="'10m Air Rifle (Supp rest)'!A2" tooltip="10m Air Rifle (Supp rest)" display="10m Air Rifle (Supp rest)" xr:uid="{8FF95E71-E59F-4F21-B1FC-95A39B819DE8}"/>
    <hyperlink ref="C13" location="'10m Air Rifle (Supp rest)'!$B$3" tooltip="10m Air Rifle (Supp rest) Division 1" display="D1" xr:uid="{9FD1F5E0-DDCF-46AB-A795-DF69322A1F1E}"/>
    <hyperlink ref="B14" location="'20Yd Pistol'!A2" tooltip="20Yd Pistol" display="20Yd Pistol" xr:uid="{BEA22BCC-52E4-4327-AC75-A671CC65F99F}"/>
    <hyperlink ref="C14" location="'20Yd Pistol'!$B$3" tooltip="20Yd Pistol Division 1" display="D1" xr:uid="{3E356162-BB69-4BED-960C-87C9E872D670}"/>
    <hyperlink ref="D14" location="'20Yd Pistol'!$B$13" tooltip="20Yd Pistol Division 2" display="D2" xr:uid="{328C39CD-099C-4644-BE0B-B2DF143EE86B}"/>
    <hyperlink ref="E14" location="'20Yd Pistol'!$B$23" tooltip="20Yd Pistol Division 3" display="D3" xr:uid="{4147EFDC-549E-49D3-8404-006407D0D641}"/>
    <hyperlink ref="B15" location="'6Yd Air Pistol'!A2" tooltip="6Yd Air Pistol" display="6Yd Air Pistol" xr:uid="{DC44B47C-95F3-4010-BADB-7EAF5248DFC4}"/>
    <hyperlink ref="C15" location="'6Yd Air Pistol'!$B$3" tooltip="6Yd Air Pistol Division 1" display="D1" xr:uid="{14A77DE6-B657-4EC3-BF3D-939B5C4AE14F}"/>
    <hyperlink ref="B16" location="'Gallery Rifle Any'!A2" tooltip="Gallery Rifle Any" display="Gallery Rifle Any" xr:uid="{EF4F0B28-2A25-443F-BD0C-2B388D8E4E79}"/>
    <hyperlink ref="C16" location="'Gallery Rifle Any'!$B$3" tooltip="Gallery Rifle Any Division 1" display="D1" xr:uid="{956F396B-AF80-46F3-8486-295B37BEB6F8}"/>
    <hyperlink ref="D16" location="'Gallery Rifle Any'!$B$14" tooltip="Gallery Rifle Any Division 2" display="D2" xr:uid="{6ECED765-570F-44C6-B253-8BEEAB178BE9}"/>
    <hyperlink ref="E16" location="'Gallery Rifle Any'!$B$24" tooltip="Gallery Rifle Any Division 3" display="D3" xr:uid="{35960B47-8CCD-4494-8965-9BC1EACC70F3}"/>
    <hyperlink ref="B17" location="'Gallery Rifle Any Sen'!A2" tooltip="Gallery Rifle Any Sen" display="Gallery Rifle Any Sen" xr:uid="{EDD3A72A-8B81-46A9-A7E7-AAF006ADB9FB}"/>
    <hyperlink ref="C17" location="'Gallery Rifle Any Sen'!$B$3" tooltip="Gallery Rifle Any Sen Division 1" display="D1" xr:uid="{B7E3B581-77E6-496E-A481-E7CC8A52694F}"/>
    <hyperlink ref="B18" location="'Gallery Rifle Iron'!A2" tooltip="Gallery Rifle Iron" display="Gallery Rifle Iron" xr:uid="{771BBC91-6B40-4D71-A07E-45F60E85B8F0}"/>
    <hyperlink ref="C18" location="'Gallery Rifle Iron'!$B$3" tooltip="Gallery Rifle Iron Division 1" display="D1" xr:uid="{D1D06E37-C903-4404-9F25-D8F0D67BA268}"/>
    <hyperlink ref="D18" location="'Gallery Rifle Iron'!$B$15" tooltip="Gallery Rifle Iron Division 2" display="D2" xr:uid="{A74988C7-3550-4891-B59A-B0BAE7B785E0}"/>
    <hyperlink ref="E18" location="'Gallery Rifle Iron'!$B$27" tooltip="Gallery Rifle Iron Division 3" display="D3" xr:uid="{20004840-4C70-429E-9895-E059C6193D4B}"/>
    <hyperlink ref="F18" location="'Gallery Rifle Iron'!$B$39" tooltip="Gallery Rifle Iron Division 4" display="D4" xr:uid="{31071F22-3979-47C7-AED5-87EA8BCCFE28}"/>
    <hyperlink ref="G18" location="'Gallery Rifle Iron'!$B$50" tooltip="Gallery Rifle Iron Division 5" display="D5" xr:uid="{01A3A5D2-0710-4E59-9942-7516159CE97E}"/>
    <hyperlink ref="B19" location="'Gallery Rifle Iron Sen'!A2" tooltip="Gallery Rifle Iron Sen" display="Gallery Rifle Iron Sen" xr:uid="{40FB5670-AF82-46D8-85ED-3D5834E3B5D4}"/>
    <hyperlink ref="C19" location="'Gallery Rifle Iron Sen'!$B$3" tooltip="Gallery Rifle Iron Sen Division 1" display="D1" xr:uid="{2D504E11-3926-4E7D-A55C-001518A20DE3}"/>
    <hyperlink ref="B20" location="'Long Barrelled Pistol'!A2" tooltip="Long Barrelled Pistol" display="Long Barrelled Pistol" xr:uid="{56D43066-F2D2-48E8-9C6D-5120DED8AD96}"/>
    <hyperlink ref="C20" location="'Long Barrelled Pistol'!$B$3" tooltip="Long Barrelled Pistol Division 1" display="D1" xr:uid="{ABDB595B-9E0B-406E-BF26-D343841A7794}"/>
    <hyperlink ref="D20" location="'Long Barrelled Pistol'!$B$13" tooltip="Long Barrelled Pistol Division 2" display="D2" xr:uid="{D512457F-77F5-4065-B558-1776D06A59AD}"/>
    <hyperlink ref="E20" location="'Long Barrelled Pistol'!$B$23" tooltip="Long Barrelled Pistol Division 3" display="D3" xr:uid="{8E15E292-B6BA-435F-8A1F-CA3142BF722F}"/>
    <hyperlink ref="B21" location="'Long Barrelled Pistol Sen'!A2" tooltip="Long Barrelled Pistol Sen" display="Long Barrelled Pistol Sen" xr:uid="{85422762-264C-471C-89EC-18D579B9336B}"/>
    <hyperlink ref="C21" location="'Long Barrelled Pistol Sen'!$B$3" tooltip="Long Barrelled Pistol Sen Division 1" display="D1" xr:uid="{4C7867A8-5AC0-4336-A5A4-EB792FD21E7E}"/>
    <hyperlink ref="B22" location="'Long Range Bench 1'!A2" tooltip="Long Range Bench" display="Long Range Bench" xr:uid="{732F72E8-B51B-4491-B3E2-C46B96519236}"/>
    <hyperlink ref="C22" location="'Long Range Bench 1'!$B$3" tooltip="Long Range Bench Division 1" display="D1" xr:uid="{CFDAAAAB-3C45-40C0-ACEE-DA4E33D05D53}"/>
    <hyperlink ref="D22" location="'Long Range Bench 1'!$B$15" tooltip="Long Range Bench Division 2" display="D2" xr:uid="{E3376446-E5E6-4252-9EF7-DC723E4488F2}"/>
    <hyperlink ref="E22" location="'Long Range Bench 1'!$B$27" tooltip="Long Range Bench Division 3" display="D3" xr:uid="{F5C1AAB1-5A54-426E-9669-3FF1EF535CF4}"/>
    <hyperlink ref="F22" location="'Long Range Bench 1'!$B$39" tooltip="Long Range Bench Division 4" display="D4" xr:uid="{FC154D1F-D9FE-4492-B61F-9BAADACCECFD}"/>
    <hyperlink ref="G22" location="'Long Range Bench 1'!$B$50" tooltip="Long Range Bench Division 5" display="D5" xr:uid="{9ADC2282-F32B-44FF-B4F1-032081A62B7B}"/>
    <hyperlink ref="H22" location="'Long Range Bench 2'!$B$3" tooltip="Long Range Bench Division 6" display="D6" xr:uid="{A911AAED-803A-4C01-9180-D6CA03DAAC62}"/>
    <hyperlink ref="B23" location="'Long Range Bench Sen'!A2" tooltip="Long Range Bench Sen" display="Long Range Bench Sen" xr:uid="{0C67774D-684F-46EF-852B-27166632002B}"/>
    <hyperlink ref="C23" location="'Long Range Bench Sen'!$B$3" tooltip="Long Range Bench Sen Division 1" display="D1" xr:uid="{0FE10704-E084-4A3B-9E95-5A3662A8958B}"/>
    <hyperlink ref="O5" location="'Muzzle-loading Pistol'!A2" tooltip="Muzzle-loading Pistol" display="Muzzle-loading Pistol" xr:uid="{2C120368-2C98-410C-B3D3-2EE32189B709}"/>
    <hyperlink ref="P5" location="'Muzzle-loading Pistol'!$B$3" tooltip="Muzzle-loading Pistol Division 1" display="D1" xr:uid="{B3C9F782-24D4-4E7F-BFFB-6630FCA7B023}"/>
    <hyperlink ref="O6" location="'Muzzle-loading Revolver'!A2" tooltip="Muzzle-loading Revolver" display="Muzzle-loading Revolver" xr:uid="{B4706F89-B84E-460B-821C-4F8A3358C030}"/>
    <hyperlink ref="P6" location="'Muzzle-loading Revolver'!$B$3" tooltip="Muzzle-loading Revolver Division 1" display="D1" xr:uid="{CE9D92D5-B2E6-47FA-BD2E-CC2C06507806}"/>
    <hyperlink ref="Q6" location="'Muzzle-loading Revolver'!$B$12" tooltip="Muzzle-loading Revolver Division 2" display="D2" xr:uid="{FC2EC74A-B9FE-47D2-B5B6-4AEE63B87433}"/>
    <hyperlink ref="O7" location="'Rapid Fire Air Pistol'!A2" tooltip="Rapid Fire Air Pistol" display="Rapid Fire Air Pistol" xr:uid="{1B4EE09E-F231-4F37-A109-A26F144F5623}"/>
    <hyperlink ref="P7" location="'Rapid Fire Air Pistol'!$B$3" tooltip="Rapid Fire Air Pistol Division 1" display="D1" xr:uid="{3B8EA7E7-F379-4255-BD92-8CA60FC659F0}"/>
    <hyperlink ref="O8" location="'Rapid Fire Rifle'!A2" tooltip="Rapid Fire Rifle" display="Rapid Fire Rifle" xr:uid="{EFF28528-53CD-473A-9421-2146482DC908}"/>
    <hyperlink ref="P8" location="'Rapid Fire Rifle'!$B$3" tooltip="Rapid Fire Rifle Division 1" display="D1" xr:uid="{829E1D1C-0E3C-4A77-9A10-7D2200E8FED3}"/>
    <hyperlink ref="Q8" location="'Rapid Fire Rifle'!$B$13" tooltip="Rapid Fire Rifle Division 2" display="D2" xr:uid="{573BCC31-251B-4EC3-809E-0B61B80CC292}"/>
    <hyperlink ref="O9" location="'Rapid Fire Rifle Sen'!A2" tooltip="Rapid Fire Rifle Sen" display="Rapid Fire Rifle Sen" xr:uid="{B3DE6B4E-4E0F-4764-8D30-2238CCB2E6BE}"/>
    <hyperlink ref="P9" location="'Rapid Fire Rifle Sen'!$B$3" tooltip="Rapid Fire Rifle Sen Division 1" display="D1" xr:uid="{6B077B76-0AFE-428F-B1A0-88F523BDC870}"/>
    <hyperlink ref="O10" location="'Short Range Rifle'!A2" tooltip="Short Range Rifle" display="Short Range Rifle" xr:uid="{A3F522F1-6CEF-49DD-9786-10C93595A149}"/>
    <hyperlink ref="P10" location="'Short Range Rifle'!$B$3" tooltip="Short Range Rifle Division 1" display="D1" xr:uid="{C32B84BA-CEA0-4D99-A6A2-25A8A93129ED}"/>
    <hyperlink ref="Q10" location="'Short Range Rifle'!$J$3" tooltip="Short Range Rifle Division 2" display="D2" xr:uid="{DE3F4BBF-4619-41CD-8A1B-42120391AE53}"/>
    <hyperlink ref="R10" location="'Short Range Rifle'!$B$15" tooltip="Short Range Rifle Division 3" display="D3" xr:uid="{64E1095E-FCB2-4DC0-93D4-1EBAE2DBEC38}"/>
    <hyperlink ref="S10" location="'Short Range Rifle'!$J$15" tooltip="Short Range Rifle Division 4" display="D4" xr:uid="{707A48A6-6CBF-4F65-BE61-C38B24526B66}"/>
    <hyperlink ref="T10" location="'Short Range Rifle'!$B$27" tooltip="Short Range Rifle Division 5" display="D5" xr:uid="{F6051E31-44BE-453A-9CF0-E8EC2680FE64}"/>
    <hyperlink ref="U10" location="'Short Range Rifle'!$J$27" tooltip="Short Range Rifle Division 6" display="D6" xr:uid="{1D8891AB-DFF5-47A6-ABDB-1EFEC850B5B6}"/>
    <hyperlink ref="V10" location="'Short Range Rifle'!$B$39" tooltip="Short Range Rifle Division 7" display="D7" xr:uid="{58B6CE71-B0F7-4D42-862F-C07C3F8EE058}"/>
    <hyperlink ref="W10" location="'Short Range Rifle'!$J$39" tooltip="Short Range Rifle Division 8" display="D8" xr:uid="{0792E8BC-5BDC-4E60-A645-881D9BFB2374}"/>
    <hyperlink ref="X10" location="'Short Range Rifle'!$B$51" tooltip="Short Range Rifle Division 9" display="D9" xr:uid="{DA0AA898-748B-4DF4-B78B-09765D735007}"/>
    <hyperlink ref="O11" location="'Short Range Rifle Sen'!A2" tooltip="Short Range Rifle Sen" display="Short Range Rifle Sen" xr:uid="{3DFBB321-2142-4F55-B864-DC90C26BB38B}"/>
    <hyperlink ref="P11" location="'Short Range Rifle Sen'!$B$3" tooltip="Short Range Rifle Sen Division 1" display="D1" xr:uid="{FEE6B6E0-4ABB-4569-801F-A41854C5A605}"/>
    <hyperlink ref="O12" location="'Short Range Rifle Team 1'!A2" tooltip="Short Range Rifle Team" display="Short Range Rifle Team" xr:uid="{0BEF7D89-698E-452D-9E5A-21E24E04FD87}"/>
    <hyperlink ref="P12" location="'Short Range Rifle Team 1'!$A$3" tooltip="Short Range Rifle Team Division 1" display="D1" xr:uid="{34DE9C69-E9E8-4ACA-9057-374F63E0A790}"/>
    <hyperlink ref="Q12" location="'Short Range Rifle Team 1'!$A$29" tooltip="Short Range Rifle Team Division 2" display="D2" xr:uid="{99F4508F-E328-456E-9DD2-32B3EACC479F}"/>
    <hyperlink ref="R12" location="'Short Range Rifle Team 2'!$A$3" tooltip="Short Range Rifle Team Division 3" display="D3" xr:uid="{B89D84B5-4B91-4133-B187-A694712A1DBF}"/>
    <hyperlink ref="O13" location="'Sport Rifle'!A2" tooltip="Sport Rifle" display="Sport Rifle" xr:uid="{D365BD76-EE55-4988-9E4E-EC5E4D7FCE75}"/>
    <hyperlink ref="P13" location="'Sport Rifle'!$B$3" tooltip="Sport Rifle Division 1" display="D1" xr:uid="{55A5DA24-11EF-47FC-9C97-C3826E00A65F}"/>
    <hyperlink ref="Q13" location="'Sport Rifle'!$J$3" tooltip="Sport Rifle Division 2" display="D2" xr:uid="{6B3D17BE-516D-4A51-9987-AF033AEE8748}"/>
    <hyperlink ref="R13" location="'Sport Rifle'!$B$15" tooltip="Sport Rifle Division 3" display="D3" xr:uid="{D21516C9-484A-446B-9D1A-EBD6D1C48082}"/>
    <hyperlink ref="S13" location="'Sport Rifle'!$J$15" tooltip="Sport Rifle Division 4" display="D4" xr:uid="{25F91F32-7C78-4CC6-B097-6526C3114ABE}"/>
    <hyperlink ref="T13" location="'Sport Rifle'!$B$27" tooltip="Sport Rifle Division 5" display="D5" xr:uid="{0B8A502A-83F8-4520-84DC-9EC34A4A1C0F}"/>
    <hyperlink ref="U13" location="'Sport Rifle'!$J$27" tooltip="Sport Rifle Division 6" display="D6" xr:uid="{E86DF697-374E-40B9-9278-4C97FFFE20B9}"/>
    <hyperlink ref="V13" location="'Sport Rifle'!$B$39" tooltip="Sport Rifle Division 7" display="D7" xr:uid="{714D92F8-1C8E-4882-A10B-A457F15EF0CE}"/>
    <hyperlink ref="W13" location="'Sport Rifle'!$J$39" tooltip="Sport Rifle Division 8" display="D8" xr:uid="{DB726892-EF50-474C-9A3B-8806C3872714}"/>
    <hyperlink ref="X13" location="'Sport Rifle'!$B$50" tooltip="Sport Rifle Division 9" display="D9" xr:uid="{246BF50C-799A-43DA-ADF1-D2E5935DAEF3}"/>
    <hyperlink ref="Y13" location="'Sport Rifle'!$J$50" tooltip="Sport Rifle Division 10" display="D10" xr:uid="{0E1D1730-2C28-4B76-A4BA-76C7D7C13D09}"/>
    <hyperlink ref="O14" location="'Sport Rifle Sen'!A2" tooltip="Sport Rifle Sen" display="Sport Rifle Sen" xr:uid="{5F352B83-CF47-4409-A6DC-518F465CE8C4}"/>
    <hyperlink ref="P14" location="'Sport Rifle Sen'!$B$3" tooltip="Sport Rifle Sen Division 1" display="D1" xr:uid="{7C4FCEEB-EE2A-4DC6-BAA3-E3910C3FA0C0}"/>
    <hyperlink ref="Q14" location="'Sport Rifle Sen'!$B$14" tooltip="Sport Rifle Sen Division 2" display="D2" xr:uid="{489A773C-9BC5-46C1-82BA-F635BBE77C83}"/>
    <hyperlink ref="R14" location="'Sport Rifle Sen'!$B$25" tooltip="Sport Rifle Sen Division 3" display="D3" xr:uid="{D9FBF2C9-C070-47A4-B4ED-DF37001577D8}"/>
    <hyperlink ref="O15" location="'Sport Rifle Team'!A2" tooltip="Sport Rifle Team" display="Sport Rifle Team" xr:uid="{14702E7C-D6A0-433F-98C2-994E6DCF786D}"/>
    <hyperlink ref="P15" location="'Sport Rifle Team'!$A$3" tooltip="Sport Rifle Team Division 1" display="D1" xr:uid="{40C3889D-3521-459C-AAE9-7AFF3BC43B32}"/>
    <hyperlink ref="Q15" location="'Sport Rifle Team'!$A$29" tooltip="Sport Rifle Team Division 2" display="D2" xr:uid="{73770D20-3582-440A-A795-3515885F7C60}"/>
    <hyperlink ref="O16" location="'SR Benchrest (Air)'!A2" tooltip="SR Benchrest (Air)" display="SR Benchrest (Air)" xr:uid="{2CE2D9AE-4E07-4304-B196-930B425F8D6E}"/>
    <hyperlink ref="P16" location="'SR Benchrest (Air)'!$B$3" tooltip="SR Benchrest (Air) Division 1" display="D1" xr:uid="{84813843-F900-4C6F-8257-1C024E69B3B3}"/>
    <hyperlink ref="Q16" location="'SR Benchrest (Air)'!$B$15" tooltip="SR Benchrest (Air) Division 2" display="D2" xr:uid="{78530A64-37BF-44A9-B505-EC7703A46426}"/>
    <hyperlink ref="R16" location="'SR Benchrest (Air)'!$B$27" tooltip="SR Benchrest (Air) Division 3" display="D3" xr:uid="{865367AB-3863-44D2-A3EA-54579A342F67}"/>
    <hyperlink ref="O17" location="'SR Benchrest (Air) Sen'!A2" tooltip="SR Benchrest (Air) Sen" display="SR Benchrest (Air) Sen" xr:uid="{BB7E04A6-0B1B-43C7-9E4D-6D08D2300758}"/>
    <hyperlink ref="P17" location="'SR Benchrest (Air) Sen'!$B$3" tooltip="SR Benchrest (Air) Sen Division 1" display="D1" xr:uid="{F8B5D6FA-3A55-47D1-A558-A943D5A9B76B}"/>
    <hyperlink ref="O18" location="'SR Benchrest (Rimfire) 1'!A2" tooltip="SR Benchrest (Rimfire)" display="SR Benchrest (Rimfire)" xr:uid="{5AF58642-1684-4669-ADB1-C239BA2E70CE}"/>
    <hyperlink ref="P18" location="'SR Benchrest (Rimfire) 1'!$B$3" tooltip="SR Benchrest (Rimfire) Division 1" display="D1" xr:uid="{2E13B180-9956-4AFF-B971-A7C260B78F1B}"/>
    <hyperlink ref="Q18" location="'SR Benchrest (Rimfire) 1'!$B$15" tooltip="SR Benchrest (Rimfire) Division 2" display="D2" xr:uid="{CB8F06EF-5761-41D3-BA88-3A8DDAA54378}"/>
    <hyperlink ref="R18" location="'SR Benchrest (Rimfire) 1'!$B$27" tooltip="SR Benchrest (Rimfire) Division 3" display="D3" xr:uid="{CC8C6FF5-0FB7-4C72-874D-E45C40CD7DEA}"/>
    <hyperlink ref="S18" location="'SR Benchrest (Rimfire) 1'!$B$39" tooltip="SR Benchrest (Rimfire) Division 4" display="D4" xr:uid="{D4684D24-1760-4E45-BA09-B05340C8748E}"/>
    <hyperlink ref="T18" location="'SR Benchrest (Rimfire) 1'!$B$51" tooltip="SR Benchrest (Rimfire) Division 5" display="D5" xr:uid="{528C854A-5671-4174-96E9-2FC20C4CB987}"/>
    <hyperlink ref="U18" location="'SR Benchrest (Rimfire) 2'!$B$3" tooltip="SR Benchrest (Rimfire) Division 6" display="D6" xr:uid="{809FE911-9520-4A29-A87F-724BD03CB74B}"/>
    <hyperlink ref="V18" location="'SR Benchrest (Rimfire) 2'!$B$15" tooltip="SR Benchrest (Rimfire) Division 7" display="D7" xr:uid="{37A24A07-717E-4DED-A495-E7C019497539}"/>
    <hyperlink ref="W18" location="'SR Benchrest (Rimfire) 2'!$B$26" tooltip="SR Benchrest (Rimfire) Division 8" display="D8" xr:uid="{8F108FAC-DDED-4D00-A575-43B48FFF74DE}"/>
    <hyperlink ref="X18" location="'SR Benchrest (Rimfire) 2'!$B$37" tooltip="SR Benchrest (Rimfire) Division 9" display="D9" xr:uid="{C086C6FC-AFDA-477E-BF9F-F3C50E334C7C}"/>
    <hyperlink ref="Y18" location="'SR Benchrest (Rimfire) 2'!$B$48" tooltip="SR Benchrest (Rimfire) Division 10" display="D10" xr:uid="{F4A9AED1-95A3-45EF-8D32-4BA4CB281EB8}"/>
    <hyperlink ref="O19" location="'SR Benchrest (Rimfire) Jun'!A2" tooltip="SR Benchrest (Rimfire) Jun" display="SR Benchrest (Rimfire) Jun" xr:uid="{692BFEF3-A360-4A87-83B6-574F258BC668}"/>
    <hyperlink ref="P19" location="'SR Benchrest (Rimfire) Jun'!$B$3" tooltip="SR Benchrest (Rimfire) Jun Division 1" display="D1" xr:uid="{49E4BC10-DFBD-4BA9-9629-02D53A15BC66}"/>
    <hyperlink ref="O20" location="'SR Benchrest (Rimfire) Sen'!A2" tooltip="SR Benchrest (Rimfire) Sen" display="SR Benchrest (Rimfire) Sen" xr:uid="{EF315C0E-759F-4B9B-9136-BA3CDF8BFCEB}"/>
    <hyperlink ref="P20" location="'SR Benchrest (Rimfire) Sen'!$B$3" tooltip="SR Benchrest (Rimfire) Sen Division 1" display="D1" xr:uid="{6A53F0D8-9279-4824-B0F9-4598671A4B93}"/>
    <hyperlink ref="Q20" location="'SR Benchrest (Rimfire) Sen'!$B$16" tooltip="SR Benchrest (Rimfire) Sen Division 2" display="D2" xr:uid="{47F5819B-BE9E-4757-A1E5-117CABDD8CE3}"/>
    <hyperlink ref="O21" location="'SR Benchrest (Rimfire) Team'!A2" tooltip="SR Benchrest (Rimfire) Team" display="SR Benchrest (Rimfire) Team" xr:uid="{3D29EA9A-6749-4DB9-89B3-BC719C6A1DED}"/>
    <hyperlink ref="P21" location="'SR Benchrest (Rimfire) Team'!$A$3" tooltip="SR Benchrest (Rimfire) Team Division 1" display="D1" xr:uid="{4112482F-1C03-485C-B28B-435EA79FF4AE}"/>
    <hyperlink ref="Q21" location="'SR Benchrest (Rimfire) Team'!$A$29" tooltip="SR Benchrest (Rimfire) Team Division 2" display="D2" xr:uid="{5E9B0AE9-2966-4902-B79A-476EFFC0D7CA}"/>
    <hyperlink ref="O22" location="'SR Standard Pistol'!A2" tooltip="SR Standard Pistol" display="SR Standard Pistol" xr:uid="{538F160D-425D-4EA5-A07F-0B41BE19453F}"/>
    <hyperlink ref="P22" location="'SR Standard Pistol'!$B$3" tooltip="SR Standard Pistol Division 1" display="D1" xr:uid="{332B7C2A-2851-468D-A3FA-A83071940796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6633-CAE0-4405-B1BF-5E573CFAAE18}">
  <sheetPr codeName="Sheet34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591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7</v>
      </c>
      <c r="B5" s="244" t="s">
        <v>597</v>
      </c>
      <c r="C5" s="244" t="s">
        <v>211</v>
      </c>
      <c r="D5" s="303">
        <v>182</v>
      </c>
      <c r="E5" s="245">
        <v>8</v>
      </c>
      <c r="F5" s="298">
        <v>557</v>
      </c>
      <c r="G5" s="299">
        <v>24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46">
        <v>2</v>
      </c>
      <c r="B6" s="247" t="s">
        <v>593</v>
      </c>
      <c r="C6" s="247" t="s">
        <v>181</v>
      </c>
      <c r="D6" s="248">
        <v>177</v>
      </c>
      <c r="E6" s="249">
        <v>7</v>
      </c>
      <c r="F6" s="117">
        <v>539</v>
      </c>
      <c r="G6" s="118">
        <v>21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0">
        <v>3</v>
      </c>
      <c r="B7" s="247" t="s">
        <v>331</v>
      </c>
      <c r="C7" s="247" t="s">
        <v>325</v>
      </c>
      <c r="D7" s="248">
        <v>143</v>
      </c>
      <c r="E7" s="249">
        <v>3</v>
      </c>
      <c r="F7" s="117">
        <v>461</v>
      </c>
      <c r="G7" s="118">
        <v>15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0">
        <v>5</v>
      </c>
      <c r="B8" s="247" t="s">
        <v>357</v>
      </c>
      <c r="C8" s="247" t="s">
        <v>325</v>
      </c>
      <c r="D8" s="248">
        <v>169</v>
      </c>
      <c r="E8" s="249">
        <v>6</v>
      </c>
      <c r="F8" s="117">
        <v>455</v>
      </c>
      <c r="G8" s="118">
        <v>14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6">
        <v>6</v>
      </c>
      <c r="B9" s="247" t="s">
        <v>67</v>
      </c>
      <c r="C9" s="247" t="s">
        <v>64</v>
      </c>
      <c r="D9" s="248">
        <v>147</v>
      </c>
      <c r="E9" s="249">
        <v>4</v>
      </c>
      <c r="F9" s="117">
        <v>448</v>
      </c>
      <c r="G9" s="118">
        <v>14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6">
        <v>4</v>
      </c>
      <c r="B10" s="247" t="s">
        <v>152</v>
      </c>
      <c r="C10" s="247" t="s">
        <v>153</v>
      </c>
      <c r="D10" s="248">
        <v>149</v>
      </c>
      <c r="E10" s="249">
        <v>5</v>
      </c>
      <c r="F10" s="117">
        <v>387</v>
      </c>
      <c r="G10" s="118">
        <v>10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46">
        <v>8</v>
      </c>
      <c r="B11" s="247" t="s">
        <v>391</v>
      </c>
      <c r="C11" s="247" t="s">
        <v>84</v>
      </c>
      <c r="D11" s="248">
        <v>133</v>
      </c>
      <c r="E11" s="249">
        <v>2</v>
      </c>
      <c r="F11" s="117">
        <v>388</v>
      </c>
      <c r="G11" s="118">
        <v>7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7">
        <v>1</v>
      </c>
      <c r="B12" s="252" t="s">
        <v>607</v>
      </c>
      <c r="C12" s="252" t="s">
        <v>325</v>
      </c>
      <c r="D12" s="254" t="s">
        <v>286</v>
      </c>
      <c r="E12" s="254">
        <v>0</v>
      </c>
      <c r="F12" s="295">
        <v>0</v>
      </c>
      <c r="G12" s="296">
        <v>0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132</v>
      </c>
      <c r="F14" s="108" t="s">
        <v>706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9693197E-C407-418C-B169-43E59A8458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8F75-BC04-452D-A9F3-AA2E8F8F60EF}">
  <sheetPr codeName="Sheet33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613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86"/>
      <c r="I3" s="86"/>
      <c r="J3" s="86"/>
      <c r="K3" s="86"/>
      <c r="L3" s="86"/>
      <c r="M3" s="86"/>
      <c r="N3" s="86"/>
      <c r="O3" s="86"/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4</v>
      </c>
      <c r="B5" s="234" t="s">
        <v>168</v>
      </c>
      <c r="C5" s="234" t="s">
        <v>162</v>
      </c>
      <c r="D5" s="235">
        <v>177</v>
      </c>
      <c r="E5" s="235">
        <v>6</v>
      </c>
      <c r="F5" s="235">
        <v>554</v>
      </c>
      <c r="G5" s="294">
        <v>18</v>
      </c>
      <c r="I5" s="86"/>
    </row>
    <row r="6" spans="1:34" ht="15.75" customHeight="1" x14ac:dyDescent="0.3">
      <c r="A6" s="102">
        <v>2</v>
      </c>
      <c r="B6" s="103" t="s">
        <v>161</v>
      </c>
      <c r="C6" s="103" t="s">
        <v>162</v>
      </c>
      <c r="D6" s="104">
        <v>174</v>
      </c>
      <c r="E6" s="99">
        <v>4</v>
      </c>
      <c r="F6" s="104">
        <v>540</v>
      </c>
      <c r="G6" s="105">
        <v>13</v>
      </c>
      <c r="I6" s="86"/>
    </row>
    <row r="7" spans="1:34" ht="15.75" customHeight="1" x14ac:dyDescent="0.3">
      <c r="A7" s="102">
        <v>3</v>
      </c>
      <c r="B7" s="103" t="s">
        <v>337</v>
      </c>
      <c r="C7" s="103" t="s">
        <v>162</v>
      </c>
      <c r="D7" s="104">
        <v>175</v>
      </c>
      <c r="E7" s="99">
        <v>5</v>
      </c>
      <c r="F7" s="104">
        <v>522</v>
      </c>
      <c r="G7" s="105">
        <v>13</v>
      </c>
      <c r="J7" s="112"/>
    </row>
    <row r="8" spans="1:34" ht="15.75" customHeight="1" x14ac:dyDescent="0.3">
      <c r="A8" s="102">
        <v>5</v>
      </c>
      <c r="B8" s="103" t="s">
        <v>152</v>
      </c>
      <c r="C8" s="103" t="s">
        <v>153</v>
      </c>
      <c r="D8" s="104">
        <v>171</v>
      </c>
      <c r="E8" s="99">
        <v>3</v>
      </c>
      <c r="F8" s="104">
        <v>438</v>
      </c>
      <c r="G8" s="105">
        <v>9</v>
      </c>
    </row>
    <row r="9" spans="1:34" ht="15.75" customHeight="1" x14ac:dyDescent="0.3">
      <c r="A9" s="102">
        <v>6</v>
      </c>
      <c r="B9" s="103" t="s">
        <v>106</v>
      </c>
      <c r="C9" s="103" t="s">
        <v>64</v>
      </c>
      <c r="D9" s="104">
        <v>162</v>
      </c>
      <c r="E9" s="99">
        <v>2</v>
      </c>
      <c r="F9" s="104">
        <v>461</v>
      </c>
      <c r="G9" s="105">
        <v>7</v>
      </c>
      <c r="I9" s="86"/>
    </row>
    <row r="10" spans="1:34" ht="15.75" customHeight="1" x14ac:dyDescent="0.3">
      <c r="A10" s="238">
        <v>1</v>
      </c>
      <c r="B10" s="239" t="s">
        <v>171</v>
      </c>
      <c r="C10" s="239" t="s">
        <v>162</v>
      </c>
      <c r="D10" s="240" t="s">
        <v>286</v>
      </c>
      <c r="E10" s="241">
        <v>0</v>
      </c>
      <c r="F10" s="295">
        <v>0</v>
      </c>
      <c r="G10" s="296">
        <v>0</v>
      </c>
      <c r="I10" s="86"/>
    </row>
    <row r="11" spans="1:34" ht="15.75" customHeight="1" x14ac:dyDescent="0.3">
      <c r="A11" s="86"/>
      <c r="I11" s="86"/>
    </row>
    <row r="12" spans="1:34" ht="15.75" customHeight="1" x14ac:dyDescent="0.3">
      <c r="A12" s="86"/>
      <c r="B12" s="86" t="s">
        <v>612</v>
      </c>
      <c r="F12" s="108" t="s">
        <v>706</v>
      </c>
      <c r="I12" s="86"/>
    </row>
    <row r="13" spans="1:34" ht="15.75" customHeight="1" x14ac:dyDescent="0.3">
      <c r="B13" s="86" t="s">
        <v>129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5883519C-D617-4B14-A485-D06A1389F2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E9C5-9DC1-48FA-AD0E-218252F9C9B9}">
  <sheetPr codeName="Sheet31"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7" width="4.140625" style="86" customWidth="1"/>
    <col min="28" max="16384" width="10.28515625" style="86"/>
  </cols>
  <sheetData>
    <row r="1" spans="1:34" s="84" customFormat="1" ht="18" x14ac:dyDescent="0.35">
      <c r="A1" s="83"/>
      <c r="B1" s="84" t="s">
        <v>582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J3" s="90"/>
      <c r="K3" s="86"/>
      <c r="L3" s="86"/>
      <c r="M3" s="86"/>
      <c r="N3" s="86"/>
      <c r="O3" s="86"/>
      <c r="P3" s="86"/>
      <c r="Q3" s="86"/>
      <c r="R3" s="86"/>
      <c r="S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313</v>
      </c>
      <c r="C5" s="234" t="s">
        <v>30</v>
      </c>
      <c r="D5" s="235">
        <v>96</v>
      </c>
      <c r="E5" s="235">
        <v>92</v>
      </c>
      <c r="F5" s="235">
        <f>SUM(D5:E5)</f>
        <v>188</v>
      </c>
      <c r="G5" s="235">
        <v>7</v>
      </c>
      <c r="H5" s="235">
        <v>570</v>
      </c>
      <c r="I5" s="294">
        <v>21</v>
      </c>
      <c r="K5" s="86"/>
      <c r="V5" s="87"/>
      <c r="W5" s="87"/>
    </row>
    <row r="6" spans="1:34" ht="15.75" customHeight="1" x14ac:dyDescent="0.3">
      <c r="A6" s="102">
        <v>2</v>
      </c>
      <c r="B6" s="103" t="s">
        <v>584</v>
      </c>
      <c r="C6" s="103" t="s">
        <v>30</v>
      </c>
      <c r="D6" s="104">
        <v>91</v>
      </c>
      <c r="E6" s="104">
        <v>91</v>
      </c>
      <c r="F6" s="104">
        <f>SUM(D6:E6)</f>
        <v>182</v>
      </c>
      <c r="G6" s="99">
        <v>6</v>
      </c>
      <c r="H6" s="104">
        <v>544</v>
      </c>
      <c r="I6" s="105">
        <v>18</v>
      </c>
      <c r="K6" s="86"/>
    </row>
    <row r="7" spans="1:34" ht="15.75" customHeight="1" x14ac:dyDescent="0.3">
      <c r="A7" s="102">
        <v>6</v>
      </c>
      <c r="B7" s="103" t="s">
        <v>334</v>
      </c>
      <c r="C7" s="103" t="s">
        <v>27</v>
      </c>
      <c r="D7" s="104">
        <v>81</v>
      </c>
      <c r="E7" s="104">
        <v>84</v>
      </c>
      <c r="F7" s="104">
        <f>SUM(D7:E7)</f>
        <v>165</v>
      </c>
      <c r="G7" s="99">
        <v>5</v>
      </c>
      <c r="H7" s="104">
        <v>501</v>
      </c>
      <c r="I7" s="105">
        <v>15</v>
      </c>
      <c r="J7" s="112"/>
      <c r="K7" s="86"/>
      <c r="V7" s="87"/>
      <c r="W7" s="87"/>
    </row>
    <row r="8" spans="1:34" ht="15.75" customHeight="1" x14ac:dyDescent="0.3">
      <c r="A8" s="102">
        <v>3</v>
      </c>
      <c r="B8" s="103" t="s">
        <v>585</v>
      </c>
      <c r="C8" s="103" t="s">
        <v>30</v>
      </c>
      <c r="D8" s="104">
        <v>65</v>
      </c>
      <c r="E8" s="104">
        <v>64</v>
      </c>
      <c r="F8" s="104">
        <f>SUM(D8:E8)</f>
        <v>129</v>
      </c>
      <c r="G8" s="99">
        <v>4</v>
      </c>
      <c r="H8" s="104">
        <v>426</v>
      </c>
      <c r="I8" s="105">
        <v>11</v>
      </c>
      <c r="K8" s="86"/>
    </row>
    <row r="9" spans="1:34" s="87" customFormat="1" ht="15.75" customHeight="1" x14ac:dyDescent="0.3">
      <c r="A9" s="102">
        <v>7</v>
      </c>
      <c r="B9" s="103" t="s">
        <v>107</v>
      </c>
      <c r="C9" s="103" t="s">
        <v>84</v>
      </c>
      <c r="D9" s="104" t="s">
        <v>286</v>
      </c>
      <c r="E9" s="104"/>
      <c r="F9" s="104">
        <f>SUM(D9:E9)</f>
        <v>0</v>
      </c>
      <c r="G9" s="99">
        <v>0</v>
      </c>
      <c r="H9" s="104">
        <v>162</v>
      </c>
      <c r="I9" s="105">
        <v>4</v>
      </c>
      <c r="J9" s="86"/>
      <c r="V9" s="86"/>
      <c r="W9" s="86"/>
    </row>
    <row r="10" spans="1:34" s="87" customFormat="1" ht="15.75" customHeight="1" x14ac:dyDescent="0.3">
      <c r="A10" s="102">
        <v>1</v>
      </c>
      <c r="B10" s="103" t="s">
        <v>583</v>
      </c>
      <c r="C10" s="103" t="s">
        <v>224</v>
      </c>
      <c r="D10" s="104">
        <v>0</v>
      </c>
      <c r="E10" s="104">
        <v>0</v>
      </c>
      <c r="F10" s="104">
        <f>SUM(D10:E10)</f>
        <v>0</v>
      </c>
      <c r="G10" s="99">
        <v>0</v>
      </c>
      <c r="H10" s="110">
        <v>0</v>
      </c>
      <c r="I10" s="111">
        <v>0</v>
      </c>
      <c r="J10" s="86"/>
      <c r="V10" s="86"/>
      <c r="W10" s="86"/>
    </row>
    <row r="11" spans="1:34" s="87" customFormat="1" ht="15.75" customHeight="1" x14ac:dyDescent="0.3">
      <c r="A11" s="238">
        <v>4</v>
      </c>
      <c r="B11" s="239" t="s">
        <v>156</v>
      </c>
      <c r="C11" s="239" t="s">
        <v>84</v>
      </c>
      <c r="D11" s="240" t="s">
        <v>286</v>
      </c>
      <c r="E11" s="240"/>
      <c r="F11" s="240">
        <f>SUM(D11:E11)</f>
        <v>0</v>
      </c>
      <c r="G11" s="241">
        <v>0</v>
      </c>
      <c r="H11" s="106">
        <v>0</v>
      </c>
      <c r="I11" s="107">
        <v>0</v>
      </c>
      <c r="J11" s="86"/>
    </row>
    <row r="12" spans="1:34" s="87" customFormat="1" ht="15.75" customHeight="1" x14ac:dyDescent="0.3">
      <c r="B12" s="86"/>
      <c r="C12" s="86"/>
      <c r="D12" s="86"/>
      <c r="E12" s="86"/>
      <c r="F12" s="86"/>
      <c r="G12" s="86"/>
      <c r="H12" s="86"/>
      <c r="I12" s="86"/>
      <c r="J12" s="86"/>
    </row>
    <row r="13" spans="1:34" s="87" customFormat="1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  <c r="J13" s="86"/>
    </row>
    <row r="14" spans="1:34" s="87" customFormat="1" ht="15.75" customHeight="1" x14ac:dyDescent="0.3">
      <c r="A14" s="92">
        <v>2</v>
      </c>
      <c r="B14" s="93" t="s">
        <v>5</v>
      </c>
      <c r="C14" s="94" t="s">
        <v>6</v>
      </c>
      <c r="D14" s="123"/>
      <c r="E14" s="165"/>
      <c r="F14" s="97" t="s">
        <v>7</v>
      </c>
      <c r="G14" s="97" t="s">
        <v>8</v>
      </c>
      <c r="H14" s="97" t="s">
        <v>9</v>
      </c>
      <c r="I14" s="98" t="s">
        <v>10</v>
      </c>
      <c r="J14" s="86"/>
    </row>
    <row r="15" spans="1:34" s="87" customFormat="1" ht="15.75" customHeight="1" x14ac:dyDescent="0.3">
      <c r="A15" s="233">
        <v>6</v>
      </c>
      <c r="B15" s="234" t="s">
        <v>185</v>
      </c>
      <c r="C15" s="234" t="s">
        <v>181</v>
      </c>
      <c r="D15" s="235">
        <v>86</v>
      </c>
      <c r="E15" s="235">
        <v>85</v>
      </c>
      <c r="F15" s="235">
        <f>SUM(D15:E15)</f>
        <v>171</v>
      </c>
      <c r="G15" s="235">
        <v>7</v>
      </c>
      <c r="H15" s="235">
        <v>520</v>
      </c>
      <c r="I15" s="294">
        <v>21</v>
      </c>
      <c r="J15" s="86"/>
      <c r="V15" s="86"/>
      <c r="W15" s="86"/>
    </row>
    <row r="16" spans="1:34" s="87" customFormat="1" ht="15.75" customHeight="1" x14ac:dyDescent="0.3">
      <c r="A16" s="102">
        <v>7</v>
      </c>
      <c r="B16" s="103" t="s">
        <v>157</v>
      </c>
      <c r="C16" s="103" t="s">
        <v>27</v>
      </c>
      <c r="D16" s="104">
        <v>74</v>
      </c>
      <c r="E16" s="104">
        <v>83</v>
      </c>
      <c r="F16" s="104">
        <f>SUM(D16:E16)</f>
        <v>157</v>
      </c>
      <c r="G16" s="99">
        <v>5</v>
      </c>
      <c r="H16" s="104">
        <v>479</v>
      </c>
      <c r="I16" s="105">
        <v>16</v>
      </c>
      <c r="J16" s="86"/>
    </row>
    <row r="17" spans="1:23" s="87" customFormat="1" ht="15.75" customHeight="1" x14ac:dyDescent="0.3">
      <c r="A17" s="102">
        <v>3</v>
      </c>
      <c r="B17" s="103" t="s">
        <v>182</v>
      </c>
      <c r="C17" s="103" t="s">
        <v>181</v>
      </c>
      <c r="D17" s="104">
        <v>74</v>
      </c>
      <c r="E17" s="104">
        <v>83</v>
      </c>
      <c r="F17" s="104">
        <f>SUM(D17:E17)</f>
        <v>157</v>
      </c>
      <c r="G17" s="99">
        <v>5</v>
      </c>
      <c r="H17" s="104">
        <v>487</v>
      </c>
      <c r="I17" s="105">
        <v>15</v>
      </c>
      <c r="J17" s="86"/>
    </row>
    <row r="18" spans="1:23" x14ac:dyDescent="0.3">
      <c r="A18" s="102">
        <v>5</v>
      </c>
      <c r="B18" s="103" t="s">
        <v>60</v>
      </c>
      <c r="C18" s="103" t="s">
        <v>18</v>
      </c>
      <c r="D18" s="104">
        <v>88</v>
      </c>
      <c r="E18" s="104">
        <v>80</v>
      </c>
      <c r="F18" s="104">
        <f>SUM(D18:E18)</f>
        <v>168</v>
      </c>
      <c r="G18" s="99">
        <v>6</v>
      </c>
      <c r="H18" s="104">
        <v>328</v>
      </c>
      <c r="I18" s="105">
        <v>11</v>
      </c>
    </row>
    <row r="19" spans="1:23" ht="15.75" customHeight="1" x14ac:dyDescent="0.3">
      <c r="A19" s="102">
        <v>1</v>
      </c>
      <c r="B19" s="103" t="s">
        <v>340</v>
      </c>
      <c r="C19" s="103" t="s">
        <v>84</v>
      </c>
      <c r="D19" s="104" t="s">
        <v>286</v>
      </c>
      <c r="E19" s="104"/>
      <c r="F19" s="104">
        <f>SUM(D19:E19)</f>
        <v>0</v>
      </c>
      <c r="G19" s="99">
        <v>0</v>
      </c>
      <c r="H19" s="110">
        <v>0</v>
      </c>
      <c r="I19" s="111">
        <v>0</v>
      </c>
    </row>
    <row r="20" spans="1:23" ht="15.75" customHeight="1" x14ac:dyDescent="0.3">
      <c r="A20" s="102">
        <v>2</v>
      </c>
      <c r="B20" s="103" t="s">
        <v>195</v>
      </c>
      <c r="C20" s="103" t="s">
        <v>196</v>
      </c>
      <c r="D20" s="104" t="s">
        <v>286</v>
      </c>
      <c r="E20" s="104"/>
      <c r="F20" s="104">
        <f>SUM(D20:E20)</f>
        <v>0</v>
      </c>
      <c r="G20" s="99">
        <v>0</v>
      </c>
      <c r="H20" s="104">
        <v>0</v>
      </c>
      <c r="I20" s="105">
        <v>0</v>
      </c>
    </row>
    <row r="21" spans="1:23" ht="15.75" customHeight="1" x14ac:dyDescent="0.3">
      <c r="A21" s="238">
        <v>4</v>
      </c>
      <c r="B21" s="239" t="s">
        <v>183</v>
      </c>
      <c r="C21" s="239" t="s">
        <v>181</v>
      </c>
      <c r="D21" s="240" t="s">
        <v>286</v>
      </c>
      <c r="E21" s="240"/>
      <c r="F21" s="240">
        <f>SUM(D21:E21)</f>
        <v>0</v>
      </c>
      <c r="G21" s="241">
        <v>0</v>
      </c>
      <c r="H21" s="106">
        <v>0</v>
      </c>
      <c r="I21" s="107">
        <v>0</v>
      </c>
      <c r="V21" s="87"/>
      <c r="W21" s="87"/>
    </row>
    <row r="22" spans="1:23" ht="15.75" customHeight="1" x14ac:dyDescent="0.3"/>
    <row r="23" spans="1:23" ht="15.75" customHeight="1" x14ac:dyDescent="0.3">
      <c r="A23" s="90"/>
      <c r="B23" s="91" t="s">
        <v>39</v>
      </c>
      <c r="C23" s="91"/>
      <c r="D23" s="91"/>
      <c r="E23" s="91"/>
      <c r="F23" s="91"/>
      <c r="G23" s="91"/>
      <c r="H23" s="91"/>
      <c r="I23" s="91"/>
    </row>
    <row r="24" spans="1:23" ht="15.75" customHeight="1" x14ac:dyDescent="0.3">
      <c r="A24" s="92">
        <v>2</v>
      </c>
      <c r="B24" s="93" t="s">
        <v>5</v>
      </c>
      <c r="C24" s="94" t="s">
        <v>6</v>
      </c>
      <c r="D24" s="123"/>
      <c r="E24" s="165"/>
      <c r="F24" s="97" t="s">
        <v>7</v>
      </c>
      <c r="G24" s="97" t="s">
        <v>8</v>
      </c>
      <c r="H24" s="97" t="s">
        <v>9</v>
      </c>
      <c r="I24" s="98" t="s">
        <v>10</v>
      </c>
    </row>
    <row r="25" spans="1:23" ht="15.75" customHeight="1" x14ac:dyDescent="0.3">
      <c r="A25" s="233">
        <v>1</v>
      </c>
      <c r="B25" s="234" t="s">
        <v>96</v>
      </c>
      <c r="C25" s="234" t="s">
        <v>18</v>
      </c>
      <c r="D25" s="235">
        <v>80</v>
      </c>
      <c r="E25" s="235">
        <v>88</v>
      </c>
      <c r="F25" s="235">
        <f>SUM(D25:E25)</f>
        <v>168</v>
      </c>
      <c r="G25" s="235">
        <v>6</v>
      </c>
      <c r="H25" s="236">
        <v>492</v>
      </c>
      <c r="I25" s="237">
        <v>18</v>
      </c>
    </row>
    <row r="26" spans="1:23" ht="15.75" customHeight="1" x14ac:dyDescent="0.3">
      <c r="A26" s="102">
        <v>5</v>
      </c>
      <c r="B26" s="103" t="s">
        <v>588</v>
      </c>
      <c r="C26" s="103" t="s">
        <v>64</v>
      </c>
      <c r="D26" s="104">
        <v>80</v>
      </c>
      <c r="E26" s="104">
        <v>79</v>
      </c>
      <c r="F26" s="104">
        <f>SUM(D26:E26)</f>
        <v>159</v>
      </c>
      <c r="G26" s="99">
        <v>5</v>
      </c>
      <c r="H26" s="104">
        <v>462</v>
      </c>
      <c r="I26" s="105">
        <v>15</v>
      </c>
    </row>
    <row r="27" spans="1:23" ht="15.75" customHeight="1" x14ac:dyDescent="0.3">
      <c r="A27" s="102">
        <v>4</v>
      </c>
      <c r="B27" s="103" t="s">
        <v>587</v>
      </c>
      <c r="C27" s="103" t="s">
        <v>14</v>
      </c>
      <c r="D27" s="104">
        <v>62</v>
      </c>
      <c r="E27" s="104">
        <v>55</v>
      </c>
      <c r="F27" s="104">
        <f>SUM(D27:E27)</f>
        <v>117</v>
      </c>
      <c r="G27" s="99">
        <v>4</v>
      </c>
      <c r="H27" s="104">
        <v>396</v>
      </c>
      <c r="I27" s="105">
        <v>12</v>
      </c>
    </row>
    <row r="28" spans="1:23" ht="15.75" customHeight="1" x14ac:dyDescent="0.3">
      <c r="A28" s="102">
        <v>2</v>
      </c>
      <c r="B28" s="103" t="s">
        <v>50</v>
      </c>
      <c r="C28" s="103" t="s">
        <v>27</v>
      </c>
      <c r="D28" s="104">
        <v>70</v>
      </c>
      <c r="E28" s="104">
        <v>45</v>
      </c>
      <c r="F28" s="104">
        <f>SUM(D28:E28)</f>
        <v>115</v>
      </c>
      <c r="G28" s="99">
        <v>3</v>
      </c>
      <c r="H28" s="104">
        <v>380</v>
      </c>
      <c r="I28" s="105">
        <v>9</v>
      </c>
    </row>
    <row r="29" spans="1:23" ht="15.75" customHeight="1" x14ac:dyDescent="0.3">
      <c r="A29" s="102">
        <v>3</v>
      </c>
      <c r="B29" s="103" t="s">
        <v>586</v>
      </c>
      <c r="C29" s="103" t="s">
        <v>343</v>
      </c>
      <c r="D29" s="104">
        <v>0</v>
      </c>
      <c r="E29" s="104">
        <v>0</v>
      </c>
      <c r="F29" s="104">
        <f>SUM(D29:E29)</f>
        <v>0</v>
      </c>
      <c r="G29" s="99">
        <v>0</v>
      </c>
      <c r="H29" s="104">
        <v>0</v>
      </c>
      <c r="I29" s="105">
        <v>0</v>
      </c>
    </row>
    <row r="30" spans="1:23" ht="15.75" customHeight="1" x14ac:dyDescent="0.3">
      <c r="A30" s="238">
        <v>6</v>
      </c>
      <c r="B30" s="239" t="s">
        <v>589</v>
      </c>
      <c r="C30" s="239" t="s">
        <v>224</v>
      </c>
      <c r="D30" s="240">
        <v>0</v>
      </c>
      <c r="E30" s="240">
        <v>0</v>
      </c>
      <c r="F30" s="240">
        <f>SUM(D30:E30)</f>
        <v>0</v>
      </c>
      <c r="G30" s="241">
        <v>0</v>
      </c>
      <c r="H30" s="106">
        <v>0</v>
      </c>
      <c r="I30" s="107">
        <v>0</v>
      </c>
    </row>
    <row r="31" spans="1:23" ht="15.75" customHeight="1" x14ac:dyDescent="0.3"/>
    <row r="32" spans="1:23" ht="15.75" customHeight="1" x14ac:dyDescent="0.3">
      <c r="B32" s="86" t="s">
        <v>590</v>
      </c>
      <c r="F32" s="108" t="s">
        <v>706</v>
      </c>
    </row>
    <row r="33" spans="2:2" ht="15.75" customHeight="1" x14ac:dyDescent="0.3">
      <c r="B33" s="86" t="s">
        <v>129</v>
      </c>
    </row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`" xr:uid="{F972D26F-D5A8-41AF-99B9-756C52B9F1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FCD3-2562-40DB-B926-0BBD631B62A5}">
  <sheetPr codeName="Sheet17">
    <tabColor rgb="FFC5E0B4"/>
    <pageSetUpPr fitToPage="1"/>
  </sheetPr>
  <dimension ref="A1:AMJ67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style="6" customWidth="1"/>
    <col min="12" max="15" width="5" style="6" customWidth="1"/>
    <col min="16" max="23" width="4.140625" style="6" customWidth="1"/>
    <col min="24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407</v>
      </c>
      <c r="D1" s="4"/>
      <c r="E1" s="4"/>
      <c r="F1" s="4"/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</v>
      </c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</row>
    <row r="5" spans="1:34" ht="15.75" customHeight="1" x14ac:dyDescent="0.3">
      <c r="A5" s="209">
        <v>3</v>
      </c>
      <c r="B5" s="210" t="s">
        <v>327</v>
      </c>
      <c r="C5" s="210" t="s">
        <v>53</v>
      </c>
      <c r="D5" s="211">
        <v>168</v>
      </c>
      <c r="E5" s="211">
        <v>6</v>
      </c>
      <c r="F5" s="235">
        <v>520</v>
      </c>
      <c r="G5" s="294">
        <v>24</v>
      </c>
    </row>
    <row r="6" spans="1:34" ht="15.75" customHeight="1" x14ac:dyDescent="0.3">
      <c r="A6" s="157">
        <v>7</v>
      </c>
      <c r="B6" s="24" t="s">
        <v>183</v>
      </c>
      <c r="C6" s="24" t="s">
        <v>181</v>
      </c>
      <c r="D6" s="28">
        <v>176</v>
      </c>
      <c r="E6" s="57">
        <v>9</v>
      </c>
      <c r="F6" s="104">
        <v>515</v>
      </c>
      <c r="G6" s="105">
        <v>23</v>
      </c>
    </row>
    <row r="7" spans="1:34" ht="15.75" customHeight="1" x14ac:dyDescent="0.3">
      <c r="A7" s="157">
        <v>8</v>
      </c>
      <c r="B7" s="24" t="s">
        <v>67</v>
      </c>
      <c r="C7" s="24" t="s">
        <v>64</v>
      </c>
      <c r="D7" s="28">
        <v>169</v>
      </c>
      <c r="E7" s="57">
        <v>8</v>
      </c>
      <c r="F7" s="104">
        <v>507</v>
      </c>
      <c r="G7" s="105">
        <v>22</v>
      </c>
      <c r="J7" s="163"/>
    </row>
    <row r="8" spans="1:34" ht="15.75" customHeight="1" x14ac:dyDescent="0.3">
      <c r="A8" s="157">
        <v>4</v>
      </c>
      <c r="B8" s="24" t="s">
        <v>408</v>
      </c>
      <c r="C8" s="24" t="s">
        <v>221</v>
      </c>
      <c r="D8" s="28">
        <v>169</v>
      </c>
      <c r="E8" s="57">
        <v>8</v>
      </c>
      <c r="F8" s="104">
        <v>491</v>
      </c>
      <c r="G8" s="105">
        <v>17</v>
      </c>
    </row>
    <row r="9" spans="1:34" ht="15.75" customHeight="1" x14ac:dyDescent="0.3">
      <c r="A9" s="157">
        <v>6</v>
      </c>
      <c r="B9" s="24" t="s">
        <v>409</v>
      </c>
      <c r="C9" s="24" t="s">
        <v>53</v>
      </c>
      <c r="D9" s="28">
        <v>166</v>
      </c>
      <c r="E9" s="57">
        <v>5</v>
      </c>
      <c r="F9" s="104">
        <v>503</v>
      </c>
      <c r="G9" s="105">
        <v>16</v>
      </c>
    </row>
    <row r="10" spans="1:34" ht="15.75" customHeight="1" x14ac:dyDescent="0.3">
      <c r="A10" s="157">
        <v>5</v>
      </c>
      <c r="B10" s="24" t="s">
        <v>358</v>
      </c>
      <c r="C10" s="24" t="s">
        <v>64</v>
      </c>
      <c r="D10" s="28">
        <v>166</v>
      </c>
      <c r="E10" s="57">
        <v>5</v>
      </c>
      <c r="F10" s="104">
        <v>493</v>
      </c>
      <c r="G10" s="105">
        <v>14</v>
      </c>
    </row>
    <row r="11" spans="1:34" ht="15.75" customHeight="1" x14ac:dyDescent="0.3">
      <c r="A11" s="157">
        <v>1</v>
      </c>
      <c r="B11" s="24" t="s">
        <v>149</v>
      </c>
      <c r="C11" s="24" t="s">
        <v>150</v>
      </c>
      <c r="D11" s="28">
        <v>159</v>
      </c>
      <c r="E11" s="57">
        <v>2</v>
      </c>
      <c r="F11" s="110">
        <v>477</v>
      </c>
      <c r="G11" s="111">
        <v>9</v>
      </c>
    </row>
    <row r="12" spans="1:34" ht="15.75" customHeight="1" x14ac:dyDescent="0.3">
      <c r="A12" s="157">
        <v>9</v>
      </c>
      <c r="B12" s="24" t="s">
        <v>410</v>
      </c>
      <c r="C12" s="24" t="s">
        <v>53</v>
      </c>
      <c r="D12" s="28">
        <v>160</v>
      </c>
      <c r="E12" s="57">
        <v>3</v>
      </c>
      <c r="F12" s="104">
        <v>473</v>
      </c>
      <c r="G12" s="105">
        <v>8</v>
      </c>
    </row>
    <row r="13" spans="1:34" ht="15.75" customHeight="1" x14ac:dyDescent="0.3">
      <c r="A13" s="214">
        <v>2</v>
      </c>
      <c r="B13" s="215" t="s">
        <v>369</v>
      </c>
      <c r="C13" s="215" t="s">
        <v>181</v>
      </c>
      <c r="D13" s="216" t="s">
        <v>286</v>
      </c>
      <c r="E13" s="217">
        <v>0</v>
      </c>
      <c r="F13" s="106">
        <v>288</v>
      </c>
      <c r="G13" s="107">
        <v>5</v>
      </c>
    </row>
    <row r="14" spans="1:34" ht="15.75" customHeight="1" x14ac:dyDescent="0.3"/>
    <row r="15" spans="1:34" ht="15.75" customHeight="1" x14ac:dyDescent="0.3">
      <c r="B15" s="6" t="s">
        <v>377</v>
      </c>
      <c r="F15" s="34" t="s">
        <v>706</v>
      </c>
    </row>
    <row r="16" spans="1:34" ht="15.75" customHeight="1" x14ac:dyDescent="0.3">
      <c r="B16" s="6" t="s">
        <v>129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7" customFormat="1" ht="15.75" customHeight="1" x14ac:dyDescent="0.3"/>
    <row r="26" s="7" customFormat="1" ht="15.75" customHeight="1" x14ac:dyDescent="0.3"/>
    <row r="27" s="7" customFormat="1" ht="15.75" customHeight="1" x14ac:dyDescent="0.3"/>
    <row r="28" s="7" customFormat="1" ht="15.75" customHeight="1" x14ac:dyDescent="0.3"/>
    <row r="29" s="7" customFormat="1" ht="15.75" customHeight="1" x14ac:dyDescent="0.3"/>
    <row r="30" s="7" customFormat="1" ht="15.75" customHeight="1" x14ac:dyDescent="0.3"/>
    <row r="31" s="7" customFormat="1" ht="15.75" customHeight="1" x14ac:dyDescent="0.3"/>
    <row r="32" s="7" customFormat="1" ht="15.75" customHeight="1" x14ac:dyDescent="0.3"/>
    <row r="33" s="7" customFormat="1" ht="15.75" customHeight="1" x14ac:dyDescent="0.3"/>
    <row r="34" s="7" customFormat="1" ht="15.75" customHeight="1" x14ac:dyDescent="0.3"/>
    <row r="35" s="7" customFormat="1" ht="15.75" customHeight="1" x14ac:dyDescent="0.3"/>
    <row r="36" s="7" customFormat="1" ht="15.75" customHeight="1" x14ac:dyDescent="0.3"/>
    <row r="37" s="7" customFormat="1" ht="15.75" customHeight="1" x14ac:dyDescent="0.3"/>
    <row r="38" s="7" customFormat="1" ht="15.75" customHeight="1" x14ac:dyDescent="0.3"/>
    <row r="39" s="7" customFormat="1" ht="15.75" customHeight="1" x14ac:dyDescent="0.3"/>
    <row r="40" s="7" customFormat="1" ht="15.75" customHeight="1" x14ac:dyDescent="0.3"/>
    <row r="41" s="7" customFormat="1" ht="15.75" customHeight="1" x14ac:dyDescent="0.3"/>
    <row r="42" s="7" customFormat="1" ht="15.75" customHeight="1" x14ac:dyDescent="0.3"/>
    <row r="43" s="7" customFormat="1" ht="15.75" customHeight="1" x14ac:dyDescent="0.3"/>
    <row r="44" s="7" customFormat="1" ht="15.75" customHeight="1" x14ac:dyDescent="0.3"/>
    <row r="45" s="7" customFormat="1" ht="15.75" customHeight="1" x14ac:dyDescent="0.3"/>
    <row r="46" s="7" customFormat="1" ht="15.75" customHeight="1" x14ac:dyDescent="0.3"/>
    <row r="47" s="7" customFormat="1" ht="15.75" customHeight="1" x14ac:dyDescent="0.3"/>
    <row r="48" s="7" customFormat="1" ht="15.75" customHeight="1" x14ac:dyDescent="0.3"/>
    <row r="49" s="7" customFormat="1" ht="15.75" customHeight="1" x14ac:dyDescent="0.3"/>
    <row r="50" s="7" customFormat="1" ht="15.75" customHeight="1" x14ac:dyDescent="0.3"/>
    <row r="51" s="7" customFormat="1" ht="15.75" customHeight="1" x14ac:dyDescent="0.3"/>
    <row r="52" s="7" customFormat="1" ht="15.75" customHeight="1" x14ac:dyDescent="0.3"/>
    <row r="53" s="7" customFormat="1" ht="15.75" customHeight="1" x14ac:dyDescent="0.3"/>
    <row r="54" s="7" customFormat="1" ht="15.75" customHeight="1" x14ac:dyDescent="0.3"/>
    <row r="55" s="7" customFormat="1" ht="15.75" customHeight="1" x14ac:dyDescent="0.3"/>
    <row r="56" s="7" customFormat="1" ht="15.75" customHeight="1" x14ac:dyDescent="0.3"/>
    <row r="57" s="7" customFormat="1" ht="15.75" customHeight="1" x14ac:dyDescent="0.3"/>
    <row r="58" s="7" customFormat="1" ht="15.75" customHeight="1" x14ac:dyDescent="0.3"/>
    <row r="59" s="7" customFormat="1" ht="15.75" customHeight="1" x14ac:dyDescent="0.3"/>
    <row r="60" s="7" customFormat="1" ht="15.75" customHeight="1" x14ac:dyDescent="0.3"/>
    <row r="61" s="7" customFormat="1" ht="15.75" customHeight="1" x14ac:dyDescent="0.3"/>
    <row r="62" s="7" customFormat="1" ht="15.75" customHeight="1" x14ac:dyDescent="0.3"/>
    <row r="63" s="7" customFormat="1" ht="15.75" customHeight="1" x14ac:dyDescent="0.3"/>
    <row r="64" s="7" customFormat="1" ht="15.75" customHeight="1" x14ac:dyDescent="0.3"/>
    <row r="65" s="7" customFormat="1" ht="15.75" customHeight="1" x14ac:dyDescent="0.3"/>
    <row r="66" s="7" customFormat="1" ht="15.75" customHeight="1" x14ac:dyDescent="0.3"/>
    <row r="67" s="7" customFormat="1" ht="15.75" customHeight="1" x14ac:dyDescent="0.3"/>
  </sheetData>
  <sortState xmlns:xlrd2="http://schemas.microsoft.com/office/spreadsheetml/2017/richdata2" ref="A5:G13">
    <sortCondition descending="1" ref="G5"/>
    <sortCondition descending="1" ref="F5"/>
  </sortState>
  <hyperlinks>
    <hyperlink ref="B2" location="'Index'!A3" display="`" xr:uid="{19B1DBFA-0F99-4EE0-BB43-58F881509F58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525C-30EC-4DA4-AEC9-0D3C96137A61}">
  <sheetPr codeName="Sheet37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619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4</v>
      </c>
      <c r="B5" s="234" t="s">
        <v>19</v>
      </c>
      <c r="C5" s="234" t="s">
        <v>509</v>
      </c>
      <c r="D5" s="235">
        <v>99</v>
      </c>
      <c r="E5" s="235">
        <v>99</v>
      </c>
      <c r="F5" s="235">
        <f>SUM(D5:E5)</f>
        <v>198</v>
      </c>
      <c r="G5" s="235">
        <v>8</v>
      </c>
      <c r="H5" s="235">
        <v>594</v>
      </c>
      <c r="I5" s="294">
        <v>23</v>
      </c>
      <c r="K5" s="86"/>
    </row>
    <row r="6" spans="1:34" ht="15.75" customHeight="1" x14ac:dyDescent="0.3">
      <c r="A6" s="102">
        <v>7</v>
      </c>
      <c r="B6" s="103" t="s">
        <v>623</v>
      </c>
      <c r="C6" s="103" t="s">
        <v>48</v>
      </c>
      <c r="D6" s="104">
        <v>99</v>
      </c>
      <c r="E6" s="104">
        <v>99</v>
      </c>
      <c r="F6" s="104">
        <f>SUM(D6:E6)</f>
        <v>198</v>
      </c>
      <c r="G6" s="99">
        <v>8</v>
      </c>
      <c r="H6" s="104">
        <v>593</v>
      </c>
      <c r="I6" s="105">
        <v>22</v>
      </c>
      <c r="K6" s="86"/>
    </row>
    <row r="7" spans="1:34" ht="15.75" customHeight="1" x14ac:dyDescent="0.3">
      <c r="A7" s="102">
        <v>1</v>
      </c>
      <c r="B7" s="103" t="s">
        <v>80</v>
      </c>
      <c r="C7" s="103" t="s">
        <v>34</v>
      </c>
      <c r="D7" s="104">
        <v>97</v>
      </c>
      <c r="E7" s="104">
        <v>99</v>
      </c>
      <c r="F7" s="104">
        <f>SUM(D7:E7)</f>
        <v>196</v>
      </c>
      <c r="G7" s="99">
        <v>6</v>
      </c>
      <c r="H7" s="110">
        <v>588</v>
      </c>
      <c r="I7" s="111">
        <v>17</v>
      </c>
      <c r="J7" s="112"/>
      <c r="K7" s="86"/>
    </row>
    <row r="8" spans="1:34" ht="15.75" customHeight="1" x14ac:dyDescent="0.3">
      <c r="A8" s="102">
        <v>8</v>
      </c>
      <c r="B8" s="103" t="s">
        <v>624</v>
      </c>
      <c r="C8" s="103" t="s">
        <v>48</v>
      </c>
      <c r="D8" s="104">
        <v>98</v>
      </c>
      <c r="E8" s="104">
        <v>98</v>
      </c>
      <c r="F8" s="104">
        <f>SUM(D8:E8)</f>
        <v>196</v>
      </c>
      <c r="G8" s="99">
        <v>6</v>
      </c>
      <c r="H8" s="104">
        <v>587</v>
      </c>
      <c r="I8" s="105">
        <v>16</v>
      </c>
      <c r="K8" s="86"/>
    </row>
    <row r="9" spans="1:34" ht="15.75" customHeight="1" x14ac:dyDescent="0.3">
      <c r="A9" s="102">
        <v>6</v>
      </c>
      <c r="B9" s="103" t="s">
        <v>622</v>
      </c>
      <c r="C9" s="103" t="s">
        <v>48</v>
      </c>
      <c r="D9" s="104">
        <v>96</v>
      </c>
      <c r="E9" s="104">
        <v>95</v>
      </c>
      <c r="F9" s="104">
        <f>SUM(D9:E9)</f>
        <v>191</v>
      </c>
      <c r="G9" s="99">
        <v>3</v>
      </c>
      <c r="H9" s="104">
        <v>581</v>
      </c>
      <c r="I9" s="105">
        <v>13</v>
      </c>
    </row>
    <row r="10" spans="1:34" ht="15.75" customHeight="1" x14ac:dyDescent="0.3">
      <c r="A10" s="102">
        <v>2</v>
      </c>
      <c r="B10" s="103" t="s">
        <v>60</v>
      </c>
      <c r="C10" s="103" t="s">
        <v>18</v>
      </c>
      <c r="D10" s="104">
        <v>97</v>
      </c>
      <c r="E10" s="104">
        <v>96</v>
      </c>
      <c r="F10" s="104">
        <f>SUM(D10:E10)</f>
        <v>193</v>
      </c>
      <c r="G10" s="99">
        <v>4</v>
      </c>
      <c r="H10" s="110">
        <v>576</v>
      </c>
      <c r="I10" s="111">
        <v>10</v>
      </c>
    </row>
    <row r="11" spans="1:34" ht="15.75" customHeight="1" x14ac:dyDescent="0.3">
      <c r="A11" s="102">
        <v>3</v>
      </c>
      <c r="B11" s="207" t="s">
        <v>620</v>
      </c>
      <c r="C11" s="103" t="s">
        <v>509</v>
      </c>
      <c r="D11" s="113">
        <v>95</v>
      </c>
      <c r="E11" s="104">
        <v>96</v>
      </c>
      <c r="F11" s="104">
        <f>SUM(D11:E11)</f>
        <v>191</v>
      </c>
      <c r="G11" s="99">
        <v>3</v>
      </c>
      <c r="H11" s="104">
        <v>566</v>
      </c>
      <c r="I11" s="105">
        <v>8</v>
      </c>
    </row>
    <row r="12" spans="1:34" ht="15.75" customHeight="1" x14ac:dyDescent="0.3">
      <c r="A12" s="238">
        <v>5</v>
      </c>
      <c r="B12" s="239" t="s">
        <v>621</v>
      </c>
      <c r="C12" s="239" t="s">
        <v>509</v>
      </c>
      <c r="D12" s="240" t="s">
        <v>85</v>
      </c>
      <c r="E12" s="240"/>
      <c r="F12" s="240">
        <f>SUM(D12:E12)</f>
        <v>0</v>
      </c>
      <c r="G12" s="241">
        <v>0</v>
      </c>
      <c r="H12" s="106">
        <v>0</v>
      </c>
      <c r="I12" s="107">
        <v>0</v>
      </c>
    </row>
    <row r="13" spans="1:34" ht="15.75" customHeight="1" x14ac:dyDescent="0.3"/>
    <row r="14" spans="1:34" ht="15.75" customHeight="1" x14ac:dyDescent="0.3">
      <c r="A14" s="90"/>
      <c r="B14" s="91" t="s">
        <v>4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92">
        <v>2</v>
      </c>
      <c r="B15" s="93" t="s">
        <v>5</v>
      </c>
      <c r="C15" s="94" t="s">
        <v>6</v>
      </c>
      <c r="D15" s="123"/>
      <c r="E15" s="165"/>
      <c r="F15" s="97" t="s">
        <v>7</v>
      </c>
      <c r="G15" s="97" t="s">
        <v>8</v>
      </c>
      <c r="H15" s="97" t="s">
        <v>9</v>
      </c>
      <c r="I15" s="98" t="s">
        <v>10</v>
      </c>
    </row>
    <row r="16" spans="1:34" ht="15.75" customHeight="1" x14ac:dyDescent="0.3">
      <c r="A16" s="233">
        <v>7</v>
      </c>
      <c r="B16" s="234" t="s">
        <v>628</v>
      </c>
      <c r="C16" s="234" t="s">
        <v>34</v>
      </c>
      <c r="D16" s="235">
        <v>98</v>
      </c>
      <c r="E16" s="304">
        <v>100</v>
      </c>
      <c r="F16" s="235">
        <f>SUM(D16:E16)</f>
        <v>198</v>
      </c>
      <c r="G16" s="235">
        <v>7</v>
      </c>
      <c r="H16" s="235">
        <v>588</v>
      </c>
      <c r="I16" s="294">
        <v>20</v>
      </c>
    </row>
    <row r="17" spans="1:9" ht="15.75" customHeight="1" x14ac:dyDescent="0.3">
      <c r="A17" s="102">
        <v>5</v>
      </c>
      <c r="B17" s="103" t="s">
        <v>627</v>
      </c>
      <c r="C17" s="103" t="s">
        <v>51</v>
      </c>
      <c r="D17" s="104">
        <v>93</v>
      </c>
      <c r="E17" s="104">
        <v>97</v>
      </c>
      <c r="F17" s="104">
        <f>SUM(D17:E17)</f>
        <v>190</v>
      </c>
      <c r="G17" s="99">
        <v>3</v>
      </c>
      <c r="H17" s="104">
        <v>580</v>
      </c>
      <c r="I17" s="105">
        <v>16</v>
      </c>
    </row>
    <row r="18" spans="1:9" ht="15.75" customHeight="1" x14ac:dyDescent="0.3">
      <c r="A18" s="102">
        <v>6</v>
      </c>
      <c r="B18" s="103" t="s">
        <v>420</v>
      </c>
      <c r="C18" s="103" t="s">
        <v>421</v>
      </c>
      <c r="D18" s="104">
        <v>95</v>
      </c>
      <c r="E18" s="104">
        <v>98</v>
      </c>
      <c r="F18" s="104">
        <f>SUM(D18:E18)</f>
        <v>193</v>
      </c>
      <c r="G18" s="99">
        <v>6</v>
      </c>
      <c r="H18" s="104">
        <v>573</v>
      </c>
      <c r="I18" s="105">
        <v>14</v>
      </c>
    </row>
    <row r="19" spans="1:9" ht="15.75" customHeight="1" x14ac:dyDescent="0.3">
      <c r="A19" s="102">
        <v>1</v>
      </c>
      <c r="B19" s="103" t="s">
        <v>625</v>
      </c>
      <c r="C19" s="103" t="s">
        <v>51</v>
      </c>
      <c r="D19" s="104">
        <v>97</v>
      </c>
      <c r="E19" s="104">
        <v>96</v>
      </c>
      <c r="F19" s="104">
        <f>SUM(D19:E19)</f>
        <v>193</v>
      </c>
      <c r="G19" s="99">
        <v>6</v>
      </c>
      <c r="H19" s="110">
        <v>572</v>
      </c>
      <c r="I19" s="111">
        <v>14</v>
      </c>
    </row>
    <row r="20" spans="1:9" ht="15.75" customHeight="1" x14ac:dyDescent="0.3">
      <c r="A20" s="102">
        <v>2</v>
      </c>
      <c r="B20" s="103" t="s">
        <v>626</v>
      </c>
      <c r="C20" s="103" t="s">
        <v>421</v>
      </c>
      <c r="D20" s="104">
        <v>97</v>
      </c>
      <c r="E20" s="104">
        <v>94</v>
      </c>
      <c r="F20" s="104">
        <f>SUM(D20:E20)</f>
        <v>191</v>
      </c>
      <c r="G20" s="99">
        <v>4</v>
      </c>
      <c r="H20" s="104">
        <v>572</v>
      </c>
      <c r="I20" s="105">
        <v>13</v>
      </c>
    </row>
    <row r="21" spans="1:9" ht="15.75" customHeight="1" x14ac:dyDescent="0.3">
      <c r="A21" s="102">
        <v>4</v>
      </c>
      <c r="B21" s="103" t="s">
        <v>540</v>
      </c>
      <c r="C21" s="103" t="s">
        <v>51</v>
      </c>
      <c r="D21" s="104">
        <v>90</v>
      </c>
      <c r="E21" s="104">
        <v>94</v>
      </c>
      <c r="F21" s="104">
        <f>SUM(D21:E21)</f>
        <v>184</v>
      </c>
      <c r="G21" s="99">
        <v>2</v>
      </c>
      <c r="H21" s="104">
        <v>546</v>
      </c>
      <c r="I21" s="105">
        <v>6</v>
      </c>
    </row>
    <row r="22" spans="1:9" ht="15.75" customHeight="1" x14ac:dyDescent="0.3">
      <c r="A22" s="238">
        <v>3</v>
      </c>
      <c r="B22" s="239" t="s">
        <v>433</v>
      </c>
      <c r="C22" s="239" t="s">
        <v>59</v>
      </c>
      <c r="D22" s="240">
        <v>86</v>
      </c>
      <c r="E22" s="240">
        <v>94</v>
      </c>
      <c r="F22" s="240">
        <f>SUM(D22:E22)</f>
        <v>180</v>
      </c>
      <c r="G22" s="241">
        <v>1</v>
      </c>
      <c r="H22" s="106">
        <v>524</v>
      </c>
      <c r="I22" s="107">
        <v>3</v>
      </c>
    </row>
    <row r="23" spans="1:9" ht="15.75" customHeight="1" x14ac:dyDescent="0.3"/>
    <row r="24" spans="1:9" ht="15.75" customHeight="1" x14ac:dyDescent="0.3">
      <c r="A24" s="90"/>
      <c r="B24" s="91" t="s">
        <v>39</v>
      </c>
      <c r="C24" s="91"/>
      <c r="D24" s="91"/>
      <c r="E24" s="91"/>
      <c r="F24" s="91"/>
      <c r="G24" s="91"/>
      <c r="H24" s="91"/>
      <c r="I24" s="91"/>
    </row>
    <row r="25" spans="1:9" ht="15.75" customHeight="1" x14ac:dyDescent="0.3">
      <c r="A25" s="92">
        <v>2</v>
      </c>
      <c r="B25" s="93" t="s">
        <v>5</v>
      </c>
      <c r="C25" s="94" t="s">
        <v>6</v>
      </c>
      <c r="D25" s="123"/>
      <c r="E25" s="165"/>
      <c r="F25" s="97" t="s">
        <v>7</v>
      </c>
      <c r="G25" s="97" t="s">
        <v>8</v>
      </c>
      <c r="H25" s="97" t="s">
        <v>9</v>
      </c>
      <c r="I25" s="98" t="s">
        <v>10</v>
      </c>
    </row>
    <row r="26" spans="1:9" ht="15.75" customHeight="1" x14ac:dyDescent="0.3">
      <c r="A26" s="233">
        <v>7</v>
      </c>
      <c r="B26" s="234" t="s">
        <v>62</v>
      </c>
      <c r="C26" s="234" t="s">
        <v>59</v>
      </c>
      <c r="D26" s="235">
        <v>98</v>
      </c>
      <c r="E26" s="235">
        <v>95</v>
      </c>
      <c r="F26" s="235">
        <f>SUM(D26:E26)</f>
        <v>193</v>
      </c>
      <c r="G26" s="235">
        <v>7</v>
      </c>
      <c r="H26" s="235">
        <v>564</v>
      </c>
      <c r="I26" s="294">
        <v>18</v>
      </c>
    </row>
    <row r="27" spans="1:9" ht="15.75" customHeight="1" x14ac:dyDescent="0.3">
      <c r="A27" s="102">
        <v>5</v>
      </c>
      <c r="B27" s="103" t="s">
        <v>630</v>
      </c>
      <c r="C27" s="103" t="s">
        <v>71</v>
      </c>
      <c r="D27" s="104">
        <v>92</v>
      </c>
      <c r="E27" s="104">
        <v>93</v>
      </c>
      <c r="F27" s="104">
        <f>SUM(D27:E27)</f>
        <v>185</v>
      </c>
      <c r="G27" s="99">
        <v>5</v>
      </c>
      <c r="H27" s="104">
        <v>559</v>
      </c>
      <c r="I27" s="105">
        <v>17</v>
      </c>
    </row>
    <row r="28" spans="1:9" ht="15.75" customHeight="1" x14ac:dyDescent="0.3">
      <c r="A28" s="102">
        <v>1</v>
      </c>
      <c r="B28" s="103" t="s">
        <v>96</v>
      </c>
      <c r="C28" s="103" t="s">
        <v>18</v>
      </c>
      <c r="D28" s="104">
        <v>97</v>
      </c>
      <c r="E28" s="104">
        <v>90</v>
      </c>
      <c r="F28" s="104">
        <f>SUM(D28:E28)</f>
        <v>187</v>
      </c>
      <c r="G28" s="99">
        <v>6</v>
      </c>
      <c r="H28" s="110">
        <v>553</v>
      </c>
      <c r="I28" s="111">
        <v>17</v>
      </c>
    </row>
    <row r="29" spans="1:9" ht="15.75" customHeight="1" x14ac:dyDescent="0.3">
      <c r="A29" s="102">
        <v>3</v>
      </c>
      <c r="B29" s="103" t="s">
        <v>629</v>
      </c>
      <c r="C29" s="103" t="s">
        <v>34</v>
      </c>
      <c r="D29" s="104">
        <v>89</v>
      </c>
      <c r="E29" s="104">
        <v>92</v>
      </c>
      <c r="F29" s="104">
        <f>SUM(D29:E29)</f>
        <v>181</v>
      </c>
      <c r="G29" s="99">
        <v>4</v>
      </c>
      <c r="H29" s="104">
        <v>546</v>
      </c>
      <c r="I29" s="105">
        <v>14</v>
      </c>
    </row>
    <row r="30" spans="1:9" ht="15.75" customHeight="1" x14ac:dyDescent="0.3">
      <c r="A30" s="102">
        <v>4</v>
      </c>
      <c r="B30" s="103" t="s">
        <v>501</v>
      </c>
      <c r="C30" s="103" t="s">
        <v>71</v>
      </c>
      <c r="D30" s="104">
        <v>87</v>
      </c>
      <c r="E30" s="104">
        <v>88</v>
      </c>
      <c r="F30" s="104">
        <f>SUM(D30:E30)</f>
        <v>175</v>
      </c>
      <c r="G30" s="99">
        <v>3</v>
      </c>
      <c r="H30" s="104">
        <v>518</v>
      </c>
      <c r="I30" s="105">
        <v>9</v>
      </c>
    </row>
    <row r="31" spans="1:9" ht="15.75" customHeight="1" x14ac:dyDescent="0.3">
      <c r="A31" s="102">
        <v>2</v>
      </c>
      <c r="B31" s="103" t="s">
        <v>119</v>
      </c>
      <c r="C31" s="103" t="s">
        <v>34</v>
      </c>
      <c r="D31" s="104">
        <v>80</v>
      </c>
      <c r="E31" s="104">
        <v>93</v>
      </c>
      <c r="F31" s="104">
        <f>SUM(D31:E31)</f>
        <v>173</v>
      </c>
      <c r="G31" s="99">
        <v>2</v>
      </c>
      <c r="H31" s="104">
        <v>490</v>
      </c>
      <c r="I31" s="105">
        <v>6</v>
      </c>
    </row>
    <row r="32" spans="1:9" ht="15.75" customHeight="1" x14ac:dyDescent="0.3">
      <c r="A32" s="238">
        <v>6</v>
      </c>
      <c r="B32" s="239" t="s">
        <v>574</v>
      </c>
      <c r="C32" s="239" t="s">
        <v>509</v>
      </c>
      <c r="D32" s="240" t="s">
        <v>85</v>
      </c>
      <c r="E32" s="240"/>
      <c r="F32" s="240">
        <f>SUM(D32:E32)</f>
        <v>0</v>
      </c>
      <c r="G32" s="241">
        <v>0</v>
      </c>
      <c r="H32" s="106">
        <v>0</v>
      </c>
      <c r="I32" s="107">
        <v>0</v>
      </c>
    </row>
    <row r="33" spans="2:6" ht="15.75" customHeight="1" x14ac:dyDescent="0.3"/>
    <row r="34" spans="2:6" ht="15.75" customHeight="1" x14ac:dyDescent="0.3">
      <c r="B34" s="91" t="s">
        <v>631</v>
      </c>
    </row>
    <row r="35" spans="2:6" ht="15.75" customHeight="1" x14ac:dyDescent="0.3"/>
    <row r="36" spans="2:6" ht="15.75" customHeight="1" x14ac:dyDescent="0.3">
      <c r="B36" s="86" t="s">
        <v>632</v>
      </c>
      <c r="F36" s="108" t="s">
        <v>706</v>
      </c>
    </row>
    <row r="37" spans="2:6" ht="15.75" customHeight="1" x14ac:dyDescent="0.3">
      <c r="B37" s="86" t="s">
        <v>129</v>
      </c>
    </row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26:I32">
    <sortCondition descending="1" ref="I26"/>
    <sortCondition descending="1" ref="H26"/>
  </sortState>
  <hyperlinks>
    <hyperlink ref="B2" location="'Index'!A3" tooltip="Go to the Index sheet" display="`" xr:uid="{018D026C-9748-41A1-8BB8-8F570B8A14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DC81-DA60-4B26-B0F6-B59B403E21FD}">
  <sheetPr codeName="Sheet38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619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5</v>
      </c>
      <c r="B5" s="244" t="s">
        <v>19</v>
      </c>
      <c r="C5" s="244" t="s">
        <v>509</v>
      </c>
      <c r="D5" s="303">
        <v>99</v>
      </c>
      <c r="E5" s="303">
        <v>99</v>
      </c>
      <c r="F5" s="245">
        <v>198</v>
      </c>
      <c r="G5" s="245">
        <v>6</v>
      </c>
      <c r="H5" s="298">
        <v>594</v>
      </c>
      <c r="I5" s="299">
        <v>18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46">
        <v>4</v>
      </c>
      <c r="B6" s="255" t="s">
        <v>620</v>
      </c>
      <c r="C6" s="247" t="s">
        <v>509</v>
      </c>
      <c r="D6" s="256">
        <v>95</v>
      </c>
      <c r="E6" s="249">
        <v>96</v>
      </c>
      <c r="F6" s="249">
        <v>191</v>
      </c>
      <c r="G6" s="249">
        <v>4</v>
      </c>
      <c r="H6" s="117">
        <v>566</v>
      </c>
      <c r="I6" s="118">
        <v>13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6">
        <v>6</v>
      </c>
      <c r="B7" s="247" t="s">
        <v>62</v>
      </c>
      <c r="C7" s="247" t="s">
        <v>59</v>
      </c>
      <c r="D7" s="248">
        <v>98</v>
      </c>
      <c r="E7" s="248">
        <v>95</v>
      </c>
      <c r="F7" s="249">
        <v>193</v>
      </c>
      <c r="G7" s="249">
        <v>5</v>
      </c>
      <c r="H7" s="117">
        <v>564</v>
      </c>
      <c r="I7" s="118">
        <v>12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0">
        <v>3</v>
      </c>
      <c r="B8" s="247" t="s">
        <v>629</v>
      </c>
      <c r="C8" s="247" t="s">
        <v>34</v>
      </c>
      <c r="D8" s="248">
        <v>89</v>
      </c>
      <c r="E8" s="248">
        <v>92</v>
      </c>
      <c r="F8" s="249">
        <v>181</v>
      </c>
      <c r="G8" s="249">
        <v>2</v>
      </c>
      <c r="H8" s="117">
        <v>546</v>
      </c>
      <c r="I8" s="118">
        <v>9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6">
        <v>2</v>
      </c>
      <c r="B9" s="247" t="s">
        <v>540</v>
      </c>
      <c r="C9" s="247" t="s">
        <v>51</v>
      </c>
      <c r="D9" s="248">
        <v>90</v>
      </c>
      <c r="E9" s="248">
        <v>94</v>
      </c>
      <c r="F9" s="249">
        <v>184</v>
      </c>
      <c r="G9" s="249">
        <v>3</v>
      </c>
      <c r="H9" s="117">
        <v>546</v>
      </c>
      <c r="I9" s="118">
        <v>8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7">
        <v>1</v>
      </c>
      <c r="B10" s="252" t="s">
        <v>433</v>
      </c>
      <c r="C10" s="252" t="s">
        <v>59</v>
      </c>
      <c r="D10" s="254">
        <v>86</v>
      </c>
      <c r="E10" s="254">
        <v>94</v>
      </c>
      <c r="F10" s="254">
        <v>180</v>
      </c>
      <c r="G10" s="254">
        <v>1</v>
      </c>
      <c r="H10" s="295">
        <v>524</v>
      </c>
      <c r="I10" s="296">
        <v>3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208" t="s">
        <v>631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132</v>
      </c>
      <c r="F14" s="108" t="s">
        <v>706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`" xr:uid="{2863262B-FABA-401E-B227-F8D49830CD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985F-79C2-4CF4-A415-1B886D681682}">
  <sheetPr codeName="Sheet39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633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6</v>
      </c>
      <c r="B5" s="234" t="s">
        <v>623</v>
      </c>
      <c r="C5" s="234" t="s">
        <v>48</v>
      </c>
      <c r="D5" s="235">
        <v>98</v>
      </c>
      <c r="E5" s="304">
        <v>100</v>
      </c>
      <c r="F5" s="235">
        <f>SUM(D5:E5)</f>
        <v>198</v>
      </c>
      <c r="G5" s="235">
        <v>9</v>
      </c>
      <c r="H5" s="235">
        <v>590</v>
      </c>
      <c r="I5" s="294">
        <v>27</v>
      </c>
      <c r="K5" s="86"/>
    </row>
    <row r="6" spans="1:34" ht="15.75" customHeight="1" x14ac:dyDescent="0.3">
      <c r="A6" s="102">
        <v>8</v>
      </c>
      <c r="B6" s="103" t="s">
        <v>624</v>
      </c>
      <c r="C6" s="103" t="s">
        <v>48</v>
      </c>
      <c r="D6" s="104">
        <v>97</v>
      </c>
      <c r="E6" s="104">
        <v>96</v>
      </c>
      <c r="F6" s="104">
        <f>SUM(D6:E6)</f>
        <v>193</v>
      </c>
      <c r="G6" s="99">
        <v>8</v>
      </c>
      <c r="H6" s="104">
        <v>578</v>
      </c>
      <c r="I6" s="105">
        <v>23</v>
      </c>
      <c r="K6" s="86"/>
    </row>
    <row r="7" spans="1:34" ht="15.75" customHeight="1" x14ac:dyDescent="0.3">
      <c r="A7" s="102">
        <v>5</v>
      </c>
      <c r="B7" s="103" t="s">
        <v>575</v>
      </c>
      <c r="C7" s="103" t="s">
        <v>509</v>
      </c>
      <c r="D7" s="104">
        <v>97</v>
      </c>
      <c r="E7" s="104">
        <v>95</v>
      </c>
      <c r="F7" s="104">
        <f>SUM(D7:E7)</f>
        <v>192</v>
      </c>
      <c r="G7" s="99">
        <v>7</v>
      </c>
      <c r="H7" s="104">
        <v>574</v>
      </c>
      <c r="I7" s="105">
        <v>21</v>
      </c>
      <c r="J7" s="112"/>
      <c r="K7" s="86"/>
    </row>
    <row r="8" spans="1:34" ht="15.75" customHeight="1" x14ac:dyDescent="0.3">
      <c r="A8" s="102">
        <v>7</v>
      </c>
      <c r="B8" s="103" t="s">
        <v>462</v>
      </c>
      <c r="C8" s="103" t="s">
        <v>48</v>
      </c>
      <c r="D8" s="104">
        <v>95</v>
      </c>
      <c r="E8" s="104">
        <v>93</v>
      </c>
      <c r="F8" s="104">
        <f>SUM(D8:E8)</f>
        <v>188</v>
      </c>
      <c r="G8" s="99">
        <v>4</v>
      </c>
      <c r="H8" s="104">
        <v>569</v>
      </c>
      <c r="I8" s="105">
        <v>16</v>
      </c>
      <c r="K8" s="86"/>
    </row>
    <row r="9" spans="1:34" ht="15.75" customHeight="1" x14ac:dyDescent="0.3">
      <c r="A9" s="102">
        <v>1</v>
      </c>
      <c r="B9" s="103" t="s">
        <v>626</v>
      </c>
      <c r="C9" s="103" t="s">
        <v>421</v>
      </c>
      <c r="D9" s="104">
        <v>95</v>
      </c>
      <c r="E9" s="104">
        <v>97</v>
      </c>
      <c r="F9" s="104">
        <f>SUM(D9:E9)</f>
        <v>192</v>
      </c>
      <c r="G9" s="99">
        <v>7</v>
      </c>
      <c r="H9" s="110">
        <v>568</v>
      </c>
      <c r="I9" s="111">
        <v>15</v>
      </c>
    </row>
    <row r="10" spans="1:34" ht="15.75" customHeight="1" x14ac:dyDescent="0.3">
      <c r="A10" s="102">
        <v>9</v>
      </c>
      <c r="B10" s="103" t="s">
        <v>635</v>
      </c>
      <c r="C10" s="103" t="s">
        <v>48</v>
      </c>
      <c r="D10" s="104" t="s">
        <v>286</v>
      </c>
      <c r="E10" s="104"/>
      <c r="F10" s="104">
        <f>SUM(D10:E10)</f>
        <v>0</v>
      </c>
      <c r="G10" s="99">
        <v>0</v>
      </c>
      <c r="H10" s="104">
        <v>383</v>
      </c>
      <c r="I10" s="105">
        <v>15</v>
      </c>
    </row>
    <row r="11" spans="1:34" ht="15.75" customHeight="1" x14ac:dyDescent="0.3">
      <c r="A11" s="102">
        <v>4</v>
      </c>
      <c r="B11" s="103" t="s">
        <v>634</v>
      </c>
      <c r="C11" s="103" t="s">
        <v>34</v>
      </c>
      <c r="D11" s="104">
        <v>97</v>
      </c>
      <c r="E11" s="104">
        <v>89</v>
      </c>
      <c r="F11" s="104">
        <f>SUM(D11:E11)</f>
        <v>186</v>
      </c>
      <c r="G11" s="99">
        <v>3</v>
      </c>
      <c r="H11" s="104">
        <v>554</v>
      </c>
      <c r="I11" s="105">
        <v>9</v>
      </c>
    </row>
    <row r="12" spans="1:34" ht="15.75" customHeight="1" x14ac:dyDescent="0.3">
      <c r="A12" s="102">
        <v>2</v>
      </c>
      <c r="B12" s="103" t="s">
        <v>448</v>
      </c>
      <c r="C12" s="103" t="s">
        <v>421</v>
      </c>
      <c r="D12" s="104">
        <v>95</v>
      </c>
      <c r="E12" s="104">
        <v>97</v>
      </c>
      <c r="F12" s="104">
        <f>SUM(D12:E12)</f>
        <v>192</v>
      </c>
      <c r="G12" s="99">
        <v>7</v>
      </c>
      <c r="H12" s="110">
        <v>192</v>
      </c>
      <c r="I12" s="111">
        <v>7</v>
      </c>
    </row>
    <row r="13" spans="1:34" ht="15.75" customHeight="1" x14ac:dyDescent="0.3">
      <c r="A13" s="238">
        <v>3</v>
      </c>
      <c r="B13" s="239" t="s">
        <v>564</v>
      </c>
      <c r="C13" s="239" t="s">
        <v>30</v>
      </c>
      <c r="D13" s="240">
        <v>72</v>
      </c>
      <c r="E13" s="240">
        <v>84</v>
      </c>
      <c r="F13" s="240">
        <f>SUM(D13:E13)</f>
        <v>156</v>
      </c>
      <c r="G13" s="241">
        <v>2</v>
      </c>
      <c r="H13" s="106">
        <v>509</v>
      </c>
      <c r="I13" s="107">
        <v>6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8</v>
      </c>
      <c r="B17" s="234" t="s">
        <v>29</v>
      </c>
      <c r="C17" s="234" t="s">
        <v>30</v>
      </c>
      <c r="D17" s="235">
        <v>97</v>
      </c>
      <c r="E17" s="235">
        <v>96</v>
      </c>
      <c r="F17" s="235">
        <f>SUM(D17:E17)</f>
        <v>193</v>
      </c>
      <c r="G17" s="235">
        <v>9</v>
      </c>
      <c r="H17" s="235">
        <v>565</v>
      </c>
      <c r="I17" s="294">
        <v>26</v>
      </c>
    </row>
    <row r="18" spans="1:9" ht="15.75" customHeight="1" x14ac:dyDescent="0.3">
      <c r="A18" s="102">
        <v>3</v>
      </c>
      <c r="B18" s="103" t="s">
        <v>638</v>
      </c>
      <c r="C18" s="103" t="s">
        <v>509</v>
      </c>
      <c r="D18" s="104">
        <v>94</v>
      </c>
      <c r="E18" s="104">
        <v>93</v>
      </c>
      <c r="F18" s="104">
        <f>SUM(D18:E18)</f>
        <v>187</v>
      </c>
      <c r="G18" s="99">
        <v>7</v>
      </c>
      <c r="H18" s="104">
        <v>560</v>
      </c>
      <c r="I18" s="105">
        <v>25</v>
      </c>
    </row>
    <row r="19" spans="1:9" ht="15.75" customHeight="1" x14ac:dyDescent="0.3">
      <c r="A19" s="102">
        <v>6</v>
      </c>
      <c r="B19" s="103" t="s">
        <v>639</v>
      </c>
      <c r="C19" s="103" t="s">
        <v>34</v>
      </c>
      <c r="D19" s="104">
        <v>98</v>
      </c>
      <c r="E19" s="104">
        <v>94</v>
      </c>
      <c r="F19" s="104">
        <f>SUM(D19:E19)</f>
        <v>192</v>
      </c>
      <c r="G19" s="99">
        <v>8</v>
      </c>
      <c r="H19" s="104">
        <v>562</v>
      </c>
      <c r="I19" s="105">
        <v>23</v>
      </c>
    </row>
    <row r="20" spans="1:9" ht="15.75" customHeight="1" x14ac:dyDescent="0.3">
      <c r="A20" s="102">
        <v>4</v>
      </c>
      <c r="B20" s="103" t="s">
        <v>629</v>
      </c>
      <c r="C20" s="103" t="s">
        <v>34</v>
      </c>
      <c r="D20" s="104">
        <v>92</v>
      </c>
      <c r="E20" s="104">
        <v>85</v>
      </c>
      <c r="F20" s="104">
        <f>SUM(D20:E20)</f>
        <v>177</v>
      </c>
      <c r="G20" s="99">
        <v>5</v>
      </c>
      <c r="H20" s="104">
        <v>545</v>
      </c>
      <c r="I20" s="105">
        <v>18</v>
      </c>
    </row>
    <row r="21" spans="1:9" ht="15.75" customHeight="1" x14ac:dyDescent="0.3">
      <c r="A21" s="102">
        <v>5</v>
      </c>
      <c r="B21" s="103" t="s">
        <v>58</v>
      </c>
      <c r="C21" s="103" t="s">
        <v>59</v>
      </c>
      <c r="D21" s="104">
        <v>96</v>
      </c>
      <c r="E21" s="104">
        <v>88</v>
      </c>
      <c r="F21" s="104">
        <f>SUM(D21:E21)</f>
        <v>184</v>
      </c>
      <c r="G21" s="99">
        <v>6</v>
      </c>
      <c r="H21" s="104">
        <v>524</v>
      </c>
      <c r="I21" s="105">
        <v>16</v>
      </c>
    </row>
    <row r="22" spans="1:9" ht="15.75" customHeight="1" x14ac:dyDescent="0.3">
      <c r="A22" s="102">
        <v>1</v>
      </c>
      <c r="B22" s="103" t="s">
        <v>636</v>
      </c>
      <c r="C22" s="103" t="s">
        <v>421</v>
      </c>
      <c r="D22" s="104" t="s">
        <v>286</v>
      </c>
      <c r="E22" s="104"/>
      <c r="F22" s="104">
        <f>SUM(D22:E22)</f>
        <v>0</v>
      </c>
      <c r="G22" s="99">
        <v>0</v>
      </c>
      <c r="H22" s="110">
        <v>0</v>
      </c>
      <c r="I22" s="111">
        <v>0</v>
      </c>
    </row>
    <row r="23" spans="1:9" ht="15.75" customHeight="1" x14ac:dyDescent="0.3">
      <c r="A23" s="102">
        <v>2</v>
      </c>
      <c r="B23" s="103" t="s">
        <v>637</v>
      </c>
      <c r="C23" s="103" t="s">
        <v>14</v>
      </c>
      <c r="D23" s="104" t="s">
        <v>286</v>
      </c>
      <c r="E23" s="104"/>
      <c r="F23" s="104">
        <f>SUM(D23:E23)</f>
        <v>0</v>
      </c>
      <c r="G23" s="99">
        <v>0</v>
      </c>
      <c r="H23" s="104">
        <v>0</v>
      </c>
      <c r="I23" s="105">
        <v>0</v>
      </c>
    </row>
    <row r="24" spans="1:9" ht="15.75" customHeight="1" x14ac:dyDescent="0.3">
      <c r="A24" s="102">
        <v>7</v>
      </c>
      <c r="B24" s="103" t="s">
        <v>574</v>
      </c>
      <c r="C24" s="103" t="s">
        <v>509</v>
      </c>
      <c r="D24" s="104" t="s">
        <v>85</v>
      </c>
      <c r="E24" s="104"/>
      <c r="F24" s="104">
        <f>SUM(D24:E24)</f>
        <v>0</v>
      </c>
      <c r="G24" s="99">
        <v>0</v>
      </c>
      <c r="H24" s="104">
        <v>0</v>
      </c>
      <c r="I24" s="105">
        <v>0</v>
      </c>
    </row>
    <row r="25" spans="1:9" ht="15.75" customHeight="1" x14ac:dyDescent="0.3">
      <c r="A25" s="238">
        <v>9</v>
      </c>
      <c r="B25" s="239" t="s">
        <v>640</v>
      </c>
      <c r="C25" s="239" t="s">
        <v>18</v>
      </c>
      <c r="D25" s="240" t="s">
        <v>286</v>
      </c>
      <c r="E25" s="240"/>
      <c r="F25" s="240">
        <f>SUM(D25:E25)</f>
        <v>0</v>
      </c>
      <c r="G25" s="241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4</v>
      </c>
      <c r="B29" s="234" t="s">
        <v>52</v>
      </c>
      <c r="C29" s="234" t="s">
        <v>53</v>
      </c>
      <c r="D29" s="235">
        <v>95</v>
      </c>
      <c r="E29" s="235">
        <v>96</v>
      </c>
      <c r="F29" s="235">
        <f>SUM(D29:E29)</f>
        <v>191</v>
      </c>
      <c r="G29" s="235">
        <v>9</v>
      </c>
      <c r="H29" s="235">
        <v>575</v>
      </c>
      <c r="I29" s="294">
        <v>27</v>
      </c>
    </row>
    <row r="30" spans="1:9" ht="15.75" customHeight="1" x14ac:dyDescent="0.3">
      <c r="A30" s="102">
        <v>5</v>
      </c>
      <c r="B30" s="103" t="s">
        <v>579</v>
      </c>
      <c r="C30" s="103" t="s">
        <v>71</v>
      </c>
      <c r="D30" s="104">
        <v>97</v>
      </c>
      <c r="E30" s="104">
        <v>93</v>
      </c>
      <c r="F30" s="104">
        <f>SUM(D30:E30)</f>
        <v>190</v>
      </c>
      <c r="G30" s="99">
        <v>8</v>
      </c>
      <c r="H30" s="104">
        <v>567</v>
      </c>
      <c r="I30" s="105">
        <v>24</v>
      </c>
    </row>
    <row r="31" spans="1:9" ht="15.75" customHeight="1" x14ac:dyDescent="0.3">
      <c r="A31" s="102">
        <v>2</v>
      </c>
      <c r="B31" s="103" t="s">
        <v>13</v>
      </c>
      <c r="C31" s="103" t="s">
        <v>14</v>
      </c>
      <c r="D31" s="104">
        <v>89</v>
      </c>
      <c r="E31" s="104">
        <v>91</v>
      </c>
      <c r="F31" s="104">
        <f>SUM(D31:E31)</f>
        <v>180</v>
      </c>
      <c r="G31" s="99">
        <v>7</v>
      </c>
      <c r="H31" s="104">
        <v>547</v>
      </c>
      <c r="I31" s="105">
        <v>19</v>
      </c>
    </row>
    <row r="32" spans="1:9" ht="15.75" customHeight="1" x14ac:dyDescent="0.3">
      <c r="A32" s="102">
        <v>8</v>
      </c>
      <c r="B32" s="103" t="s">
        <v>643</v>
      </c>
      <c r="C32" s="103" t="s">
        <v>34</v>
      </c>
      <c r="D32" s="104">
        <v>89</v>
      </c>
      <c r="E32" s="104">
        <v>89</v>
      </c>
      <c r="F32" s="104">
        <f>SUM(D32:E32)</f>
        <v>178</v>
      </c>
      <c r="G32" s="99">
        <v>5</v>
      </c>
      <c r="H32" s="104">
        <v>545</v>
      </c>
      <c r="I32" s="105">
        <v>17</v>
      </c>
    </row>
    <row r="33" spans="1:9" ht="15.75" customHeight="1" x14ac:dyDescent="0.3">
      <c r="A33" s="102">
        <v>9</v>
      </c>
      <c r="B33" s="103" t="s">
        <v>32</v>
      </c>
      <c r="C33" s="103" t="s">
        <v>14</v>
      </c>
      <c r="D33" s="104">
        <v>91</v>
      </c>
      <c r="E33" s="104">
        <v>89</v>
      </c>
      <c r="F33" s="104">
        <f>SUM(D33:E33)</f>
        <v>180</v>
      </c>
      <c r="G33" s="99">
        <v>7</v>
      </c>
      <c r="H33" s="104">
        <v>530</v>
      </c>
      <c r="I33" s="105">
        <v>14</v>
      </c>
    </row>
    <row r="34" spans="1:9" ht="15.75" customHeight="1" x14ac:dyDescent="0.3">
      <c r="A34" s="102">
        <v>1</v>
      </c>
      <c r="B34" s="103" t="s">
        <v>41</v>
      </c>
      <c r="C34" s="103" t="s">
        <v>14</v>
      </c>
      <c r="D34" s="104">
        <v>81</v>
      </c>
      <c r="E34" s="104">
        <v>81</v>
      </c>
      <c r="F34" s="104">
        <f>SUM(D34:E34)</f>
        <v>162</v>
      </c>
      <c r="G34" s="99">
        <v>3</v>
      </c>
      <c r="H34" s="110">
        <v>525</v>
      </c>
      <c r="I34" s="111">
        <v>14</v>
      </c>
    </row>
    <row r="35" spans="1:9" ht="15.75" customHeight="1" x14ac:dyDescent="0.3">
      <c r="A35" s="102">
        <v>7</v>
      </c>
      <c r="B35" s="103" t="s">
        <v>447</v>
      </c>
      <c r="C35" s="103" t="s">
        <v>421</v>
      </c>
      <c r="D35" s="104">
        <v>82</v>
      </c>
      <c r="E35" s="104">
        <v>89</v>
      </c>
      <c r="F35" s="104">
        <f>SUM(D35:E35)</f>
        <v>171</v>
      </c>
      <c r="G35" s="99">
        <v>4</v>
      </c>
      <c r="H35" s="104">
        <v>355</v>
      </c>
      <c r="I35" s="105">
        <v>9</v>
      </c>
    </row>
    <row r="36" spans="1:9" ht="15.75" customHeight="1" x14ac:dyDescent="0.3">
      <c r="A36" s="102">
        <v>3</v>
      </c>
      <c r="B36" s="103" t="s">
        <v>641</v>
      </c>
      <c r="C36" s="103" t="s">
        <v>14</v>
      </c>
      <c r="D36" s="104" t="s">
        <v>286</v>
      </c>
      <c r="E36" s="104"/>
      <c r="F36" s="104">
        <f>SUM(D36:E36)</f>
        <v>0</v>
      </c>
      <c r="G36" s="99">
        <v>0</v>
      </c>
      <c r="H36" s="104">
        <v>0</v>
      </c>
      <c r="I36" s="105">
        <v>0</v>
      </c>
    </row>
    <row r="37" spans="1:9" ht="15.75" customHeight="1" x14ac:dyDescent="0.3">
      <c r="A37" s="238">
        <v>6</v>
      </c>
      <c r="B37" s="239" t="s">
        <v>642</v>
      </c>
      <c r="C37" s="239" t="s">
        <v>37</v>
      </c>
      <c r="D37" s="240" t="s">
        <v>286</v>
      </c>
      <c r="E37" s="240"/>
      <c r="F37" s="240">
        <f>SUM(D37:E37)</f>
        <v>0</v>
      </c>
      <c r="G37" s="241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</row>
    <row r="41" spans="1:9" ht="15.75" customHeight="1" x14ac:dyDescent="0.3">
      <c r="A41" s="233">
        <v>7</v>
      </c>
      <c r="B41" s="234" t="s">
        <v>418</v>
      </c>
      <c r="C41" s="234" t="s">
        <v>14</v>
      </c>
      <c r="D41" s="235">
        <v>94</v>
      </c>
      <c r="E41" s="235">
        <v>89</v>
      </c>
      <c r="F41" s="235">
        <f>SUM(D41:E41)</f>
        <v>183</v>
      </c>
      <c r="G41" s="235">
        <v>8</v>
      </c>
      <c r="H41" s="235">
        <v>547</v>
      </c>
      <c r="I41" s="294">
        <v>24</v>
      </c>
    </row>
    <row r="42" spans="1:9" ht="15.75" customHeight="1" x14ac:dyDescent="0.3">
      <c r="A42" s="102">
        <v>4</v>
      </c>
      <c r="B42" s="103" t="s">
        <v>578</v>
      </c>
      <c r="C42" s="103" t="s">
        <v>71</v>
      </c>
      <c r="D42" s="104">
        <v>84</v>
      </c>
      <c r="E42" s="104">
        <v>93</v>
      </c>
      <c r="F42" s="104">
        <f>SUM(D42:E42)</f>
        <v>177</v>
      </c>
      <c r="G42" s="99">
        <v>6</v>
      </c>
      <c r="H42" s="104">
        <v>538</v>
      </c>
      <c r="I42" s="105">
        <v>21</v>
      </c>
    </row>
    <row r="43" spans="1:9" ht="15.75" customHeight="1" x14ac:dyDescent="0.3">
      <c r="A43" s="102">
        <v>5</v>
      </c>
      <c r="B43" s="103" t="s">
        <v>572</v>
      </c>
      <c r="C43" s="103" t="s">
        <v>34</v>
      </c>
      <c r="D43" s="104">
        <v>89</v>
      </c>
      <c r="E43" s="104">
        <v>92</v>
      </c>
      <c r="F43" s="104">
        <f>SUM(D43:E43)</f>
        <v>181</v>
      </c>
      <c r="G43" s="99">
        <v>7</v>
      </c>
      <c r="H43" s="104">
        <v>524</v>
      </c>
      <c r="I43" s="105">
        <v>19</v>
      </c>
    </row>
    <row r="44" spans="1:9" ht="15.75" customHeight="1" x14ac:dyDescent="0.3">
      <c r="A44" s="102">
        <v>3</v>
      </c>
      <c r="B44" s="103" t="s">
        <v>94</v>
      </c>
      <c r="C44" s="103" t="s">
        <v>34</v>
      </c>
      <c r="D44" s="104">
        <v>83</v>
      </c>
      <c r="E44" s="104">
        <v>91</v>
      </c>
      <c r="F44" s="104">
        <f>SUM(D44:E44)</f>
        <v>174</v>
      </c>
      <c r="G44" s="99">
        <v>5</v>
      </c>
      <c r="H44" s="104">
        <v>521</v>
      </c>
      <c r="I44" s="105">
        <v>15</v>
      </c>
    </row>
    <row r="45" spans="1:9" ht="15.75" customHeight="1" x14ac:dyDescent="0.3">
      <c r="A45" s="102">
        <v>8</v>
      </c>
      <c r="B45" s="103" t="s">
        <v>645</v>
      </c>
      <c r="C45" s="103" t="s">
        <v>14</v>
      </c>
      <c r="D45" s="104">
        <v>83</v>
      </c>
      <c r="E45" s="104">
        <v>90</v>
      </c>
      <c r="F45" s="104">
        <f>SUM(D45:E45)</f>
        <v>173</v>
      </c>
      <c r="G45" s="99">
        <v>4</v>
      </c>
      <c r="H45" s="104">
        <v>352</v>
      </c>
      <c r="I45" s="105">
        <v>9</v>
      </c>
    </row>
    <row r="46" spans="1:9" ht="15.75" customHeight="1" x14ac:dyDescent="0.3">
      <c r="A46" s="102">
        <v>1</v>
      </c>
      <c r="B46" s="103" t="s">
        <v>77</v>
      </c>
      <c r="C46" s="103" t="s">
        <v>14</v>
      </c>
      <c r="D46" s="104" t="s">
        <v>286</v>
      </c>
      <c r="E46" s="104"/>
      <c r="F46" s="104">
        <f>SUM(D46:E46)</f>
        <v>0</v>
      </c>
      <c r="G46" s="99">
        <v>0</v>
      </c>
      <c r="H46" s="110">
        <v>0</v>
      </c>
      <c r="I46" s="111">
        <v>0</v>
      </c>
    </row>
    <row r="47" spans="1:9" ht="15.75" customHeight="1" x14ac:dyDescent="0.3">
      <c r="A47" s="102">
        <v>2</v>
      </c>
      <c r="B47" s="103" t="s">
        <v>644</v>
      </c>
      <c r="C47" s="103" t="s">
        <v>421</v>
      </c>
      <c r="D47" s="104" t="s">
        <v>286</v>
      </c>
      <c r="E47" s="104"/>
      <c r="F47" s="104">
        <f>SUM(D47:E47)</f>
        <v>0</v>
      </c>
      <c r="G47" s="99">
        <v>0</v>
      </c>
      <c r="H47" s="104">
        <v>0</v>
      </c>
      <c r="I47" s="105">
        <v>0</v>
      </c>
    </row>
    <row r="48" spans="1:9" ht="15.75" customHeight="1" x14ac:dyDescent="0.3">
      <c r="A48" s="238">
        <v>6</v>
      </c>
      <c r="B48" s="239" t="s">
        <v>444</v>
      </c>
      <c r="C48" s="239" t="s">
        <v>37</v>
      </c>
      <c r="D48" s="240" t="s">
        <v>286</v>
      </c>
      <c r="E48" s="240"/>
      <c r="F48" s="240">
        <f>SUM(D48:E48)</f>
        <v>0</v>
      </c>
      <c r="G48" s="241">
        <v>0</v>
      </c>
      <c r="H48" s="106">
        <v>0</v>
      </c>
      <c r="I48" s="107">
        <v>0</v>
      </c>
    </row>
    <row r="49" spans="1:9" ht="15.75" customHeight="1" x14ac:dyDescent="0.3"/>
    <row r="50" spans="1:9" ht="15.75" customHeight="1" x14ac:dyDescent="0.3">
      <c r="A50" s="90"/>
      <c r="B50" s="91" t="s">
        <v>68</v>
      </c>
      <c r="C50" s="91"/>
      <c r="D50" s="91"/>
      <c r="E50" s="91"/>
      <c r="F50" s="91"/>
      <c r="G50" s="91"/>
      <c r="H50" s="91"/>
      <c r="I50" s="91"/>
    </row>
    <row r="51" spans="1:9" ht="15.75" customHeight="1" x14ac:dyDescent="0.3">
      <c r="A51" s="92">
        <v>2</v>
      </c>
      <c r="B51" s="93" t="s">
        <v>5</v>
      </c>
      <c r="C51" s="94" t="s">
        <v>6</v>
      </c>
      <c r="D51" s="123"/>
      <c r="E51" s="165"/>
      <c r="F51" s="97" t="s">
        <v>7</v>
      </c>
      <c r="G51" s="97" t="s">
        <v>8</v>
      </c>
      <c r="H51" s="97" t="s">
        <v>9</v>
      </c>
      <c r="I51" s="98" t="s">
        <v>10</v>
      </c>
    </row>
    <row r="52" spans="1:9" ht="15.75" customHeight="1" x14ac:dyDescent="0.3">
      <c r="A52" s="233">
        <v>5</v>
      </c>
      <c r="B52" s="234" t="s">
        <v>647</v>
      </c>
      <c r="C52" s="234" t="s">
        <v>48</v>
      </c>
      <c r="D52" s="235">
        <v>94</v>
      </c>
      <c r="E52" s="235">
        <v>89</v>
      </c>
      <c r="F52" s="235">
        <f>SUM(D52:E52)</f>
        <v>183</v>
      </c>
      <c r="G52" s="235">
        <v>8</v>
      </c>
      <c r="H52" s="235">
        <v>542</v>
      </c>
      <c r="I52" s="294">
        <v>24</v>
      </c>
    </row>
    <row r="53" spans="1:9" ht="15.75" customHeight="1" x14ac:dyDescent="0.3">
      <c r="A53" s="102">
        <v>7</v>
      </c>
      <c r="B53" s="103" t="s">
        <v>649</v>
      </c>
      <c r="C53" s="103" t="s">
        <v>48</v>
      </c>
      <c r="D53" s="104">
        <v>87</v>
      </c>
      <c r="E53" s="104">
        <v>79</v>
      </c>
      <c r="F53" s="104">
        <f>SUM(D53:E53)</f>
        <v>166</v>
      </c>
      <c r="G53" s="99">
        <v>6</v>
      </c>
      <c r="H53" s="104">
        <v>497</v>
      </c>
      <c r="I53" s="105">
        <v>19</v>
      </c>
    </row>
    <row r="54" spans="1:9" ht="15.75" customHeight="1" x14ac:dyDescent="0.3">
      <c r="A54" s="102">
        <v>8</v>
      </c>
      <c r="B54" s="103" t="s">
        <v>650</v>
      </c>
      <c r="C54" s="103" t="s">
        <v>34</v>
      </c>
      <c r="D54" s="104">
        <v>86</v>
      </c>
      <c r="E54" s="104">
        <v>91</v>
      </c>
      <c r="F54" s="104">
        <f>SUM(D54:E54)</f>
        <v>177</v>
      </c>
      <c r="G54" s="99">
        <v>7</v>
      </c>
      <c r="H54" s="104">
        <v>503</v>
      </c>
      <c r="I54" s="105">
        <v>18</v>
      </c>
    </row>
    <row r="55" spans="1:9" ht="15.75" customHeight="1" x14ac:dyDescent="0.3">
      <c r="A55" s="102">
        <v>2</v>
      </c>
      <c r="B55" s="103" t="s">
        <v>646</v>
      </c>
      <c r="C55" s="103" t="s">
        <v>71</v>
      </c>
      <c r="D55" s="104">
        <v>84</v>
      </c>
      <c r="E55" s="104">
        <v>80</v>
      </c>
      <c r="F55" s="104">
        <f>SUM(D55:E55)</f>
        <v>164</v>
      </c>
      <c r="G55" s="99">
        <v>5</v>
      </c>
      <c r="H55" s="104">
        <v>475</v>
      </c>
      <c r="I55" s="105">
        <v>15</v>
      </c>
    </row>
    <row r="56" spans="1:9" ht="15.75" customHeight="1" x14ac:dyDescent="0.3">
      <c r="A56" s="102">
        <v>4</v>
      </c>
      <c r="B56" s="103" t="s">
        <v>119</v>
      </c>
      <c r="C56" s="103" t="s">
        <v>34</v>
      </c>
      <c r="D56" s="104">
        <v>80</v>
      </c>
      <c r="E56" s="104">
        <v>71</v>
      </c>
      <c r="F56" s="104">
        <f>SUM(D56:E56)</f>
        <v>151</v>
      </c>
      <c r="G56" s="99">
        <v>4</v>
      </c>
      <c r="H56" s="104">
        <v>465</v>
      </c>
      <c r="I56" s="105">
        <v>14</v>
      </c>
    </row>
    <row r="57" spans="1:9" ht="15.75" customHeight="1" x14ac:dyDescent="0.3">
      <c r="A57" s="102">
        <v>6</v>
      </c>
      <c r="B57" s="103" t="s">
        <v>648</v>
      </c>
      <c r="C57" s="103" t="s">
        <v>30</v>
      </c>
      <c r="D57" s="104">
        <v>73</v>
      </c>
      <c r="E57" s="104">
        <v>68</v>
      </c>
      <c r="F57" s="104">
        <f>SUM(D57:E57)</f>
        <v>141</v>
      </c>
      <c r="G57" s="99">
        <v>3</v>
      </c>
      <c r="H57" s="104">
        <v>419</v>
      </c>
      <c r="I57" s="105">
        <v>9</v>
      </c>
    </row>
    <row r="58" spans="1:9" ht="15.75" customHeight="1" x14ac:dyDescent="0.3">
      <c r="A58" s="102">
        <v>1</v>
      </c>
      <c r="B58" s="103" t="s">
        <v>42</v>
      </c>
      <c r="C58" s="103" t="s">
        <v>14</v>
      </c>
      <c r="D58" s="104" t="s">
        <v>286</v>
      </c>
      <c r="E58" s="104"/>
      <c r="F58" s="104">
        <f>SUM(D58:E58)</f>
        <v>0</v>
      </c>
      <c r="G58" s="99">
        <v>0</v>
      </c>
      <c r="H58" s="110">
        <v>0</v>
      </c>
      <c r="I58" s="111">
        <v>0</v>
      </c>
    </row>
    <row r="59" spans="1:9" ht="15.75" customHeight="1" x14ac:dyDescent="0.3">
      <c r="A59" s="238">
        <v>3</v>
      </c>
      <c r="B59" s="239" t="s">
        <v>533</v>
      </c>
      <c r="C59" s="239" t="s">
        <v>14</v>
      </c>
      <c r="D59" s="240" t="s">
        <v>286</v>
      </c>
      <c r="E59" s="240"/>
      <c r="F59" s="240">
        <f>SUM(D59:E59)</f>
        <v>0</v>
      </c>
      <c r="G59" s="241">
        <v>0</v>
      </c>
      <c r="H59" s="106">
        <v>0</v>
      </c>
      <c r="I59" s="107">
        <v>0</v>
      </c>
    </row>
    <row r="60" spans="1:9" ht="15.75" customHeight="1" x14ac:dyDescent="0.3"/>
    <row r="61" spans="1:9" ht="15.75" customHeight="1" x14ac:dyDescent="0.3">
      <c r="B61" s="91" t="s">
        <v>631</v>
      </c>
    </row>
    <row r="62" spans="1:9" ht="15.75" customHeight="1" x14ac:dyDescent="0.3"/>
    <row r="63" spans="1:9" ht="15.75" customHeight="1" x14ac:dyDescent="0.3">
      <c r="B63" s="86" t="s">
        <v>632</v>
      </c>
      <c r="F63" s="108" t="s">
        <v>706</v>
      </c>
    </row>
    <row r="64" spans="1:9" ht="15.75" customHeight="1" x14ac:dyDescent="0.3">
      <c r="B64" s="86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`" xr:uid="{15CD7DF5-7179-4EFA-A8B8-14DD1308B6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3DA7-75E5-400C-8E34-FA1B1932851E}">
  <sheetPr codeName="Sheet40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633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5">
        <v>6</v>
      </c>
      <c r="B5" s="244" t="s">
        <v>575</v>
      </c>
      <c r="C5" s="244" t="s">
        <v>509</v>
      </c>
      <c r="D5" s="303">
        <v>97</v>
      </c>
      <c r="E5" s="303">
        <v>95</v>
      </c>
      <c r="F5" s="245">
        <v>192</v>
      </c>
      <c r="G5" s="245">
        <v>8</v>
      </c>
      <c r="H5" s="298">
        <v>574</v>
      </c>
      <c r="I5" s="299">
        <v>22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1</v>
      </c>
      <c r="B6" s="247" t="s">
        <v>52</v>
      </c>
      <c r="C6" s="247" t="s">
        <v>53</v>
      </c>
      <c r="D6" s="249">
        <v>95</v>
      </c>
      <c r="E6" s="249">
        <v>96</v>
      </c>
      <c r="F6" s="249">
        <v>191</v>
      </c>
      <c r="G6" s="249">
        <v>7</v>
      </c>
      <c r="H6" s="110">
        <v>575</v>
      </c>
      <c r="I6" s="111">
        <v>21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0">
        <v>7</v>
      </c>
      <c r="B7" s="247" t="s">
        <v>462</v>
      </c>
      <c r="C7" s="247" t="s">
        <v>48</v>
      </c>
      <c r="D7" s="248">
        <v>95</v>
      </c>
      <c r="E7" s="248">
        <v>93</v>
      </c>
      <c r="F7" s="249">
        <v>188</v>
      </c>
      <c r="G7" s="249">
        <v>6</v>
      </c>
      <c r="H7" s="117">
        <v>569</v>
      </c>
      <c r="I7" s="118">
        <v>18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6">
        <v>8</v>
      </c>
      <c r="B8" s="247" t="s">
        <v>635</v>
      </c>
      <c r="C8" s="247" t="s">
        <v>48</v>
      </c>
      <c r="D8" s="248" t="s">
        <v>286</v>
      </c>
      <c r="E8" s="248" t="s">
        <v>131</v>
      </c>
      <c r="F8" s="249">
        <v>0</v>
      </c>
      <c r="G8" s="249">
        <v>0</v>
      </c>
      <c r="H8" s="117">
        <v>383</v>
      </c>
      <c r="I8" s="118">
        <v>15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6">
        <v>2</v>
      </c>
      <c r="B9" s="247" t="s">
        <v>638</v>
      </c>
      <c r="C9" s="247" t="s">
        <v>509</v>
      </c>
      <c r="D9" s="248">
        <v>94</v>
      </c>
      <c r="E9" s="248">
        <v>93</v>
      </c>
      <c r="F9" s="249">
        <v>187</v>
      </c>
      <c r="G9" s="249">
        <v>5</v>
      </c>
      <c r="H9" s="117">
        <v>560</v>
      </c>
      <c r="I9" s="118">
        <v>13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0">
        <v>3</v>
      </c>
      <c r="B10" s="247" t="s">
        <v>629</v>
      </c>
      <c r="C10" s="247" t="s">
        <v>34</v>
      </c>
      <c r="D10" s="248">
        <v>92</v>
      </c>
      <c r="E10" s="248">
        <v>85</v>
      </c>
      <c r="F10" s="249">
        <v>177</v>
      </c>
      <c r="G10" s="249">
        <v>2</v>
      </c>
      <c r="H10" s="117">
        <v>545</v>
      </c>
      <c r="I10" s="118">
        <v>8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0">
        <v>5</v>
      </c>
      <c r="B11" s="247" t="s">
        <v>418</v>
      </c>
      <c r="C11" s="247" t="s">
        <v>14</v>
      </c>
      <c r="D11" s="248">
        <v>94</v>
      </c>
      <c r="E11" s="248">
        <v>89</v>
      </c>
      <c r="F11" s="249">
        <v>183</v>
      </c>
      <c r="G11" s="249">
        <v>3</v>
      </c>
      <c r="H11" s="117">
        <v>547</v>
      </c>
      <c r="I11" s="118">
        <v>7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1">
        <v>4</v>
      </c>
      <c r="B12" s="252" t="s">
        <v>58</v>
      </c>
      <c r="C12" s="252" t="s">
        <v>59</v>
      </c>
      <c r="D12" s="253">
        <v>96</v>
      </c>
      <c r="E12" s="253">
        <v>88</v>
      </c>
      <c r="F12" s="254">
        <v>184</v>
      </c>
      <c r="G12" s="254">
        <v>4</v>
      </c>
      <c r="H12" s="119">
        <v>524</v>
      </c>
      <c r="I12" s="120">
        <v>6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208" t="s">
        <v>631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132</v>
      </c>
      <c r="F16" s="108" t="s">
        <v>706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129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2A4C44EC-6020-4D6D-94C1-5918D76C30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E101-1E01-4D0A-8282-12508D69F1CE}">
  <sheetPr codeName="Sheet41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651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313</v>
      </c>
      <c r="C5" s="234" t="s">
        <v>30</v>
      </c>
      <c r="D5" s="235">
        <v>93</v>
      </c>
      <c r="E5" s="235">
        <v>95</v>
      </c>
      <c r="F5" s="235">
        <f>SUM(D5:E5)</f>
        <v>188</v>
      </c>
      <c r="G5" s="235">
        <v>6</v>
      </c>
      <c r="H5" s="235">
        <v>577</v>
      </c>
      <c r="I5" s="294">
        <v>20</v>
      </c>
      <c r="K5" s="86"/>
    </row>
    <row r="6" spans="1:34" ht="15.75" customHeight="1" x14ac:dyDescent="0.3">
      <c r="A6" s="102">
        <v>1</v>
      </c>
      <c r="B6" s="103" t="s">
        <v>584</v>
      </c>
      <c r="C6" s="103" t="s">
        <v>30</v>
      </c>
      <c r="D6" s="104">
        <v>95</v>
      </c>
      <c r="E6" s="104">
        <v>94</v>
      </c>
      <c r="F6" s="104">
        <f>SUM(D6:E6)</f>
        <v>189</v>
      </c>
      <c r="G6" s="99">
        <v>7</v>
      </c>
      <c r="H6" s="110">
        <v>562</v>
      </c>
      <c r="I6" s="111">
        <v>16</v>
      </c>
      <c r="K6" s="86"/>
    </row>
    <row r="7" spans="1:34" ht="15.75" customHeight="1" x14ac:dyDescent="0.3">
      <c r="A7" s="102">
        <v>7</v>
      </c>
      <c r="B7" s="103" t="s">
        <v>62</v>
      </c>
      <c r="C7" s="103" t="s">
        <v>59</v>
      </c>
      <c r="D7" s="104">
        <v>93</v>
      </c>
      <c r="E7" s="104">
        <v>88</v>
      </c>
      <c r="F7" s="104">
        <f>SUM(D7:E7)</f>
        <v>181</v>
      </c>
      <c r="G7" s="99">
        <v>3</v>
      </c>
      <c r="H7" s="104">
        <v>562</v>
      </c>
      <c r="I7" s="105">
        <v>15</v>
      </c>
      <c r="J7" s="112"/>
      <c r="K7" s="86"/>
    </row>
    <row r="8" spans="1:34" ht="15.75" customHeight="1" x14ac:dyDescent="0.3">
      <c r="A8" s="102">
        <v>3</v>
      </c>
      <c r="B8" s="103" t="s">
        <v>652</v>
      </c>
      <c r="C8" s="103" t="s">
        <v>71</v>
      </c>
      <c r="D8" s="104">
        <v>91</v>
      </c>
      <c r="E8" s="104">
        <v>92</v>
      </c>
      <c r="F8" s="104">
        <f>SUM(D8:E8)</f>
        <v>183</v>
      </c>
      <c r="G8" s="99">
        <v>4</v>
      </c>
      <c r="H8" s="104">
        <v>550</v>
      </c>
      <c r="I8" s="105">
        <v>11</v>
      </c>
      <c r="K8" s="86"/>
    </row>
    <row r="9" spans="1:34" ht="15.75" customHeight="1" x14ac:dyDescent="0.3">
      <c r="A9" s="102">
        <v>4</v>
      </c>
      <c r="B9" s="103" t="s">
        <v>309</v>
      </c>
      <c r="C9" s="103" t="s">
        <v>302</v>
      </c>
      <c r="D9" s="104">
        <v>90</v>
      </c>
      <c r="E9" s="104">
        <v>91</v>
      </c>
      <c r="F9" s="104">
        <f>SUM(D9:E9)</f>
        <v>181</v>
      </c>
      <c r="G9" s="99">
        <v>3</v>
      </c>
      <c r="H9" s="104">
        <v>550</v>
      </c>
      <c r="I9" s="105">
        <v>11</v>
      </c>
    </row>
    <row r="10" spans="1:34" ht="15.75" customHeight="1" x14ac:dyDescent="0.3">
      <c r="A10" s="102">
        <v>2</v>
      </c>
      <c r="B10" s="103" t="s">
        <v>195</v>
      </c>
      <c r="C10" s="103" t="s">
        <v>196</v>
      </c>
      <c r="D10" s="104">
        <v>91</v>
      </c>
      <c r="E10" s="104">
        <v>94</v>
      </c>
      <c r="F10" s="104">
        <f>SUM(D10:E10)</f>
        <v>185</v>
      </c>
      <c r="G10" s="99">
        <v>5</v>
      </c>
      <c r="H10" s="110">
        <v>547</v>
      </c>
      <c r="I10" s="111">
        <v>10</v>
      </c>
    </row>
    <row r="11" spans="1:34" ht="15.75" customHeight="1" x14ac:dyDescent="0.3">
      <c r="A11" s="238">
        <v>6</v>
      </c>
      <c r="B11" s="239" t="s">
        <v>621</v>
      </c>
      <c r="C11" s="239" t="s">
        <v>509</v>
      </c>
      <c r="D11" s="240" t="s">
        <v>85</v>
      </c>
      <c r="E11" s="240"/>
      <c r="F11" s="240">
        <f>SUM(D11:E11)</f>
        <v>0</v>
      </c>
      <c r="G11" s="241">
        <v>0</v>
      </c>
      <c r="H11" s="106">
        <v>0</v>
      </c>
      <c r="I11" s="107">
        <v>0</v>
      </c>
    </row>
    <row r="12" spans="1:34" ht="15.75" customHeight="1" x14ac:dyDescent="0.3"/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92">
        <v>2</v>
      </c>
      <c r="B14" s="93" t="s">
        <v>5</v>
      </c>
      <c r="C14" s="94" t="s">
        <v>6</v>
      </c>
      <c r="D14" s="123"/>
      <c r="E14" s="165"/>
      <c r="F14" s="97" t="s">
        <v>7</v>
      </c>
      <c r="G14" s="97" t="s">
        <v>8</v>
      </c>
      <c r="H14" s="97" t="s">
        <v>9</v>
      </c>
      <c r="I14" s="98" t="s">
        <v>10</v>
      </c>
    </row>
    <row r="15" spans="1:34" ht="15.75" customHeight="1" x14ac:dyDescent="0.3">
      <c r="A15" s="233">
        <v>1</v>
      </c>
      <c r="B15" s="234" t="s">
        <v>433</v>
      </c>
      <c r="C15" s="234" t="s">
        <v>59</v>
      </c>
      <c r="D15" s="235">
        <v>93</v>
      </c>
      <c r="E15" s="235">
        <v>88</v>
      </c>
      <c r="F15" s="235">
        <f>SUM(D15:E15)</f>
        <v>181</v>
      </c>
      <c r="G15" s="235">
        <v>7</v>
      </c>
      <c r="H15" s="236">
        <v>535</v>
      </c>
      <c r="I15" s="237">
        <v>20</v>
      </c>
    </row>
    <row r="16" spans="1:34" ht="15.75" customHeight="1" x14ac:dyDescent="0.3">
      <c r="A16" s="102">
        <v>5</v>
      </c>
      <c r="B16" s="103" t="s">
        <v>370</v>
      </c>
      <c r="C16" s="103" t="s">
        <v>181</v>
      </c>
      <c r="D16" s="104">
        <v>88</v>
      </c>
      <c r="E16" s="104">
        <v>89</v>
      </c>
      <c r="F16" s="104">
        <f>SUM(D16:E16)</f>
        <v>177</v>
      </c>
      <c r="G16" s="99">
        <v>6</v>
      </c>
      <c r="H16" s="104">
        <v>529</v>
      </c>
      <c r="I16" s="105">
        <v>18</v>
      </c>
    </row>
    <row r="17" spans="1:9" ht="15.75" customHeight="1" x14ac:dyDescent="0.3">
      <c r="A17" s="102">
        <v>2</v>
      </c>
      <c r="B17" s="103" t="s">
        <v>585</v>
      </c>
      <c r="C17" s="103" t="s">
        <v>30</v>
      </c>
      <c r="D17" s="104">
        <v>90</v>
      </c>
      <c r="E17" s="104">
        <v>85</v>
      </c>
      <c r="F17" s="104">
        <f>SUM(D17:E17)</f>
        <v>175</v>
      </c>
      <c r="G17" s="99">
        <v>5</v>
      </c>
      <c r="H17" s="104">
        <v>526</v>
      </c>
      <c r="I17" s="105">
        <v>16</v>
      </c>
    </row>
    <row r="18" spans="1:9" ht="15.75" customHeight="1" x14ac:dyDescent="0.3">
      <c r="A18" s="102">
        <v>4</v>
      </c>
      <c r="B18" s="103" t="s">
        <v>638</v>
      </c>
      <c r="C18" s="103" t="s">
        <v>509</v>
      </c>
      <c r="D18" s="104">
        <v>86</v>
      </c>
      <c r="E18" s="104">
        <v>88</v>
      </c>
      <c r="F18" s="104">
        <f>SUM(D18:E18)</f>
        <v>174</v>
      </c>
      <c r="G18" s="99">
        <v>4</v>
      </c>
      <c r="H18" s="104">
        <v>505</v>
      </c>
      <c r="I18" s="105">
        <v>12</v>
      </c>
    </row>
    <row r="19" spans="1:9" ht="15.75" customHeight="1" x14ac:dyDescent="0.3">
      <c r="A19" s="102">
        <v>3</v>
      </c>
      <c r="B19" s="103" t="s">
        <v>119</v>
      </c>
      <c r="C19" s="103" t="s">
        <v>34</v>
      </c>
      <c r="D19" s="104">
        <v>88</v>
      </c>
      <c r="E19" s="104">
        <v>81</v>
      </c>
      <c r="F19" s="104">
        <f>SUM(D19:E19)</f>
        <v>169</v>
      </c>
      <c r="G19" s="99">
        <v>3</v>
      </c>
      <c r="H19" s="104">
        <v>481</v>
      </c>
      <c r="I19" s="105">
        <v>9</v>
      </c>
    </row>
    <row r="20" spans="1:9" ht="15.75" customHeight="1" x14ac:dyDescent="0.3">
      <c r="A20" s="102">
        <v>6</v>
      </c>
      <c r="B20" s="103" t="s">
        <v>581</v>
      </c>
      <c r="C20" s="103" t="s">
        <v>300</v>
      </c>
      <c r="D20" s="104" t="s">
        <v>286</v>
      </c>
      <c r="E20" s="104"/>
      <c r="F20" s="104">
        <f>SUM(D20:E20)</f>
        <v>0</v>
      </c>
      <c r="G20" s="99">
        <v>0</v>
      </c>
      <c r="H20" s="104">
        <v>153</v>
      </c>
      <c r="I20" s="105">
        <v>2</v>
      </c>
    </row>
    <row r="21" spans="1:9" ht="15.75" customHeight="1" x14ac:dyDescent="0.3">
      <c r="A21" s="238">
        <v>7</v>
      </c>
      <c r="B21" s="239" t="s">
        <v>653</v>
      </c>
      <c r="C21" s="239" t="s">
        <v>509</v>
      </c>
      <c r="D21" s="240" t="s">
        <v>85</v>
      </c>
      <c r="E21" s="240"/>
      <c r="F21" s="240">
        <f>SUM(D21:E21)</f>
        <v>0</v>
      </c>
      <c r="G21" s="241">
        <v>0</v>
      </c>
      <c r="H21" s="106">
        <v>0</v>
      </c>
      <c r="I21" s="107">
        <v>0</v>
      </c>
    </row>
    <row r="22" spans="1:9" ht="15.75" customHeight="1" x14ac:dyDescent="0.3"/>
    <row r="23" spans="1:9" ht="15.75" customHeight="1" x14ac:dyDescent="0.3">
      <c r="A23" s="90"/>
      <c r="B23" s="91" t="s">
        <v>39</v>
      </c>
      <c r="C23" s="91"/>
      <c r="D23" s="91"/>
      <c r="E23" s="91"/>
      <c r="F23" s="91"/>
      <c r="G23" s="91"/>
      <c r="H23" s="91"/>
      <c r="I23" s="91"/>
    </row>
    <row r="24" spans="1:9" ht="15.75" customHeight="1" x14ac:dyDescent="0.3">
      <c r="A24" s="92">
        <v>2</v>
      </c>
      <c r="B24" s="93" t="s">
        <v>5</v>
      </c>
      <c r="C24" s="94" t="s">
        <v>6</v>
      </c>
      <c r="D24" s="123"/>
      <c r="E24" s="165"/>
      <c r="F24" s="97" t="s">
        <v>7</v>
      </c>
      <c r="G24" s="97" t="s">
        <v>8</v>
      </c>
      <c r="H24" s="97" t="s">
        <v>9</v>
      </c>
      <c r="I24" s="98" t="s">
        <v>10</v>
      </c>
    </row>
    <row r="25" spans="1:9" ht="15.75" customHeight="1" x14ac:dyDescent="0.3">
      <c r="A25" s="233">
        <v>5</v>
      </c>
      <c r="B25" s="234" t="s">
        <v>575</v>
      </c>
      <c r="C25" s="234" t="s">
        <v>509</v>
      </c>
      <c r="D25" s="235">
        <v>90</v>
      </c>
      <c r="E25" s="235">
        <v>95</v>
      </c>
      <c r="F25" s="235">
        <f>SUM(D25:E25)</f>
        <v>185</v>
      </c>
      <c r="G25" s="235">
        <v>7</v>
      </c>
      <c r="H25" s="235">
        <v>511</v>
      </c>
      <c r="I25" s="294">
        <v>18</v>
      </c>
    </row>
    <row r="26" spans="1:9" ht="15.75" customHeight="1" x14ac:dyDescent="0.3">
      <c r="A26" s="102">
        <v>6</v>
      </c>
      <c r="B26" s="103" t="s">
        <v>19</v>
      </c>
      <c r="C26" s="103" t="s">
        <v>509</v>
      </c>
      <c r="D26" s="104">
        <v>88</v>
      </c>
      <c r="E26" s="104">
        <v>85</v>
      </c>
      <c r="F26" s="104">
        <f>SUM(D26:E26)</f>
        <v>173</v>
      </c>
      <c r="G26" s="99">
        <v>6</v>
      </c>
      <c r="H26" s="104">
        <v>497</v>
      </c>
      <c r="I26" s="105">
        <v>17</v>
      </c>
    </row>
    <row r="27" spans="1:9" ht="15.75" customHeight="1" x14ac:dyDescent="0.3">
      <c r="A27" s="102">
        <v>7</v>
      </c>
      <c r="B27" s="103" t="s">
        <v>32</v>
      </c>
      <c r="C27" s="103" t="s">
        <v>14</v>
      </c>
      <c r="D27" s="104">
        <v>86</v>
      </c>
      <c r="E27" s="104">
        <v>80</v>
      </c>
      <c r="F27" s="104">
        <f>SUM(D27:E27)</f>
        <v>166</v>
      </c>
      <c r="G27" s="99">
        <v>5</v>
      </c>
      <c r="H27" s="104">
        <v>462</v>
      </c>
      <c r="I27" s="105">
        <v>14</v>
      </c>
    </row>
    <row r="28" spans="1:9" ht="15.75" customHeight="1" x14ac:dyDescent="0.3">
      <c r="A28" s="102">
        <v>4</v>
      </c>
      <c r="B28" s="103" t="s">
        <v>418</v>
      </c>
      <c r="C28" s="103" t="s">
        <v>14</v>
      </c>
      <c r="D28" s="104">
        <v>85</v>
      </c>
      <c r="E28" s="104">
        <v>79</v>
      </c>
      <c r="F28" s="104">
        <f>SUM(D28:E28)</f>
        <v>164</v>
      </c>
      <c r="G28" s="99">
        <v>4</v>
      </c>
      <c r="H28" s="104">
        <v>464</v>
      </c>
      <c r="I28" s="105">
        <v>12</v>
      </c>
    </row>
    <row r="29" spans="1:9" ht="15.75" customHeight="1" x14ac:dyDescent="0.3">
      <c r="A29" s="102">
        <v>1</v>
      </c>
      <c r="B29" s="103" t="s">
        <v>42</v>
      </c>
      <c r="C29" s="103" t="s">
        <v>14</v>
      </c>
      <c r="D29" s="104">
        <v>71</v>
      </c>
      <c r="E29" s="104">
        <v>69</v>
      </c>
      <c r="F29" s="104">
        <f>SUM(D29:E29)</f>
        <v>140</v>
      </c>
      <c r="G29" s="99">
        <v>3</v>
      </c>
      <c r="H29" s="110">
        <v>413</v>
      </c>
      <c r="I29" s="111">
        <v>9</v>
      </c>
    </row>
    <row r="30" spans="1:9" ht="15.75" customHeight="1" x14ac:dyDescent="0.3">
      <c r="A30" s="102">
        <v>2</v>
      </c>
      <c r="B30" s="103" t="s">
        <v>615</v>
      </c>
      <c r="C30" s="103" t="s">
        <v>300</v>
      </c>
      <c r="D30" s="104" t="s">
        <v>286</v>
      </c>
      <c r="E30" s="104"/>
      <c r="F30" s="104">
        <f>SUM(D30:E30)</f>
        <v>0</v>
      </c>
      <c r="G30" s="99">
        <v>0</v>
      </c>
      <c r="H30" s="104">
        <v>175</v>
      </c>
      <c r="I30" s="105">
        <v>7</v>
      </c>
    </row>
    <row r="31" spans="1:9" ht="15.75" customHeight="1" x14ac:dyDescent="0.3">
      <c r="A31" s="238">
        <v>3</v>
      </c>
      <c r="B31" s="239" t="s">
        <v>99</v>
      </c>
      <c r="C31" s="239" t="s">
        <v>509</v>
      </c>
      <c r="D31" s="240" t="s">
        <v>85</v>
      </c>
      <c r="E31" s="240"/>
      <c r="F31" s="240">
        <f>SUM(D31:E31)</f>
        <v>0</v>
      </c>
      <c r="G31" s="241">
        <v>0</v>
      </c>
      <c r="H31" s="106">
        <v>0</v>
      </c>
      <c r="I31" s="107">
        <v>0</v>
      </c>
    </row>
    <row r="32" spans="1:9" ht="15.75" customHeight="1" x14ac:dyDescent="0.3"/>
    <row r="33" spans="2:6" ht="15.75" customHeight="1" x14ac:dyDescent="0.3">
      <c r="B33" s="86" t="s">
        <v>632</v>
      </c>
      <c r="F33" s="108" t="s">
        <v>706</v>
      </c>
    </row>
    <row r="34" spans="2:6" ht="15.75" customHeight="1" x14ac:dyDescent="0.3">
      <c r="B34" s="86" t="s">
        <v>129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`" xr:uid="{E8823B77-A7FB-4039-8B7B-37B39A043A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6A06-E954-4A78-A257-FCFD289BDAB8}">
  <sheetPr codeName="Sheet42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651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5</v>
      </c>
      <c r="B5" s="244" t="s">
        <v>62</v>
      </c>
      <c r="C5" s="244" t="s">
        <v>59</v>
      </c>
      <c r="D5" s="303">
        <v>93</v>
      </c>
      <c r="E5" s="303">
        <v>88</v>
      </c>
      <c r="F5" s="245">
        <v>181</v>
      </c>
      <c r="G5" s="245">
        <v>4</v>
      </c>
      <c r="H5" s="298">
        <v>562</v>
      </c>
      <c r="I5" s="299">
        <v>14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1</v>
      </c>
      <c r="B6" s="247" t="s">
        <v>433</v>
      </c>
      <c r="C6" s="247" t="s">
        <v>59</v>
      </c>
      <c r="D6" s="249">
        <v>93</v>
      </c>
      <c r="E6" s="249">
        <v>88</v>
      </c>
      <c r="F6" s="249">
        <v>181</v>
      </c>
      <c r="G6" s="249">
        <v>4</v>
      </c>
      <c r="H6" s="110">
        <v>535</v>
      </c>
      <c r="I6" s="111">
        <v>12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0">
        <v>3</v>
      </c>
      <c r="B7" s="247" t="s">
        <v>575</v>
      </c>
      <c r="C7" s="247" t="s">
        <v>509</v>
      </c>
      <c r="D7" s="248">
        <v>90</v>
      </c>
      <c r="E7" s="248">
        <v>95</v>
      </c>
      <c r="F7" s="249">
        <v>185</v>
      </c>
      <c r="G7" s="249">
        <v>5</v>
      </c>
      <c r="H7" s="117">
        <v>511</v>
      </c>
      <c r="I7" s="118">
        <v>9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6">
        <v>2</v>
      </c>
      <c r="B8" s="247" t="s">
        <v>638</v>
      </c>
      <c r="C8" s="247" t="s">
        <v>509</v>
      </c>
      <c r="D8" s="248">
        <v>86</v>
      </c>
      <c r="E8" s="248">
        <v>88</v>
      </c>
      <c r="F8" s="249">
        <v>174</v>
      </c>
      <c r="G8" s="249">
        <v>2</v>
      </c>
      <c r="H8" s="117">
        <v>505</v>
      </c>
      <c r="I8" s="118">
        <v>6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4</v>
      </c>
      <c r="B9" s="252" t="s">
        <v>19</v>
      </c>
      <c r="C9" s="252" t="s">
        <v>509</v>
      </c>
      <c r="D9" s="253">
        <v>88</v>
      </c>
      <c r="E9" s="253">
        <v>85</v>
      </c>
      <c r="F9" s="254">
        <v>173</v>
      </c>
      <c r="G9" s="254">
        <v>1</v>
      </c>
      <c r="H9" s="119">
        <v>497</v>
      </c>
      <c r="I9" s="120">
        <v>5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86" t="s">
        <v>132</v>
      </c>
      <c r="F11" s="108" t="s">
        <v>706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86" t="s">
        <v>129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14337DF5-7728-4529-93EC-1A838BB889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558C-F5C0-42DF-B653-85D429639A4C}">
  <sheetPr codeName="Sheet11">
    <tabColor rgb="FF70AD47"/>
    <pageSetUpPr fitToPage="1"/>
  </sheetPr>
  <dimension ref="A1:AMJ6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294</v>
      </c>
      <c r="D1" s="4"/>
      <c r="E1" s="4"/>
      <c r="F1" s="4"/>
      <c r="G1" s="4"/>
      <c r="H1" s="4"/>
      <c r="I1" s="4"/>
      <c r="J1" s="4" t="s">
        <v>1</v>
      </c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</v>
      </c>
      <c r="I3" s="47"/>
      <c r="J3" s="17" t="s">
        <v>4</v>
      </c>
      <c r="P3" s="6"/>
      <c r="Q3" s="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I4" s="155"/>
      <c r="J4" s="156" t="s">
        <v>5</v>
      </c>
      <c r="K4" s="156" t="s">
        <v>6</v>
      </c>
      <c r="L4" s="70" t="s">
        <v>7</v>
      </c>
      <c r="M4" s="70" t="s">
        <v>8</v>
      </c>
      <c r="N4" s="70" t="s">
        <v>9</v>
      </c>
      <c r="O4" s="71" t="s">
        <v>10</v>
      </c>
    </row>
    <row r="5" spans="1:34" ht="15.75" customHeight="1" x14ac:dyDescent="0.3">
      <c r="A5" s="209">
        <v>7</v>
      </c>
      <c r="B5" s="210" t="s">
        <v>313</v>
      </c>
      <c r="C5" s="210" t="s">
        <v>30</v>
      </c>
      <c r="D5" s="211">
        <v>191</v>
      </c>
      <c r="E5" s="211">
        <v>9</v>
      </c>
      <c r="F5" s="235">
        <v>570</v>
      </c>
      <c r="G5" s="294">
        <v>24</v>
      </c>
      <c r="I5" s="209">
        <v>5</v>
      </c>
      <c r="J5" s="210" t="s">
        <v>309</v>
      </c>
      <c r="K5" s="210" t="s">
        <v>302</v>
      </c>
      <c r="L5" s="211">
        <v>187</v>
      </c>
      <c r="M5" s="211">
        <v>9</v>
      </c>
      <c r="N5" s="235">
        <v>558</v>
      </c>
      <c r="O5" s="294">
        <v>26</v>
      </c>
    </row>
    <row r="6" spans="1:34" ht="15.75" customHeight="1" x14ac:dyDescent="0.3">
      <c r="A6" s="157">
        <v>4</v>
      </c>
      <c r="B6" s="24" t="s">
        <v>305</v>
      </c>
      <c r="C6" s="24" t="s">
        <v>306</v>
      </c>
      <c r="D6" s="28">
        <v>188</v>
      </c>
      <c r="E6" s="57">
        <v>5</v>
      </c>
      <c r="F6" s="104">
        <v>566</v>
      </c>
      <c r="G6" s="105">
        <v>20</v>
      </c>
      <c r="I6" s="157">
        <v>4</v>
      </c>
      <c r="J6" s="24" t="s">
        <v>307</v>
      </c>
      <c r="K6" s="24" t="s">
        <v>308</v>
      </c>
      <c r="L6" s="28">
        <v>181</v>
      </c>
      <c r="M6" s="57">
        <v>7</v>
      </c>
      <c r="N6" s="104">
        <v>550</v>
      </c>
      <c r="O6" s="105">
        <v>22</v>
      </c>
    </row>
    <row r="7" spans="1:34" ht="15.75" customHeight="1" x14ac:dyDescent="0.3">
      <c r="A7" s="157">
        <v>9</v>
      </c>
      <c r="B7" s="24" t="s">
        <v>317</v>
      </c>
      <c r="C7" s="24" t="s">
        <v>211</v>
      </c>
      <c r="D7" s="28">
        <v>191</v>
      </c>
      <c r="E7" s="57">
        <v>9</v>
      </c>
      <c r="F7" s="104">
        <v>566</v>
      </c>
      <c r="G7" s="105">
        <v>20</v>
      </c>
      <c r="I7" s="157">
        <v>7</v>
      </c>
      <c r="J7" s="24" t="s">
        <v>314</v>
      </c>
      <c r="K7" s="24" t="s">
        <v>315</v>
      </c>
      <c r="L7" s="28">
        <v>184</v>
      </c>
      <c r="M7" s="57">
        <v>8</v>
      </c>
      <c r="N7" s="104">
        <v>549</v>
      </c>
      <c r="O7" s="105">
        <v>21</v>
      </c>
    </row>
    <row r="8" spans="1:34" ht="15.75" customHeight="1" x14ac:dyDescent="0.3">
      <c r="A8" s="157">
        <v>6</v>
      </c>
      <c r="B8" s="24" t="s">
        <v>310</v>
      </c>
      <c r="C8" s="24" t="s">
        <v>311</v>
      </c>
      <c r="D8" s="28">
        <v>190</v>
      </c>
      <c r="E8" s="57">
        <v>7</v>
      </c>
      <c r="F8" s="104">
        <v>564</v>
      </c>
      <c r="G8" s="105">
        <v>18</v>
      </c>
      <c r="I8" s="157">
        <v>3</v>
      </c>
      <c r="J8" s="24" t="s">
        <v>303</v>
      </c>
      <c r="K8" s="24" t="s">
        <v>304</v>
      </c>
      <c r="L8" s="28">
        <v>181</v>
      </c>
      <c r="M8" s="57">
        <v>7</v>
      </c>
      <c r="N8" s="104">
        <v>544</v>
      </c>
      <c r="O8" s="105">
        <v>17</v>
      </c>
    </row>
    <row r="9" spans="1:34" ht="15.75" customHeight="1" x14ac:dyDescent="0.3">
      <c r="A9" s="157">
        <v>8</v>
      </c>
      <c r="B9" s="24" t="s">
        <v>316</v>
      </c>
      <c r="C9" s="24" t="s">
        <v>150</v>
      </c>
      <c r="D9" s="28">
        <v>190</v>
      </c>
      <c r="E9" s="57">
        <v>7</v>
      </c>
      <c r="F9" s="104">
        <v>562</v>
      </c>
      <c r="G9" s="105">
        <v>17</v>
      </c>
      <c r="I9" s="157">
        <v>6</v>
      </c>
      <c r="J9" s="24" t="s">
        <v>312</v>
      </c>
      <c r="K9" s="24" t="s">
        <v>308</v>
      </c>
      <c r="L9" s="28">
        <v>180</v>
      </c>
      <c r="M9" s="57">
        <v>5</v>
      </c>
      <c r="N9" s="104">
        <v>543</v>
      </c>
      <c r="O9" s="105">
        <v>15</v>
      </c>
    </row>
    <row r="10" spans="1:34" ht="15.75" customHeight="1" x14ac:dyDescent="0.3">
      <c r="A10" s="157">
        <v>3</v>
      </c>
      <c r="B10" s="24" t="s">
        <v>301</v>
      </c>
      <c r="C10" s="24" t="s">
        <v>302</v>
      </c>
      <c r="D10" s="28">
        <v>187</v>
      </c>
      <c r="E10" s="57">
        <v>4</v>
      </c>
      <c r="F10" s="104">
        <v>561</v>
      </c>
      <c r="G10" s="105">
        <v>16</v>
      </c>
      <c r="I10" s="157">
        <v>1</v>
      </c>
      <c r="J10" s="24" t="s">
        <v>296</v>
      </c>
      <c r="K10" s="24" t="s">
        <v>53</v>
      </c>
      <c r="L10" s="28">
        <v>171</v>
      </c>
      <c r="M10" s="57">
        <v>3</v>
      </c>
      <c r="N10" s="110">
        <v>523</v>
      </c>
      <c r="O10" s="111">
        <v>12</v>
      </c>
    </row>
    <row r="11" spans="1:34" ht="15.75" customHeight="1" x14ac:dyDescent="0.3">
      <c r="A11" s="157">
        <v>5</v>
      </c>
      <c r="B11" s="24" t="s">
        <v>151</v>
      </c>
      <c r="C11" s="24" t="s">
        <v>150</v>
      </c>
      <c r="D11" s="28">
        <v>185</v>
      </c>
      <c r="E11" s="57">
        <v>3</v>
      </c>
      <c r="F11" s="104">
        <v>556</v>
      </c>
      <c r="G11" s="105">
        <v>12</v>
      </c>
      <c r="I11" s="157">
        <v>9</v>
      </c>
      <c r="J11" s="24" t="s">
        <v>318</v>
      </c>
      <c r="K11" s="24" t="s">
        <v>319</v>
      </c>
      <c r="L11" s="28">
        <v>178</v>
      </c>
      <c r="M11" s="57">
        <v>4</v>
      </c>
      <c r="N11" s="104">
        <v>535</v>
      </c>
      <c r="O11" s="105">
        <v>11</v>
      </c>
    </row>
    <row r="12" spans="1:34" ht="15.75" customHeight="1" x14ac:dyDescent="0.3">
      <c r="A12" s="157">
        <v>2</v>
      </c>
      <c r="B12" s="24" t="s">
        <v>297</v>
      </c>
      <c r="C12" s="24" t="s">
        <v>298</v>
      </c>
      <c r="D12" s="28">
        <v>179</v>
      </c>
      <c r="E12" s="57">
        <v>1</v>
      </c>
      <c r="F12" s="110">
        <v>550</v>
      </c>
      <c r="G12" s="111">
        <v>11</v>
      </c>
      <c r="I12" s="157">
        <v>8</v>
      </c>
      <c r="J12" s="24" t="s">
        <v>156</v>
      </c>
      <c r="K12" s="24" t="s">
        <v>84</v>
      </c>
      <c r="L12" s="28" t="s">
        <v>85</v>
      </c>
      <c r="M12" s="57">
        <v>0</v>
      </c>
      <c r="N12" s="104">
        <v>185</v>
      </c>
      <c r="O12" s="105">
        <v>9</v>
      </c>
    </row>
    <row r="13" spans="1:34" ht="15.75" customHeight="1" x14ac:dyDescent="0.3">
      <c r="A13" s="214">
        <v>1</v>
      </c>
      <c r="B13" s="215" t="s">
        <v>295</v>
      </c>
      <c r="C13" s="215" t="s">
        <v>150</v>
      </c>
      <c r="D13" s="216">
        <v>180</v>
      </c>
      <c r="E13" s="217">
        <v>2</v>
      </c>
      <c r="F13" s="295">
        <v>536</v>
      </c>
      <c r="G13" s="296">
        <v>4</v>
      </c>
      <c r="I13" s="214">
        <v>2</v>
      </c>
      <c r="J13" s="215" t="s">
        <v>299</v>
      </c>
      <c r="K13" s="215" t="s">
        <v>300</v>
      </c>
      <c r="L13" s="216" t="s">
        <v>286</v>
      </c>
      <c r="M13" s="217">
        <v>0</v>
      </c>
      <c r="N13" s="106">
        <v>0</v>
      </c>
      <c r="O13" s="107">
        <v>0</v>
      </c>
    </row>
    <row r="14" spans="1:34" ht="15.75" customHeight="1" x14ac:dyDescent="0.3"/>
    <row r="15" spans="1:34" ht="15.75" customHeight="1" x14ac:dyDescent="0.3">
      <c r="A15" s="47"/>
      <c r="B15" s="17" t="s">
        <v>39</v>
      </c>
      <c r="C15" s="17"/>
      <c r="D15" s="17"/>
      <c r="E15" s="17"/>
      <c r="F15" s="17"/>
      <c r="G15" s="17"/>
      <c r="I15" s="47"/>
      <c r="J15" s="17" t="s">
        <v>40</v>
      </c>
      <c r="K15" s="17"/>
      <c r="L15" s="17"/>
      <c r="M15" s="17"/>
      <c r="N15" s="17"/>
      <c r="O15" s="17"/>
    </row>
    <row r="16" spans="1:34" ht="15.75" customHeight="1" x14ac:dyDescent="0.3">
      <c r="A16" s="155"/>
      <c r="B16" s="156" t="s">
        <v>5</v>
      </c>
      <c r="C16" s="156" t="s">
        <v>6</v>
      </c>
      <c r="D16" s="70" t="s">
        <v>7</v>
      </c>
      <c r="E16" s="70" t="s">
        <v>8</v>
      </c>
      <c r="F16" s="70" t="s">
        <v>9</v>
      </c>
      <c r="G16" s="71" t="s">
        <v>10</v>
      </c>
      <c r="I16" s="155"/>
      <c r="J16" s="156" t="s">
        <v>5</v>
      </c>
      <c r="K16" s="156" t="s">
        <v>6</v>
      </c>
      <c r="L16" s="70" t="s">
        <v>7</v>
      </c>
      <c r="M16" s="70" t="s">
        <v>8</v>
      </c>
      <c r="N16" s="70" t="s">
        <v>9</v>
      </c>
      <c r="O16" s="71" t="s">
        <v>10</v>
      </c>
    </row>
    <row r="17" spans="1:15" ht="15.75" customHeight="1" x14ac:dyDescent="0.3">
      <c r="A17" s="209">
        <v>8</v>
      </c>
      <c r="B17" s="210" t="s">
        <v>334</v>
      </c>
      <c r="C17" s="210" t="s">
        <v>27</v>
      </c>
      <c r="D17" s="211">
        <v>179</v>
      </c>
      <c r="E17" s="211">
        <v>9</v>
      </c>
      <c r="F17" s="235">
        <v>536</v>
      </c>
      <c r="G17" s="294">
        <v>27</v>
      </c>
      <c r="I17" s="209">
        <v>7</v>
      </c>
      <c r="J17" s="210" t="s">
        <v>333</v>
      </c>
      <c r="K17" s="210" t="s">
        <v>211</v>
      </c>
      <c r="L17" s="211">
        <v>183</v>
      </c>
      <c r="M17" s="211">
        <v>9</v>
      </c>
      <c r="N17" s="235">
        <v>545</v>
      </c>
      <c r="O17" s="294">
        <v>26</v>
      </c>
    </row>
    <row r="18" spans="1:15" ht="15.75" customHeight="1" x14ac:dyDescent="0.3">
      <c r="A18" s="157">
        <v>9</v>
      </c>
      <c r="B18" s="24" t="s">
        <v>335</v>
      </c>
      <c r="C18" s="24" t="s">
        <v>319</v>
      </c>
      <c r="D18" s="28">
        <v>175</v>
      </c>
      <c r="E18" s="57">
        <v>7</v>
      </c>
      <c r="F18" s="104">
        <v>528</v>
      </c>
      <c r="G18" s="105">
        <v>23</v>
      </c>
      <c r="I18" s="157">
        <v>3</v>
      </c>
      <c r="J18" s="24" t="s">
        <v>324</v>
      </c>
      <c r="K18" s="24" t="s">
        <v>325</v>
      </c>
      <c r="L18" s="28">
        <v>180</v>
      </c>
      <c r="M18" s="57">
        <v>8</v>
      </c>
      <c r="N18" s="104">
        <v>542</v>
      </c>
      <c r="O18" s="105">
        <v>25</v>
      </c>
    </row>
    <row r="19" spans="1:15" ht="15.75" customHeight="1" x14ac:dyDescent="0.3">
      <c r="A19" s="157">
        <v>4</v>
      </c>
      <c r="B19" s="24" t="s">
        <v>326</v>
      </c>
      <c r="C19" s="24" t="s">
        <v>84</v>
      </c>
      <c r="D19" s="28">
        <v>174</v>
      </c>
      <c r="E19" s="57">
        <v>6</v>
      </c>
      <c r="F19" s="104">
        <v>524</v>
      </c>
      <c r="G19" s="105">
        <v>20</v>
      </c>
      <c r="I19" s="157">
        <v>1</v>
      </c>
      <c r="J19" s="24" t="s">
        <v>320</v>
      </c>
      <c r="K19" s="24" t="s">
        <v>224</v>
      </c>
      <c r="L19" s="28">
        <v>175</v>
      </c>
      <c r="M19" s="57">
        <v>6</v>
      </c>
      <c r="N19" s="110">
        <v>520</v>
      </c>
      <c r="O19" s="111">
        <v>18</v>
      </c>
    </row>
    <row r="20" spans="1:15" ht="15.75" customHeight="1" x14ac:dyDescent="0.3">
      <c r="A20" s="157">
        <v>3</v>
      </c>
      <c r="B20" s="24" t="s">
        <v>323</v>
      </c>
      <c r="C20" s="24" t="s">
        <v>221</v>
      </c>
      <c r="D20" s="28">
        <v>166</v>
      </c>
      <c r="E20" s="57">
        <v>4</v>
      </c>
      <c r="F20" s="104">
        <v>516</v>
      </c>
      <c r="G20" s="105">
        <v>17</v>
      </c>
      <c r="I20" s="157">
        <v>2</v>
      </c>
      <c r="J20" s="24" t="s">
        <v>112</v>
      </c>
      <c r="K20" s="24" t="s">
        <v>322</v>
      </c>
      <c r="L20" s="28">
        <v>176</v>
      </c>
      <c r="M20" s="57">
        <v>7</v>
      </c>
      <c r="N20" s="104">
        <v>520</v>
      </c>
      <c r="O20" s="105">
        <v>17</v>
      </c>
    </row>
    <row r="21" spans="1:15" ht="15.75" customHeight="1" x14ac:dyDescent="0.3">
      <c r="A21" s="157">
        <v>7</v>
      </c>
      <c r="B21" s="24" t="s">
        <v>332</v>
      </c>
      <c r="C21" s="24" t="s">
        <v>27</v>
      </c>
      <c r="D21" s="28">
        <v>167</v>
      </c>
      <c r="E21" s="57">
        <v>5</v>
      </c>
      <c r="F21" s="104">
        <v>511</v>
      </c>
      <c r="G21" s="105">
        <v>17</v>
      </c>
      <c r="I21" s="157">
        <v>9</v>
      </c>
      <c r="J21" s="24" t="s">
        <v>107</v>
      </c>
      <c r="K21" s="24" t="s">
        <v>84</v>
      </c>
      <c r="L21" s="28">
        <v>168</v>
      </c>
      <c r="M21" s="57">
        <v>3</v>
      </c>
      <c r="N21" s="104">
        <v>514</v>
      </c>
      <c r="O21" s="105">
        <v>15</v>
      </c>
    </row>
    <row r="22" spans="1:15" ht="15.75" customHeight="1" x14ac:dyDescent="0.3">
      <c r="A22" s="157">
        <v>1</v>
      </c>
      <c r="B22" s="24" t="s">
        <v>49</v>
      </c>
      <c r="C22" s="24" t="s">
        <v>20</v>
      </c>
      <c r="D22" s="28">
        <v>178</v>
      </c>
      <c r="E22" s="57">
        <v>8</v>
      </c>
      <c r="F22" s="110">
        <v>516</v>
      </c>
      <c r="G22" s="111">
        <v>16</v>
      </c>
      <c r="I22" s="157">
        <v>4</v>
      </c>
      <c r="J22" s="24" t="s">
        <v>327</v>
      </c>
      <c r="K22" s="24" t="s">
        <v>53</v>
      </c>
      <c r="L22" s="28">
        <v>169</v>
      </c>
      <c r="M22" s="57">
        <v>4</v>
      </c>
      <c r="N22" s="104">
        <v>504</v>
      </c>
      <c r="O22" s="105">
        <v>12</v>
      </c>
    </row>
    <row r="23" spans="1:15" ht="15.75" customHeight="1" x14ac:dyDescent="0.3">
      <c r="A23" s="157">
        <v>5</v>
      </c>
      <c r="B23" s="24" t="s">
        <v>328</v>
      </c>
      <c r="C23" s="24" t="s">
        <v>211</v>
      </c>
      <c r="D23" s="28">
        <v>165</v>
      </c>
      <c r="E23" s="57">
        <v>3</v>
      </c>
      <c r="F23" s="104">
        <v>504</v>
      </c>
      <c r="G23" s="105">
        <v>10</v>
      </c>
      <c r="I23" s="157">
        <v>6</v>
      </c>
      <c r="J23" s="24" t="s">
        <v>331</v>
      </c>
      <c r="K23" s="24" t="s">
        <v>325</v>
      </c>
      <c r="L23" s="28">
        <v>164</v>
      </c>
      <c r="M23" s="57">
        <v>2</v>
      </c>
      <c r="N23" s="104">
        <v>495</v>
      </c>
      <c r="O23" s="105">
        <v>11</v>
      </c>
    </row>
    <row r="24" spans="1:15" ht="15.75" customHeight="1" x14ac:dyDescent="0.3">
      <c r="A24" s="157">
        <v>2</v>
      </c>
      <c r="B24" s="24" t="s">
        <v>321</v>
      </c>
      <c r="C24" s="24" t="s">
        <v>153</v>
      </c>
      <c r="D24" s="28" t="s">
        <v>85</v>
      </c>
      <c r="E24" s="57">
        <v>0</v>
      </c>
      <c r="F24" s="104">
        <v>0</v>
      </c>
      <c r="G24" s="105">
        <v>0</v>
      </c>
      <c r="I24" s="157">
        <v>5</v>
      </c>
      <c r="J24" s="24" t="s">
        <v>329</v>
      </c>
      <c r="K24" s="24" t="s">
        <v>325</v>
      </c>
      <c r="L24" s="28">
        <v>171</v>
      </c>
      <c r="M24" s="57">
        <v>5</v>
      </c>
      <c r="N24" s="104">
        <v>494</v>
      </c>
      <c r="O24" s="105">
        <v>9</v>
      </c>
    </row>
    <row r="25" spans="1:15" ht="15.75" customHeight="1" x14ac:dyDescent="0.3">
      <c r="A25" s="214">
        <v>6</v>
      </c>
      <c r="B25" s="215" t="s">
        <v>330</v>
      </c>
      <c r="C25" s="215" t="s">
        <v>300</v>
      </c>
      <c r="D25" s="216" t="s">
        <v>286</v>
      </c>
      <c r="E25" s="217">
        <v>0</v>
      </c>
      <c r="F25" s="106">
        <v>0</v>
      </c>
      <c r="G25" s="107">
        <v>0</v>
      </c>
      <c r="I25" s="214">
        <v>8</v>
      </c>
      <c r="J25" s="215" t="s">
        <v>26</v>
      </c>
      <c r="K25" s="215" t="s">
        <v>27</v>
      </c>
      <c r="L25" s="216" t="s">
        <v>286</v>
      </c>
      <c r="M25" s="217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47"/>
      <c r="B27" s="17" t="s">
        <v>68</v>
      </c>
      <c r="C27" s="17"/>
      <c r="D27" s="17"/>
      <c r="E27" s="17"/>
      <c r="F27" s="17"/>
      <c r="G27" s="17"/>
      <c r="I27" s="47"/>
      <c r="J27" s="17" t="s">
        <v>69</v>
      </c>
      <c r="K27" s="17"/>
      <c r="L27" s="17"/>
      <c r="M27" s="17"/>
      <c r="N27" s="17"/>
      <c r="O27" s="17"/>
    </row>
    <row r="28" spans="1:15" ht="15.75" customHeight="1" x14ac:dyDescent="0.3">
      <c r="A28" s="155"/>
      <c r="B28" s="156" t="s">
        <v>5</v>
      </c>
      <c r="C28" s="156" t="s">
        <v>6</v>
      </c>
      <c r="D28" s="70" t="s">
        <v>7</v>
      </c>
      <c r="E28" s="70" t="s">
        <v>8</v>
      </c>
      <c r="F28" s="70" t="s">
        <v>9</v>
      </c>
      <c r="G28" s="71" t="s">
        <v>10</v>
      </c>
      <c r="I28" s="155"/>
      <c r="J28" s="156" t="s">
        <v>5</v>
      </c>
      <c r="K28" s="156" t="s">
        <v>6</v>
      </c>
      <c r="L28" s="70" t="s">
        <v>7</v>
      </c>
      <c r="M28" s="70" t="s">
        <v>8</v>
      </c>
      <c r="N28" s="70" t="s">
        <v>9</v>
      </c>
      <c r="O28" s="71" t="s">
        <v>10</v>
      </c>
    </row>
    <row r="29" spans="1:15" ht="15.75" customHeight="1" x14ac:dyDescent="0.3">
      <c r="A29" s="209">
        <v>5</v>
      </c>
      <c r="B29" s="210" t="s">
        <v>342</v>
      </c>
      <c r="C29" s="210" t="s">
        <v>343</v>
      </c>
      <c r="D29" s="211">
        <v>182</v>
      </c>
      <c r="E29" s="211">
        <v>9</v>
      </c>
      <c r="F29" s="235">
        <v>537</v>
      </c>
      <c r="G29" s="294">
        <v>26</v>
      </c>
      <c r="I29" s="209">
        <v>5</v>
      </c>
      <c r="J29" s="210" t="s">
        <v>182</v>
      </c>
      <c r="K29" s="210" t="s">
        <v>181</v>
      </c>
      <c r="L29" s="211">
        <v>183</v>
      </c>
      <c r="M29" s="211">
        <v>9</v>
      </c>
      <c r="N29" s="235">
        <v>545</v>
      </c>
      <c r="O29" s="294">
        <v>27</v>
      </c>
    </row>
    <row r="30" spans="1:15" ht="15.75" customHeight="1" x14ac:dyDescent="0.3">
      <c r="A30" s="157">
        <v>9</v>
      </c>
      <c r="B30" s="24" t="s">
        <v>157</v>
      </c>
      <c r="C30" s="24" t="s">
        <v>27</v>
      </c>
      <c r="D30" s="28">
        <v>170</v>
      </c>
      <c r="E30" s="57">
        <v>8</v>
      </c>
      <c r="F30" s="104">
        <v>528</v>
      </c>
      <c r="G30" s="105">
        <v>25</v>
      </c>
      <c r="I30" s="157">
        <v>7</v>
      </c>
      <c r="J30" s="24" t="s">
        <v>185</v>
      </c>
      <c r="K30" s="24" t="s">
        <v>181</v>
      </c>
      <c r="L30" s="28">
        <v>171</v>
      </c>
      <c r="M30" s="57">
        <v>8</v>
      </c>
      <c r="N30" s="104">
        <v>526</v>
      </c>
      <c r="O30" s="105">
        <v>24</v>
      </c>
    </row>
    <row r="31" spans="1:15" ht="15.75" customHeight="1" x14ac:dyDescent="0.3">
      <c r="A31" s="157">
        <v>8</v>
      </c>
      <c r="B31" s="24" t="s">
        <v>346</v>
      </c>
      <c r="C31" s="24" t="s">
        <v>150</v>
      </c>
      <c r="D31" s="28">
        <v>170</v>
      </c>
      <c r="E31" s="57">
        <v>8</v>
      </c>
      <c r="F31" s="104">
        <v>510</v>
      </c>
      <c r="G31" s="105">
        <v>20</v>
      </c>
      <c r="I31" s="157">
        <v>1</v>
      </c>
      <c r="J31" s="24" t="s">
        <v>113</v>
      </c>
      <c r="K31" s="24" t="s">
        <v>74</v>
      </c>
      <c r="L31" s="28">
        <v>170</v>
      </c>
      <c r="M31" s="57">
        <v>7</v>
      </c>
      <c r="N31" s="110">
        <v>508</v>
      </c>
      <c r="O31" s="111">
        <v>16</v>
      </c>
    </row>
    <row r="32" spans="1:15" ht="15.75" customHeight="1" x14ac:dyDescent="0.3">
      <c r="A32" s="157">
        <v>2</v>
      </c>
      <c r="B32" s="24" t="s">
        <v>337</v>
      </c>
      <c r="C32" s="24" t="s">
        <v>162</v>
      </c>
      <c r="D32" s="28">
        <v>168</v>
      </c>
      <c r="E32" s="57">
        <v>6</v>
      </c>
      <c r="F32" s="104">
        <v>513</v>
      </c>
      <c r="G32" s="105">
        <v>18</v>
      </c>
      <c r="I32" s="157">
        <v>4</v>
      </c>
      <c r="J32" s="24" t="s">
        <v>341</v>
      </c>
      <c r="K32" s="24" t="s">
        <v>30</v>
      </c>
      <c r="L32" s="28">
        <v>163</v>
      </c>
      <c r="M32" s="57">
        <v>5</v>
      </c>
      <c r="N32" s="104">
        <v>501</v>
      </c>
      <c r="O32" s="105">
        <v>16</v>
      </c>
    </row>
    <row r="33" spans="1:15" ht="15.75" customHeight="1" x14ac:dyDescent="0.3">
      <c r="A33" s="157">
        <v>6</v>
      </c>
      <c r="B33" s="24" t="s">
        <v>154</v>
      </c>
      <c r="C33" s="24" t="s">
        <v>30</v>
      </c>
      <c r="D33" s="28">
        <v>166</v>
      </c>
      <c r="E33" s="57">
        <v>5</v>
      </c>
      <c r="F33" s="104">
        <v>504</v>
      </c>
      <c r="G33" s="105">
        <v>17</v>
      </c>
      <c r="I33" s="157">
        <v>8</v>
      </c>
      <c r="J33" s="24" t="s">
        <v>347</v>
      </c>
      <c r="K33" s="24" t="s">
        <v>27</v>
      </c>
      <c r="L33" s="28">
        <v>167</v>
      </c>
      <c r="M33" s="57">
        <v>6</v>
      </c>
      <c r="N33" s="104">
        <v>501</v>
      </c>
      <c r="O33" s="105">
        <v>15</v>
      </c>
    </row>
    <row r="34" spans="1:15" ht="15.75" customHeight="1" x14ac:dyDescent="0.3">
      <c r="A34" s="157">
        <v>1</v>
      </c>
      <c r="B34" s="24" t="s">
        <v>336</v>
      </c>
      <c r="C34" s="24" t="s">
        <v>53</v>
      </c>
      <c r="D34" s="28">
        <v>158</v>
      </c>
      <c r="E34" s="57">
        <v>4</v>
      </c>
      <c r="F34" s="110">
        <v>472</v>
      </c>
      <c r="G34" s="111">
        <v>12</v>
      </c>
      <c r="I34" s="157">
        <v>9</v>
      </c>
      <c r="J34" s="24" t="s">
        <v>348</v>
      </c>
      <c r="K34" s="24" t="s">
        <v>211</v>
      </c>
      <c r="L34" s="28">
        <v>163</v>
      </c>
      <c r="M34" s="57">
        <v>5</v>
      </c>
      <c r="N34" s="104">
        <v>500</v>
      </c>
      <c r="O34" s="105">
        <v>14</v>
      </c>
    </row>
    <row r="35" spans="1:15" ht="15.75" customHeight="1" x14ac:dyDescent="0.3">
      <c r="A35" s="157">
        <v>3</v>
      </c>
      <c r="B35" s="24" t="s">
        <v>339</v>
      </c>
      <c r="C35" s="24" t="s">
        <v>300</v>
      </c>
      <c r="D35" s="28" t="s">
        <v>286</v>
      </c>
      <c r="E35" s="57">
        <v>0</v>
      </c>
      <c r="F35" s="104">
        <v>0</v>
      </c>
      <c r="G35" s="105">
        <v>0</v>
      </c>
      <c r="I35" s="157">
        <v>3</v>
      </c>
      <c r="J35" s="24" t="s">
        <v>168</v>
      </c>
      <c r="K35" s="24" t="s">
        <v>162</v>
      </c>
      <c r="L35" s="28">
        <v>162</v>
      </c>
      <c r="M35" s="57">
        <v>3</v>
      </c>
      <c r="N35" s="104">
        <v>499</v>
      </c>
      <c r="O35" s="105">
        <v>12</v>
      </c>
    </row>
    <row r="36" spans="1:15" ht="15.75" customHeight="1" x14ac:dyDescent="0.3">
      <c r="A36" s="157">
        <v>4</v>
      </c>
      <c r="B36" s="24" t="s">
        <v>340</v>
      </c>
      <c r="C36" s="24" t="s">
        <v>84</v>
      </c>
      <c r="D36" s="28" t="s">
        <v>85</v>
      </c>
      <c r="E36" s="57">
        <v>0</v>
      </c>
      <c r="F36" s="104">
        <v>0</v>
      </c>
      <c r="G36" s="105">
        <v>0</v>
      </c>
      <c r="I36" s="157">
        <v>2</v>
      </c>
      <c r="J36" s="24" t="s">
        <v>338</v>
      </c>
      <c r="K36" s="24" t="s">
        <v>325</v>
      </c>
      <c r="L36" s="28">
        <v>139</v>
      </c>
      <c r="M36" s="57">
        <v>1</v>
      </c>
      <c r="N36" s="104">
        <v>470</v>
      </c>
      <c r="O36" s="105">
        <v>8</v>
      </c>
    </row>
    <row r="37" spans="1:15" ht="15.75" customHeight="1" x14ac:dyDescent="0.3">
      <c r="A37" s="214">
        <v>7</v>
      </c>
      <c r="B37" s="215" t="s">
        <v>345</v>
      </c>
      <c r="C37" s="215" t="s">
        <v>27</v>
      </c>
      <c r="D37" s="216" t="s">
        <v>286</v>
      </c>
      <c r="E37" s="217">
        <v>0</v>
      </c>
      <c r="F37" s="106">
        <v>0</v>
      </c>
      <c r="G37" s="107">
        <v>0</v>
      </c>
      <c r="I37" s="214">
        <v>6</v>
      </c>
      <c r="J37" s="215" t="s">
        <v>344</v>
      </c>
      <c r="K37" s="215" t="s">
        <v>306</v>
      </c>
      <c r="L37" s="216">
        <v>161</v>
      </c>
      <c r="M37" s="217">
        <v>2</v>
      </c>
      <c r="N37" s="106">
        <v>489</v>
      </c>
      <c r="O37" s="107">
        <v>7</v>
      </c>
    </row>
    <row r="38" spans="1:15" ht="15.75" customHeight="1" x14ac:dyDescent="0.3"/>
    <row r="39" spans="1:15" ht="15.75" customHeight="1" x14ac:dyDescent="0.3">
      <c r="A39" s="47"/>
      <c r="B39" s="17" t="s">
        <v>92</v>
      </c>
      <c r="C39" s="17"/>
      <c r="D39" s="17"/>
      <c r="E39" s="17"/>
      <c r="F39" s="17"/>
      <c r="G39" s="17"/>
      <c r="I39" s="47"/>
      <c r="J39" s="17" t="s">
        <v>93</v>
      </c>
      <c r="K39" s="17"/>
      <c r="L39" s="17"/>
      <c r="M39" s="17"/>
      <c r="N39" s="17"/>
      <c r="O39" s="17"/>
    </row>
    <row r="40" spans="1:15" ht="15.75" customHeight="1" x14ac:dyDescent="0.3">
      <c r="A40" s="155"/>
      <c r="B40" s="156" t="s">
        <v>5</v>
      </c>
      <c r="C40" s="156" t="s">
        <v>6</v>
      </c>
      <c r="D40" s="70" t="s">
        <v>7</v>
      </c>
      <c r="E40" s="70" t="s">
        <v>8</v>
      </c>
      <c r="F40" s="70" t="s">
        <v>9</v>
      </c>
      <c r="G40" s="71" t="s">
        <v>10</v>
      </c>
      <c r="I40" s="155"/>
      <c r="J40" s="156" t="s">
        <v>5</v>
      </c>
      <c r="K40" s="156" t="s">
        <v>6</v>
      </c>
      <c r="L40" s="70" t="s">
        <v>7</v>
      </c>
      <c r="M40" s="70" t="s">
        <v>8</v>
      </c>
      <c r="N40" s="70" t="s">
        <v>9</v>
      </c>
      <c r="O40" s="71" t="s">
        <v>10</v>
      </c>
    </row>
    <row r="41" spans="1:15" ht="15.75" customHeight="1" x14ac:dyDescent="0.3">
      <c r="A41" s="209">
        <v>1</v>
      </c>
      <c r="B41" s="210" t="s">
        <v>349</v>
      </c>
      <c r="C41" s="210" t="s">
        <v>308</v>
      </c>
      <c r="D41" s="211">
        <v>173</v>
      </c>
      <c r="E41" s="211">
        <v>8</v>
      </c>
      <c r="F41" s="236">
        <v>531</v>
      </c>
      <c r="G41" s="237">
        <v>26</v>
      </c>
      <c r="I41" s="209">
        <v>3</v>
      </c>
      <c r="J41" s="210" t="s">
        <v>353</v>
      </c>
      <c r="K41" s="210" t="s">
        <v>181</v>
      </c>
      <c r="L41" s="211">
        <v>176</v>
      </c>
      <c r="M41" s="211">
        <v>9</v>
      </c>
      <c r="N41" s="235">
        <v>523</v>
      </c>
      <c r="O41" s="294">
        <v>27</v>
      </c>
    </row>
    <row r="42" spans="1:15" ht="15.75" customHeight="1" x14ac:dyDescent="0.3">
      <c r="A42" s="157">
        <v>6</v>
      </c>
      <c r="B42" s="24" t="s">
        <v>357</v>
      </c>
      <c r="C42" s="24" t="s">
        <v>325</v>
      </c>
      <c r="D42" s="28">
        <v>169</v>
      </c>
      <c r="E42" s="57">
        <v>6</v>
      </c>
      <c r="F42" s="104">
        <v>520</v>
      </c>
      <c r="G42" s="105">
        <v>22</v>
      </c>
      <c r="I42" s="157">
        <v>6</v>
      </c>
      <c r="J42" s="24" t="s">
        <v>358</v>
      </c>
      <c r="K42" s="24" t="s">
        <v>64</v>
      </c>
      <c r="L42" s="28">
        <v>162</v>
      </c>
      <c r="M42" s="57">
        <v>8</v>
      </c>
      <c r="N42" s="104">
        <v>483</v>
      </c>
      <c r="O42" s="105">
        <v>19</v>
      </c>
    </row>
    <row r="43" spans="1:15" ht="15.75" customHeight="1" x14ac:dyDescent="0.3">
      <c r="A43" s="157">
        <v>8</v>
      </c>
      <c r="B43" s="24" t="s">
        <v>362</v>
      </c>
      <c r="C43" s="24" t="s">
        <v>306</v>
      </c>
      <c r="D43" s="28">
        <v>174</v>
      </c>
      <c r="E43" s="57">
        <v>9</v>
      </c>
      <c r="F43" s="104">
        <v>504</v>
      </c>
      <c r="G43" s="105">
        <v>22</v>
      </c>
      <c r="I43" s="157">
        <v>5</v>
      </c>
      <c r="J43" s="24" t="s">
        <v>356</v>
      </c>
      <c r="K43" s="24" t="s">
        <v>325</v>
      </c>
      <c r="L43" s="28">
        <v>161</v>
      </c>
      <c r="M43" s="57">
        <v>6</v>
      </c>
      <c r="N43" s="104">
        <v>481</v>
      </c>
      <c r="O43" s="105">
        <v>18</v>
      </c>
    </row>
    <row r="44" spans="1:15" ht="15.75" customHeight="1" x14ac:dyDescent="0.3">
      <c r="A44" s="157">
        <v>9</v>
      </c>
      <c r="B44" s="24" t="s">
        <v>364</v>
      </c>
      <c r="C44" s="24" t="s">
        <v>162</v>
      </c>
      <c r="D44" s="28">
        <v>172</v>
      </c>
      <c r="E44" s="57">
        <v>7</v>
      </c>
      <c r="F44" s="104">
        <v>493</v>
      </c>
      <c r="G44" s="105">
        <v>16</v>
      </c>
      <c r="I44" s="157">
        <v>1</v>
      </c>
      <c r="J44" s="24" t="s">
        <v>17</v>
      </c>
      <c r="K44" s="24" t="s">
        <v>18</v>
      </c>
      <c r="L44" s="28">
        <v>162</v>
      </c>
      <c r="M44" s="57">
        <v>8</v>
      </c>
      <c r="N44" s="110">
        <v>478</v>
      </c>
      <c r="O44" s="111">
        <v>17</v>
      </c>
    </row>
    <row r="45" spans="1:15" ht="15.75" customHeight="1" x14ac:dyDescent="0.3">
      <c r="A45" s="157">
        <v>5</v>
      </c>
      <c r="B45" s="24" t="s">
        <v>63</v>
      </c>
      <c r="C45" s="24" t="s">
        <v>64</v>
      </c>
      <c r="D45" s="28">
        <v>165</v>
      </c>
      <c r="E45" s="57">
        <v>5</v>
      </c>
      <c r="F45" s="104">
        <v>489</v>
      </c>
      <c r="G45" s="105">
        <v>16</v>
      </c>
      <c r="I45" s="157">
        <v>4</v>
      </c>
      <c r="J45" s="24" t="s">
        <v>355</v>
      </c>
      <c r="K45" s="24" t="s">
        <v>257</v>
      </c>
      <c r="L45" s="28">
        <v>156</v>
      </c>
      <c r="M45" s="57">
        <v>4</v>
      </c>
      <c r="N45" s="104">
        <v>482</v>
      </c>
      <c r="O45" s="105">
        <v>16</v>
      </c>
    </row>
    <row r="46" spans="1:15" ht="15.75" customHeight="1" x14ac:dyDescent="0.3">
      <c r="A46" s="157">
        <v>7</v>
      </c>
      <c r="B46" s="24" t="s">
        <v>359</v>
      </c>
      <c r="C46" s="24" t="s">
        <v>162</v>
      </c>
      <c r="D46" s="28">
        <v>158</v>
      </c>
      <c r="E46" s="57">
        <v>4</v>
      </c>
      <c r="F46" s="104">
        <v>483</v>
      </c>
      <c r="G46" s="105">
        <v>15</v>
      </c>
      <c r="I46" s="157">
        <v>7</v>
      </c>
      <c r="J46" s="24" t="s">
        <v>360</v>
      </c>
      <c r="K46" s="24" t="s">
        <v>361</v>
      </c>
      <c r="L46" s="28">
        <v>153</v>
      </c>
      <c r="M46" s="57">
        <v>3</v>
      </c>
      <c r="N46" s="104">
        <v>478</v>
      </c>
      <c r="O46" s="105">
        <v>14</v>
      </c>
    </row>
    <row r="47" spans="1:15" ht="15.75" customHeight="1" x14ac:dyDescent="0.3">
      <c r="A47" s="157">
        <v>2</v>
      </c>
      <c r="B47" s="24" t="s">
        <v>350</v>
      </c>
      <c r="C47" s="24" t="s">
        <v>162</v>
      </c>
      <c r="D47" s="28" t="s">
        <v>85</v>
      </c>
      <c r="E47" s="57">
        <v>0</v>
      </c>
      <c r="F47" s="104">
        <v>0</v>
      </c>
      <c r="G47" s="105">
        <v>0</v>
      </c>
      <c r="I47" s="157">
        <v>8</v>
      </c>
      <c r="J47" s="24" t="s">
        <v>363</v>
      </c>
      <c r="K47" s="24" t="s">
        <v>224</v>
      </c>
      <c r="L47" s="28">
        <v>160</v>
      </c>
      <c r="M47" s="57">
        <v>5</v>
      </c>
      <c r="N47" s="104">
        <v>477</v>
      </c>
      <c r="O47" s="105">
        <v>13</v>
      </c>
    </row>
    <row r="48" spans="1:15" ht="15.75" customHeight="1" x14ac:dyDescent="0.3">
      <c r="A48" s="157">
        <v>3</v>
      </c>
      <c r="B48" s="24" t="s">
        <v>352</v>
      </c>
      <c r="C48" s="24" t="s">
        <v>53</v>
      </c>
      <c r="D48" s="28" t="s">
        <v>85</v>
      </c>
      <c r="E48" s="57">
        <v>0</v>
      </c>
      <c r="F48" s="104">
        <v>0</v>
      </c>
      <c r="G48" s="105">
        <v>0</v>
      </c>
      <c r="I48" s="157">
        <v>9</v>
      </c>
      <c r="J48" s="24" t="s">
        <v>67</v>
      </c>
      <c r="K48" s="24" t="s">
        <v>64</v>
      </c>
      <c r="L48" s="28">
        <v>146</v>
      </c>
      <c r="M48" s="57">
        <v>2</v>
      </c>
      <c r="N48" s="104">
        <v>465</v>
      </c>
      <c r="O48" s="105">
        <v>13</v>
      </c>
    </row>
    <row r="49" spans="1:15" ht="15.75" customHeight="1" x14ac:dyDescent="0.3">
      <c r="A49" s="214">
        <v>4</v>
      </c>
      <c r="B49" s="215" t="s">
        <v>354</v>
      </c>
      <c r="C49" s="215" t="s">
        <v>164</v>
      </c>
      <c r="D49" s="216" t="s">
        <v>286</v>
      </c>
      <c r="E49" s="217">
        <v>0</v>
      </c>
      <c r="F49" s="106">
        <v>0</v>
      </c>
      <c r="G49" s="107">
        <v>0</v>
      </c>
      <c r="I49" s="214">
        <v>2</v>
      </c>
      <c r="J49" s="215" t="s">
        <v>351</v>
      </c>
      <c r="K49" s="215" t="s">
        <v>153</v>
      </c>
      <c r="L49" s="216" t="s">
        <v>85</v>
      </c>
      <c r="M49" s="217">
        <v>0</v>
      </c>
      <c r="N49" s="106">
        <v>0</v>
      </c>
      <c r="O49" s="107">
        <v>0</v>
      </c>
    </row>
    <row r="50" spans="1:15" ht="15.75" customHeight="1" x14ac:dyDescent="0.3"/>
    <row r="51" spans="1:15" ht="15.75" customHeight="1" x14ac:dyDescent="0.3">
      <c r="A51" s="47"/>
      <c r="B51" s="17" t="s">
        <v>110</v>
      </c>
      <c r="C51" s="17"/>
      <c r="D51" s="17"/>
      <c r="E51" s="17"/>
      <c r="F51" s="17"/>
      <c r="G51" s="17"/>
      <c r="I51" s="47"/>
      <c r="J51" s="17" t="s">
        <v>111</v>
      </c>
      <c r="K51" s="17"/>
      <c r="L51" s="17"/>
      <c r="M51" s="17"/>
      <c r="N51" s="17"/>
      <c r="O51" s="17"/>
    </row>
    <row r="52" spans="1:15" ht="15.75" customHeight="1" x14ac:dyDescent="0.3">
      <c r="A52" s="155"/>
      <c r="B52" s="156" t="s">
        <v>5</v>
      </c>
      <c r="C52" s="156" t="s">
        <v>6</v>
      </c>
      <c r="D52" s="70" t="s">
        <v>7</v>
      </c>
      <c r="E52" s="70" t="s">
        <v>8</v>
      </c>
      <c r="F52" s="70" t="s">
        <v>9</v>
      </c>
      <c r="G52" s="71" t="s">
        <v>10</v>
      </c>
      <c r="I52" s="155"/>
      <c r="J52" s="156" t="s">
        <v>5</v>
      </c>
      <c r="K52" s="156" t="s">
        <v>6</v>
      </c>
      <c r="L52" s="70" t="s">
        <v>7</v>
      </c>
      <c r="M52" s="70" t="s">
        <v>8</v>
      </c>
      <c r="N52" s="70" t="s">
        <v>9</v>
      </c>
      <c r="O52" s="71" t="s">
        <v>10</v>
      </c>
    </row>
    <row r="53" spans="1:15" x14ac:dyDescent="0.3">
      <c r="A53" s="209">
        <v>3</v>
      </c>
      <c r="B53" s="210" t="s">
        <v>368</v>
      </c>
      <c r="C53" s="210" t="s">
        <v>315</v>
      </c>
      <c r="D53" s="211">
        <v>173</v>
      </c>
      <c r="E53" s="211">
        <v>8</v>
      </c>
      <c r="F53" s="235">
        <v>516</v>
      </c>
      <c r="G53" s="294">
        <v>24</v>
      </c>
      <c r="I53" s="209">
        <v>5</v>
      </c>
      <c r="J53" s="210" t="s">
        <v>371</v>
      </c>
      <c r="K53" s="210" t="s">
        <v>211</v>
      </c>
      <c r="L53" s="211">
        <v>161</v>
      </c>
      <c r="M53" s="211">
        <v>7</v>
      </c>
      <c r="N53" s="235">
        <v>486</v>
      </c>
      <c r="O53" s="294">
        <v>20</v>
      </c>
    </row>
    <row r="54" spans="1:15" x14ac:dyDescent="0.3">
      <c r="A54" s="157">
        <v>4</v>
      </c>
      <c r="B54" s="24" t="s">
        <v>370</v>
      </c>
      <c r="C54" s="24" t="s">
        <v>181</v>
      </c>
      <c r="D54" s="28">
        <v>173</v>
      </c>
      <c r="E54" s="57">
        <v>8</v>
      </c>
      <c r="F54" s="104">
        <v>511</v>
      </c>
      <c r="G54" s="105">
        <v>22</v>
      </c>
      <c r="I54" s="157">
        <v>3</v>
      </c>
      <c r="J54" s="24" t="s">
        <v>369</v>
      </c>
      <c r="K54" s="24" t="s">
        <v>181</v>
      </c>
      <c r="L54" s="28">
        <v>155</v>
      </c>
      <c r="M54" s="57">
        <v>5</v>
      </c>
      <c r="N54" s="104">
        <v>485</v>
      </c>
      <c r="O54" s="105">
        <v>20</v>
      </c>
    </row>
    <row r="55" spans="1:15" x14ac:dyDescent="0.3">
      <c r="A55" s="157">
        <v>6</v>
      </c>
      <c r="B55" s="24" t="s">
        <v>155</v>
      </c>
      <c r="C55" s="24" t="s">
        <v>30</v>
      </c>
      <c r="D55" s="28">
        <v>163</v>
      </c>
      <c r="E55" s="57">
        <v>5</v>
      </c>
      <c r="F55" s="104">
        <v>492</v>
      </c>
      <c r="G55" s="105">
        <v>16</v>
      </c>
      <c r="I55" s="157">
        <v>1</v>
      </c>
      <c r="J55" s="24" t="s">
        <v>149</v>
      </c>
      <c r="K55" s="24" t="s">
        <v>150</v>
      </c>
      <c r="L55" s="28">
        <v>165</v>
      </c>
      <c r="M55" s="57">
        <v>8</v>
      </c>
      <c r="N55" s="110">
        <v>475</v>
      </c>
      <c r="O55" s="111">
        <v>16</v>
      </c>
    </row>
    <row r="56" spans="1:15" x14ac:dyDescent="0.3">
      <c r="A56" s="157">
        <v>5</v>
      </c>
      <c r="B56" s="24" t="s">
        <v>184</v>
      </c>
      <c r="C56" s="24" t="s">
        <v>153</v>
      </c>
      <c r="D56" s="28">
        <v>171</v>
      </c>
      <c r="E56" s="57">
        <v>6</v>
      </c>
      <c r="F56" s="104">
        <v>491</v>
      </c>
      <c r="G56" s="105">
        <v>14</v>
      </c>
      <c r="I56" s="157">
        <v>4</v>
      </c>
      <c r="J56" s="24" t="s">
        <v>103</v>
      </c>
      <c r="K56" s="24" t="s">
        <v>64</v>
      </c>
      <c r="L56" s="28">
        <v>139</v>
      </c>
      <c r="M56" s="57">
        <v>3</v>
      </c>
      <c r="N56" s="104">
        <v>463</v>
      </c>
      <c r="O56" s="105">
        <v>16</v>
      </c>
    </row>
    <row r="57" spans="1:15" x14ac:dyDescent="0.3">
      <c r="A57" s="157">
        <v>1</v>
      </c>
      <c r="B57" s="24" t="s">
        <v>365</v>
      </c>
      <c r="C57" s="24" t="s">
        <v>366</v>
      </c>
      <c r="D57" s="28">
        <v>161</v>
      </c>
      <c r="E57" s="57">
        <v>4</v>
      </c>
      <c r="F57" s="110">
        <v>477</v>
      </c>
      <c r="G57" s="111">
        <v>11</v>
      </c>
      <c r="I57" s="157">
        <v>7</v>
      </c>
      <c r="J57" s="24" t="s">
        <v>374</v>
      </c>
      <c r="K57" s="24" t="s">
        <v>18</v>
      </c>
      <c r="L57" s="28">
        <v>151</v>
      </c>
      <c r="M57" s="57">
        <v>4</v>
      </c>
      <c r="N57" s="104">
        <v>467</v>
      </c>
      <c r="O57" s="105">
        <v>14</v>
      </c>
    </row>
    <row r="58" spans="1:15" x14ac:dyDescent="0.3">
      <c r="A58" s="157">
        <v>7</v>
      </c>
      <c r="B58" s="24" t="s">
        <v>373</v>
      </c>
      <c r="C58" s="24" t="s">
        <v>322</v>
      </c>
      <c r="D58" s="28">
        <v>156</v>
      </c>
      <c r="E58" s="57">
        <v>2</v>
      </c>
      <c r="F58" s="104">
        <v>464</v>
      </c>
      <c r="G58" s="105">
        <v>9</v>
      </c>
      <c r="I58" s="157">
        <v>6</v>
      </c>
      <c r="J58" s="24" t="s">
        <v>372</v>
      </c>
      <c r="K58" s="24" t="s">
        <v>306</v>
      </c>
      <c r="L58" s="28">
        <v>158</v>
      </c>
      <c r="M58" s="57">
        <v>6</v>
      </c>
      <c r="N58" s="104">
        <v>457</v>
      </c>
      <c r="O58" s="105">
        <v>12</v>
      </c>
    </row>
    <row r="59" spans="1:15" x14ac:dyDescent="0.3">
      <c r="A59" s="157">
        <v>8</v>
      </c>
      <c r="B59" s="24" t="s">
        <v>375</v>
      </c>
      <c r="C59" s="24" t="s">
        <v>306</v>
      </c>
      <c r="D59" s="28">
        <v>155</v>
      </c>
      <c r="E59" s="57">
        <v>1</v>
      </c>
      <c r="F59" s="104">
        <v>467</v>
      </c>
      <c r="G59" s="105">
        <v>8</v>
      </c>
      <c r="I59" s="157">
        <v>2</v>
      </c>
      <c r="J59" s="24" t="s">
        <v>209</v>
      </c>
      <c r="K59" s="24" t="s">
        <v>84</v>
      </c>
      <c r="L59" s="28">
        <v>126</v>
      </c>
      <c r="M59" s="57">
        <v>2</v>
      </c>
      <c r="N59" s="104">
        <v>406</v>
      </c>
      <c r="O59" s="105">
        <v>7</v>
      </c>
    </row>
    <row r="60" spans="1:15" x14ac:dyDescent="0.3">
      <c r="A60" s="214">
        <v>2</v>
      </c>
      <c r="B60" s="215" t="s">
        <v>367</v>
      </c>
      <c r="C60" s="215" t="s">
        <v>361</v>
      </c>
      <c r="D60" s="216">
        <v>158</v>
      </c>
      <c r="E60" s="217">
        <v>3</v>
      </c>
      <c r="F60" s="106">
        <v>435</v>
      </c>
      <c r="G60" s="107">
        <v>6</v>
      </c>
      <c r="I60" s="214">
        <v>8</v>
      </c>
      <c r="J60" s="215" t="s">
        <v>376</v>
      </c>
      <c r="K60" s="215" t="s">
        <v>46</v>
      </c>
      <c r="L60" s="216" t="s">
        <v>286</v>
      </c>
      <c r="M60" s="217">
        <v>0</v>
      </c>
      <c r="N60" s="106">
        <v>145</v>
      </c>
      <c r="O60" s="107">
        <v>2</v>
      </c>
    </row>
    <row r="62" spans="1:15" x14ac:dyDescent="0.3">
      <c r="B62" s="6" t="s">
        <v>377</v>
      </c>
      <c r="F62" s="34" t="s">
        <v>706</v>
      </c>
    </row>
    <row r="63" spans="1:15" x14ac:dyDescent="0.3">
      <c r="B63" s="6" t="s">
        <v>129</v>
      </c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display="`" xr:uid="{466546BF-5D8C-46B1-A80A-288FC6CF6BFC}"/>
  </hyperlinks>
  <printOptions horizontalCentered="1"/>
  <pageMargins left="0.31527777777777799" right="0.31527777777777799" top="1.1812499999999999" bottom="0.39305555555555599" header="0.39374999999999999" footer="0.196527777777778"/>
  <pageSetup paperSize="9" scale="74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9D70-4B71-4A74-A867-13907DDC1D29}">
  <sheetPr codeName="Sheet18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2" width="20.7109375" style="86" customWidth="1"/>
    <col min="13" max="13" width="2.7109375" style="87" customWidth="1"/>
    <col min="14" max="15" width="20.7109375" style="86" customWidth="1"/>
    <col min="16" max="18" width="8.7109375" style="86" customWidth="1"/>
    <col min="19" max="19" width="5" style="86" customWidth="1"/>
    <col min="20" max="20" width="8.7109375" style="86" customWidth="1"/>
    <col min="21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6"/>
      <c r="V1" s="86"/>
      <c r="W1" s="85"/>
      <c r="AG1" s="86"/>
      <c r="AH1" s="87"/>
    </row>
    <row r="2" spans="1:34" ht="15.75" customHeight="1" x14ac:dyDescent="0.3">
      <c r="B2" s="88" t="s">
        <v>2</v>
      </c>
      <c r="K2" s="164">
        <v>1</v>
      </c>
      <c r="M2" s="86"/>
      <c r="S2" s="86">
        <v>1</v>
      </c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  <c r="M4" s="86"/>
      <c r="U4" s="91"/>
    </row>
    <row r="5" spans="1:34" ht="15.75" customHeight="1" x14ac:dyDescent="0.3">
      <c r="A5" s="233">
        <v>6</v>
      </c>
      <c r="B5" s="234" t="s">
        <v>418</v>
      </c>
      <c r="C5" s="234" t="s">
        <v>14</v>
      </c>
      <c r="D5" s="258">
        <v>100.00700000000001</v>
      </c>
      <c r="E5" s="258">
        <v>99.004000000000005</v>
      </c>
      <c r="F5" s="258">
        <f>SUM(D5:E5)</f>
        <v>199.01100000000002</v>
      </c>
      <c r="G5" s="235">
        <v>9</v>
      </c>
      <c r="H5" s="258">
        <v>598.02300000000002</v>
      </c>
      <c r="I5" s="294">
        <v>27</v>
      </c>
      <c r="K5" s="86"/>
      <c r="M5" s="86"/>
    </row>
    <row r="6" spans="1:34" ht="15.75" customHeight="1" x14ac:dyDescent="0.3">
      <c r="A6" s="102">
        <v>5</v>
      </c>
      <c r="B6" s="103" t="s">
        <v>417</v>
      </c>
      <c r="C6" s="103" t="s">
        <v>18</v>
      </c>
      <c r="D6" s="166">
        <v>100.002</v>
      </c>
      <c r="E6" s="166">
        <v>99</v>
      </c>
      <c r="F6" s="166">
        <f>SUM(D6:E6)</f>
        <v>199.00200000000001</v>
      </c>
      <c r="G6" s="99">
        <v>8</v>
      </c>
      <c r="H6" s="166">
        <v>595.00700000000006</v>
      </c>
      <c r="I6" s="105">
        <v>23</v>
      </c>
      <c r="K6" s="86"/>
      <c r="M6" s="86"/>
      <c r="U6" s="89"/>
    </row>
    <row r="7" spans="1:34" ht="15.75" customHeight="1" x14ac:dyDescent="0.3">
      <c r="A7" s="102">
        <v>8</v>
      </c>
      <c r="B7" s="103" t="s">
        <v>374</v>
      </c>
      <c r="C7" s="103" t="s">
        <v>18</v>
      </c>
      <c r="D7" s="166">
        <v>100.001</v>
      </c>
      <c r="E7" s="166">
        <v>99.001000000000005</v>
      </c>
      <c r="F7" s="166">
        <f>SUM(D7:E7)</f>
        <v>199.00200000000001</v>
      </c>
      <c r="G7" s="99">
        <v>8</v>
      </c>
      <c r="H7" s="166">
        <v>593.00800000000004</v>
      </c>
      <c r="I7" s="105">
        <v>21</v>
      </c>
      <c r="J7" s="112"/>
      <c r="K7" s="86"/>
      <c r="M7" s="86"/>
    </row>
    <row r="8" spans="1:34" ht="15.75" customHeight="1" x14ac:dyDescent="0.3">
      <c r="A8" s="102">
        <v>3</v>
      </c>
      <c r="B8" s="103" t="s">
        <v>17</v>
      </c>
      <c r="C8" s="103" t="s">
        <v>18</v>
      </c>
      <c r="D8" s="166">
        <v>98.003</v>
      </c>
      <c r="E8" s="166">
        <v>98.001999999999995</v>
      </c>
      <c r="F8" s="166">
        <f>SUM(D8:E8)</f>
        <v>196.005</v>
      </c>
      <c r="G8" s="99">
        <v>6</v>
      </c>
      <c r="H8" s="166">
        <v>592.01299999999992</v>
      </c>
      <c r="I8" s="105">
        <v>19</v>
      </c>
      <c r="M8" s="86"/>
    </row>
    <row r="9" spans="1:34" ht="15.75" customHeight="1" x14ac:dyDescent="0.3">
      <c r="A9" s="102">
        <v>1</v>
      </c>
      <c r="B9" s="103" t="s">
        <v>412</v>
      </c>
      <c r="C9" s="103" t="s">
        <v>37</v>
      </c>
      <c r="D9" s="166">
        <v>97</v>
      </c>
      <c r="E9" s="166">
        <v>98.001000000000005</v>
      </c>
      <c r="F9" s="166">
        <f>SUM(D9:E9)</f>
        <v>195.001</v>
      </c>
      <c r="G9" s="99">
        <v>5</v>
      </c>
      <c r="H9" s="166">
        <v>582.00400000000002</v>
      </c>
      <c r="I9" s="111">
        <v>11</v>
      </c>
      <c r="M9" s="86"/>
    </row>
    <row r="10" spans="1:34" ht="15.75" customHeight="1" x14ac:dyDescent="0.3">
      <c r="A10" s="102">
        <v>4</v>
      </c>
      <c r="B10" s="103" t="s">
        <v>415</v>
      </c>
      <c r="C10" s="103" t="s">
        <v>416</v>
      </c>
      <c r="D10" s="166">
        <v>98.001999999999995</v>
      </c>
      <c r="E10" s="166">
        <v>95</v>
      </c>
      <c r="F10" s="166">
        <f>SUM(D10:E10)</f>
        <v>193.00200000000001</v>
      </c>
      <c r="G10" s="99">
        <v>4</v>
      </c>
      <c r="H10" s="166">
        <v>573.00800000000004</v>
      </c>
      <c r="I10" s="105">
        <v>11</v>
      </c>
      <c r="M10" s="86"/>
      <c r="U10" s="91"/>
    </row>
    <row r="11" spans="1:34" ht="15.75" customHeight="1" x14ac:dyDescent="0.3">
      <c r="A11" s="102">
        <v>2</v>
      </c>
      <c r="B11" s="103" t="s">
        <v>413</v>
      </c>
      <c r="C11" s="103" t="s">
        <v>414</v>
      </c>
      <c r="D11" s="166" t="s">
        <v>286</v>
      </c>
      <c r="E11" s="166"/>
      <c r="F11" s="166">
        <f>SUM(D11:E11)</f>
        <v>0</v>
      </c>
      <c r="G11" s="99">
        <v>0</v>
      </c>
      <c r="H11" s="167">
        <v>392.00200000000001</v>
      </c>
      <c r="I11" s="111">
        <v>11</v>
      </c>
      <c r="K11" s="86"/>
      <c r="M11" s="86"/>
    </row>
    <row r="12" spans="1:34" ht="15.75" customHeight="1" x14ac:dyDescent="0.3">
      <c r="A12" s="102">
        <v>9</v>
      </c>
      <c r="B12" s="103" t="s">
        <v>420</v>
      </c>
      <c r="C12" s="103" t="s">
        <v>421</v>
      </c>
      <c r="D12" s="166" t="s">
        <v>286</v>
      </c>
      <c r="E12" s="166"/>
      <c r="F12" s="166">
        <f>SUM(D12:E12)</f>
        <v>0</v>
      </c>
      <c r="G12" s="99">
        <v>0</v>
      </c>
      <c r="H12" s="166">
        <v>192.005</v>
      </c>
      <c r="I12" s="105">
        <v>3</v>
      </c>
      <c r="K12" s="86"/>
      <c r="M12" s="86"/>
      <c r="U12" s="144"/>
    </row>
    <row r="13" spans="1:34" ht="15.75" customHeight="1" x14ac:dyDescent="0.3">
      <c r="A13" s="238">
        <v>7</v>
      </c>
      <c r="B13" s="239" t="s">
        <v>419</v>
      </c>
      <c r="C13" s="239" t="s">
        <v>14</v>
      </c>
      <c r="D13" s="259" t="s">
        <v>286</v>
      </c>
      <c r="E13" s="259"/>
      <c r="F13" s="259">
        <f>SUM(D13:E13)</f>
        <v>0</v>
      </c>
      <c r="G13" s="241">
        <v>0</v>
      </c>
      <c r="H13" s="168">
        <v>0</v>
      </c>
      <c r="I13" s="107">
        <v>0</v>
      </c>
      <c r="K13" s="86"/>
      <c r="M13" s="86"/>
    </row>
    <row r="14" spans="1:34" ht="15.75" customHeight="1" x14ac:dyDescent="0.35">
      <c r="A14" s="86"/>
      <c r="K14" s="86"/>
      <c r="M14" s="86"/>
      <c r="V14" s="85"/>
    </row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  <c r="K15" s="86"/>
      <c r="M15" s="86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  <c r="K16" s="86"/>
      <c r="M16" s="86"/>
    </row>
    <row r="17" spans="1:22" ht="15.75" customHeight="1" x14ac:dyDescent="0.3">
      <c r="A17" s="233">
        <v>8</v>
      </c>
      <c r="B17" s="234" t="s">
        <v>430</v>
      </c>
      <c r="C17" s="234" t="s">
        <v>37</v>
      </c>
      <c r="D17" s="258">
        <v>99.001999999999995</v>
      </c>
      <c r="E17" s="258">
        <v>100.001</v>
      </c>
      <c r="F17" s="258">
        <f>SUM(D17:E17)</f>
        <v>199.00299999999999</v>
      </c>
      <c r="G17" s="235">
        <v>9</v>
      </c>
      <c r="H17" s="258">
        <v>596.00800000000004</v>
      </c>
      <c r="I17" s="294">
        <v>26</v>
      </c>
      <c r="K17" s="86"/>
      <c r="M17" s="86"/>
    </row>
    <row r="18" spans="1:22" ht="15.75" customHeight="1" x14ac:dyDescent="0.3">
      <c r="A18" s="102">
        <v>2</v>
      </c>
      <c r="B18" s="103" t="s">
        <v>424</v>
      </c>
      <c r="C18" s="103" t="s">
        <v>18</v>
      </c>
      <c r="D18" s="166">
        <v>99.003</v>
      </c>
      <c r="E18" s="166">
        <v>99.004000000000005</v>
      </c>
      <c r="F18" s="166">
        <f>SUM(D18:E18)</f>
        <v>198.00700000000001</v>
      </c>
      <c r="G18" s="99">
        <v>8</v>
      </c>
      <c r="H18" s="166">
        <v>594.01199999999994</v>
      </c>
      <c r="I18" s="105">
        <v>24</v>
      </c>
      <c r="K18" s="86"/>
      <c r="M18" s="86"/>
      <c r="U18" s="89"/>
    </row>
    <row r="19" spans="1:22" ht="15.75" customHeight="1" x14ac:dyDescent="0.3">
      <c r="A19" s="102">
        <v>6</v>
      </c>
      <c r="B19" s="103" t="s">
        <v>427</v>
      </c>
      <c r="C19" s="103" t="s">
        <v>428</v>
      </c>
      <c r="D19" s="166">
        <v>100.002</v>
      </c>
      <c r="E19" s="166">
        <v>97.001000000000005</v>
      </c>
      <c r="F19" s="166">
        <f>SUM(D19:E19)</f>
        <v>197.00299999999999</v>
      </c>
      <c r="G19" s="99">
        <v>6</v>
      </c>
      <c r="H19" s="166">
        <v>593.00599999999997</v>
      </c>
      <c r="I19" s="105">
        <v>21</v>
      </c>
      <c r="K19" s="86"/>
      <c r="M19" s="86"/>
    </row>
    <row r="20" spans="1:22" ht="15.75" customHeight="1" x14ac:dyDescent="0.3">
      <c r="A20" s="102">
        <v>9</v>
      </c>
      <c r="B20" s="103" t="s">
        <v>431</v>
      </c>
      <c r="C20" s="103" t="s">
        <v>37</v>
      </c>
      <c r="D20" s="166">
        <v>98</v>
      </c>
      <c r="E20" s="166">
        <v>98.003</v>
      </c>
      <c r="F20" s="166">
        <f>SUM(D20:E20)</f>
        <v>196.00299999999999</v>
      </c>
      <c r="G20" s="99">
        <v>5</v>
      </c>
      <c r="H20" s="166">
        <v>588.00800000000004</v>
      </c>
      <c r="I20" s="105">
        <v>18</v>
      </c>
      <c r="K20" s="86"/>
      <c r="M20" s="86"/>
    </row>
    <row r="21" spans="1:22" ht="15.75" customHeight="1" x14ac:dyDescent="0.3">
      <c r="A21" s="102">
        <v>5</v>
      </c>
      <c r="B21" s="103" t="s">
        <v>309</v>
      </c>
      <c r="C21" s="103" t="s">
        <v>302</v>
      </c>
      <c r="D21" s="166">
        <v>99</v>
      </c>
      <c r="E21" s="166">
        <v>97.001000000000005</v>
      </c>
      <c r="F21" s="166">
        <f>SUM(D21:E21)</f>
        <v>196.001</v>
      </c>
      <c r="G21" s="99">
        <v>4</v>
      </c>
      <c r="H21" s="166">
        <v>582.00300000000004</v>
      </c>
      <c r="I21" s="105">
        <v>13</v>
      </c>
      <c r="K21" s="86"/>
      <c r="M21" s="86"/>
      <c r="V21" s="91"/>
    </row>
    <row r="22" spans="1:22" ht="15.75" customHeight="1" x14ac:dyDescent="0.3">
      <c r="A22" s="102">
        <v>3</v>
      </c>
      <c r="B22" s="103" t="s">
        <v>425</v>
      </c>
      <c r="C22" s="103" t="s">
        <v>300</v>
      </c>
      <c r="D22" s="166">
        <v>100.001</v>
      </c>
      <c r="E22" s="166">
        <v>98</v>
      </c>
      <c r="F22" s="166">
        <f>SUM(D22:E22)</f>
        <v>198.001</v>
      </c>
      <c r="G22" s="99">
        <v>7</v>
      </c>
      <c r="H22" s="166">
        <v>576.005</v>
      </c>
      <c r="I22" s="105">
        <v>13</v>
      </c>
      <c r="K22" s="86"/>
      <c r="M22" s="86"/>
    </row>
    <row r="23" spans="1:22" ht="15.75" customHeight="1" x14ac:dyDescent="0.3">
      <c r="A23" s="102">
        <v>4</v>
      </c>
      <c r="B23" s="103" t="s">
        <v>426</v>
      </c>
      <c r="C23" s="103" t="s">
        <v>300</v>
      </c>
      <c r="D23" s="166">
        <v>94</v>
      </c>
      <c r="E23" s="166">
        <v>98.001000000000005</v>
      </c>
      <c r="F23" s="166">
        <f>SUM(D23:E23)</f>
        <v>192.001</v>
      </c>
      <c r="G23" s="99">
        <v>3</v>
      </c>
      <c r="H23" s="166">
        <v>573.00400000000002</v>
      </c>
      <c r="I23" s="105">
        <v>12</v>
      </c>
      <c r="K23" s="86"/>
      <c r="M23" s="86"/>
    </row>
    <row r="24" spans="1:22" ht="15.75" customHeight="1" x14ac:dyDescent="0.3">
      <c r="A24" s="102">
        <v>1</v>
      </c>
      <c r="B24" s="103" t="s">
        <v>422</v>
      </c>
      <c r="C24" s="103" t="s">
        <v>423</v>
      </c>
      <c r="D24" s="166" t="s">
        <v>286</v>
      </c>
      <c r="E24" s="166"/>
      <c r="F24" s="166">
        <f>SUM(D24:E24)</f>
        <v>0</v>
      </c>
      <c r="G24" s="99">
        <v>0</v>
      </c>
      <c r="H24" s="166">
        <v>0</v>
      </c>
      <c r="I24" s="111">
        <v>0</v>
      </c>
      <c r="K24" s="86"/>
      <c r="M24" s="86"/>
    </row>
    <row r="25" spans="1:22" ht="15.75" customHeight="1" x14ac:dyDescent="0.3">
      <c r="A25" s="238">
        <v>7</v>
      </c>
      <c r="B25" s="239" t="s">
        <v>429</v>
      </c>
      <c r="C25" s="239" t="s">
        <v>37</v>
      </c>
      <c r="D25" s="259" t="s">
        <v>286</v>
      </c>
      <c r="E25" s="259"/>
      <c r="F25" s="259">
        <f>SUM(D25:E25)</f>
        <v>0</v>
      </c>
      <c r="G25" s="241">
        <v>0</v>
      </c>
      <c r="H25" s="168">
        <v>0</v>
      </c>
      <c r="I25" s="107">
        <v>0</v>
      </c>
      <c r="K25" s="86"/>
      <c r="M25" s="86"/>
    </row>
    <row r="26" spans="1:22" ht="15.75" customHeight="1" x14ac:dyDescent="0.3">
      <c r="A26" s="86"/>
      <c r="K26" s="86"/>
      <c r="M26" s="86"/>
    </row>
    <row r="27" spans="1:22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  <c r="K27" s="86"/>
      <c r="M27" s="86"/>
    </row>
    <row r="28" spans="1:22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  <c r="K28" s="86"/>
      <c r="M28" s="86"/>
    </row>
    <row r="29" spans="1:22" ht="15.75" customHeight="1" x14ac:dyDescent="0.3">
      <c r="A29" s="233">
        <v>6</v>
      </c>
      <c r="B29" s="234" t="s">
        <v>62</v>
      </c>
      <c r="C29" s="234" t="s">
        <v>59</v>
      </c>
      <c r="D29" s="258">
        <v>97.001999999999995</v>
      </c>
      <c r="E29" s="258">
        <v>98.001999999999995</v>
      </c>
      <c r="F29" s="258">
        <f>SUM(D29:E29)</f>
        <v>195.00399999999999</v>
      </c>
      <c r="G29" s="235">
        <v>8</v>
      </c>
      <c r="H29" s="258">
        <v>591.01099999999997</v>
      </c>
      <c r="I29" s="294">
        <v>26</v>
      </c>
      <c r="K29" s="86"/>
      <c r="M29" s="86"/>
      <c r="U29" s="144"/>
    </row>
    <row r="30" spans="1:22" ht="15.75" customHeight="1" x14ac:dyDescent="0.3">
      <c r="A30" s="102">
        <v>2</v>
      </c>
      <c r="B30" s="103" t="s">
        <v>433</v>
      </c>
      <c r="C30" s="103" t="s">
        <v>59</v>
      </c>
      <c r="D30" s="166">
        <v>98.001000000000005</v>
      </c>
      <c r="E30" s="166">
        <v>98</v>
      </c>
      <c r="F30" s="166">
        <f>SUM(D30:E30)</f>
        <v>196.001</v>
      </c>
      <c r="G30" s="99">
        <v>9</v>
      </c>
      <c r="H30" s="166">
        <v>584.00400000000002</v>
      </c>
      <c r="I30" s="105">
        <v>21</v>
      </c>
      <c r="K30" s="86"/>
      <c r="M30" s="86"/>
    </row>
    <row r="31" spans="1:22" ht="15.75" customHeight="1" x14ac:dyDescent="0.3">
      <c r="A31" s="102">
        <v>4</v>
      </c>
      <c r="B31" s="103" t="s">
        <v>435</v>
      </c>
      <c r="C31" s="103" t="s">
        <v>416</v>
      </c>
      <c r="D31" s="166">
        <v>98.001000000000005</v>
      </c>
      <c r="E31" s="166">
        <v>95.001000000000005</v>
      </c>
      <c r="F31" s="166">
        <f>SUM(D31:E31)</f>
        <v>193.00200000000001</v>
      </c>
      <c r="G31" s="99">
        <v>6</v>
      </c>
      <c r="H31" s="166">
        <v>580.005</v>
      </c>
      <c r="I31" s="105">
        <v>19</v>
      </c>
      <c r="K31" s="86"/>
      <c r="M31" s="86"/>
    </row>
    <row r="32" spans="1:22" ht="15.75" customHeight="1" x14ac:dyDescent="0.3">
      <c r="A32" s="102">
        <v>8</v>
      </c>
      <c r="B32" s="103" t="s">
        <v>438</v>
      </c>
      <c r="C32" s="103" t="s">
        <v>428</v>
      </c>
      <c r="D32" s="166">
        <v>98</v>
      </c>
      <c r="E32" s="166">
        <v>95.001000000000005</v>
      </c>
      <c r="F32" s="166">
        <f>SUM(D32:E32)</f>
        <v>193.001</v>
      </c>
      <c r="G32" s="99">
        <v>5</v>
      </c>
      <c r="H32" s="166">
        <v>578.00400000000002</v>
      </c>
      <c r="I32" s="105">
        <v>16</v>
      </c>
      <c r="K32" s="86"/>
      <c r="M32" s="86"/>
      <c r="U32" s="144"/>
    </row>
    <row r="33" spans="1:21" ht="15.75" customHeight="1" x14ac:dyDescent="0.3">
      <c r="A33" s="102">
        <v>1</v>
      </c>
      <c r="B33" s="103" t="s">
        <v>432</v>
      </c>
      <c r="C33" s="103" t="s">
        <v>421</v>
      </c>
      <c r="D33" s="166" t="s">
        <v>286</v>
      </c>
      <c r="E33" s="166"/>
      <c r="F33" s="166">
        <f>SUM(D33:E33)</f>
        <v>0</v>
      </c>
      <c r="G33" s="99">
        <v>0</v>
      </c>
      <c r="H33" s="166">
        <v>392.00300000000004</v>
      </c>
      <c r="I33" s="111">
        <v>16</v>
      </c>
      <c r="K33" s="86"/>
      <c r="M33" s="86"/>
    </row>
    <row r="34" spans="1:21" ht="15.75" customHeight="1" x14ac:dyDescent="0.3">
      <c r="A34" s="102">
        <v>5</v>
      </c>
      <c r="B34" s="103" t="s">
        <v>436</v>
      </c>
      <c r="C34" s="103" t="s">
        <v>261</v>
      </c>
      <c r="D34" s="166">
        <v>98.001000000000005</v>
      </c>
      <c r="E34" s="166">
        <v>96</v>
      </c>
      <c r="F34" s="166">
        <f>SUM(D34:E34)</f>
        <v>194.001</v>
      </c>
      <c r="G34" s="99">
        <v>7</v>
      </c>
      <c r="H34" s="166">
        <v>569.00400000000002</v>
      </c>
      <c r="I34" s="105">
        <v>15</v>
      </c>
      <c r="K34" s="86"/>
      <c r="M34" s="86"/>
    </row>
    <row r="35" spans="1:21" ht="15.75" customHeight="1" x14ac:dyDescent="0.3">
      <c r="A35" s="102">
        <v>7</v>
      </c>
      <c r="B35" s="103" t="s">
        <v>437</v>
      </c>
      <c r="C35" s="103" t="s">
        <v>416</v>
      </c>
      <c r="D35" s="166">
        <v>79</v>
      </c>
      <c r="E35" s="166">
        <v>93</v>
      </c>
      <c r="F35" s="166">
        <f>SUM(D35:E35)</f>
        <v>172</v>
      </c>
      <c r="G35" s="99">
        <v>4</v>
      </c>
      <c r="H35" s="166">
        <v>523.00099999999998</v>
      </c>
      <c r="I35" s="105">
        <v>10</v>
      </c>
      <c r="K35" s="86"/>
      <c r="M35" s="86"/>
      <c r="U35" s="89"/>
    </row>
    <row r="36" spans="1:21" ht="15.75" customHeight="1" x14ac:dyDescent="0.3">
      <c r="A36" s="102">
        <v>3</v>
      </c>
      <c r="B36" s="103" t="s">
        <v>434</v>
      </c>
      <c r="C36" s="103" t="s">
        <v>416</v>
      </c>
      <c r="D36" s="166" t="s">
        <v>286</v>
      </c>
      <c r="E36" s="166"/>
      <c r="F36" s="166">
        <f>SUM(D36:E36)</f>
        <v>0</v>
      </c>
      <c r="G36" s="99">
        <v>0</v>
      </c>
      <c r="H36" s="166">
        <v>0</v>
      </c>
      <c r="I36" s="105">
        <v>0</v>
      </c>
      <c r="K36" s="86"/>
      <c r="M36" s="86"/>
      <c r="U36" s="144"/>
    </row>
    <row r="37" spans="1:21" ht="15.75" customHeight="1" x14ac:dyDescent="0.3">
      <c r="A37" s="238">
        <v>9</v>
      </c>
      <c r="B37" s="239" t="s">
        <v>439</v>
      </c>
      <c r="C37" s="239" t="s">
        <v>421</v>
      </c>
      <c r="D37" s="259" t="s">
        <v>286</v>
      </c>
      <c r="E37" s="259"/>
      <c r="F37" s="259">
        <f>SUM(D37:E37)</f>
        <v>0</v>
      </c>
      <c r="G37" s="241">
        <v>0</v>
      </c>
      <c r="H37" s="168">
        <v>0</v>
      </c>
      <c r="I37" s="107">
        <v>0</v>
      </c>
      <c r="K37" s="86"/>
      <c r="M37" s="86"/>
      <c r="U37" s="89"/>
    </row>
    <row r="38" spans="1:21" ht="15.75" customHeight="1" x14ac:dyDescent="0.3">
      <c r="A38" s="86"/>
      <c r="K38" s="86"/>
      <c r="M38" s="86"/>
    </row>
    <row r="39" spans="1:21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  <c r="K39" s="86"/>
      <c r="M39" s="86"/>
    </row>
    <row r="40" spans="1:21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  <c r="K40" s="86"/>
      <c r="M40" s="86"/>
    </row>
    <row r="41" spans="1:21" ht="15.75" customHeight="1" x14ac:dyDescent="0.3">
      <c r="A41" s="233">
        <v>1</v>
      </c>
      <c r="B41" s="234" t="s">
        <v>440</v>
      </c>
      <c r="C41" s="234" t="s">
        <v>421</v>
      </c>
      <c r="D41" s="258">
        <v>98.001000000000005</v>
      </c>
      <c r="E41" s="258">
        <v>98</v>
      </c>
      <c r="F41" s="258">
        <f>SUM(D41:E41)</f>
        <v>196.001</v>
      </c>
      <c r="G41" s="235">
        <v>7</v>
      </c>
      <c r="H41" s="258">
        <v>589.00699999999995</v>
      </c>
      <c r="I41" s="237">
        <v>22</v>
      </c>
      <c r="K41" s="86"/>
      <c r="M41" s="86"/>
      <c r="U41" s="91"/>
    </row>
    <row r="42" spans="1:21" ht="15.75" customHeight="1" x14ac:dyDescent="0.3">
      <c r="A42" s="102">
        <v>7</v>
      </c>
      <c r="B42" s="103" t="s">
        <v>446</v>
      </c>
      <c r="C42" s="103" t="s">
        <v>302</v>
      </c>
      <c r="D42" s="166">
        <v>97.001999999999995</v>
      </c>
      <c r="E42" s="166">
        <v>99.001000000000005</v>
      </c>
      <c r="F42" s="166">
        <f>SUM(D42:E42)</f>
        <v>196.00299999999999</v>
      </c>
      <c r="G42" s="99">
        <v>8</v>
      </c>
      <c r="H42" s="166">
        <v>575.00600000000009</v>
      </c>
      <c r="I42" s="105">
        <v>18</v>
      </c>
      <c r="K42" s="86"/>
      <c r="M42" s="86"/>
    </row>
    <row r="43" spans="1:21" ht="15.75" customHeight="1" x14ac:dyDescent="0.3">
      <c r="A43" s="102">
        <v>3</v>
      </c>
      <c r="B43" s="103" t="s">
        <v>442</v>
      </c>
      <c r="C43" s="103" t="s">
        <v>300</v>
      </c>
      <c r="D43" s="166">
        <v>91</v>
      </c>
      <c r="E43" s="166">
        <v>90</v>
      </c>
      <c r="F43" s="166">
        <f>SUM(D43:E43)</f>
        <v>181</v>
      </c>
      <c r="G43" s="99">
        <v>4</v>
      </c>
      <c r="H43" s="166">
        <v>569.00300000000004</v>
      </c>
      <c r="I43" s="105">
        <v>17</v>
      </c>
      <c r="K43" s="86"/>
      <c r="M43" s="86"/>
    </row>
    <row r="44" spans="1:21" ht="15.75" customHeight="1" x14ac:dyDescent="0.3">
      <c r="A44" s="102">
        <v>2</v>
      </c>
      <c r="B44" s="169" t="s">
        <v>441</v>
      </c>
      <c r="C44" s="169" t="s">
        <v>300</v>
      </c>
      <c r="D44" s="166">
        <v>96.001999999999995</v>
      </c>
      <c r="E44" s="166">
        <v>98.001000000000005</v>
      </c>
      <c r="F44" s="166">
        <f>SUM(D44:E44)</f>
        <v>194.00299999999999</v>
      </c>
      <c r="G44" s="99">
        <v>5</v>
      </c>
      <c r="H44" s="166">
        <v>578.00399999999991</v>
      </c>
      <c r="I44" s="105">
        <v>15</v>
      </c>
      <c r="K44" s="86"/>
      <c r="M44" s="86"/>
    </row>
    <row r="45" spans="1:21" ht="15.75" customHeight="1" x14ac:dyDescent="0.3">
      <c r="A45" s="102">
        <v>6</v>
      </c>
      <c r="B45" s="103" t="s">
        <v>444</v>
      </c>
      <c r="C45" s="103" t="s">
        <v>445</v>
      </c>
      <c r="D45" s="166">
        <v>98.001999999999995</v>
      </c>
      <c r="E45" s="166">
        <v>97</v>
      </c>
      <c r="F45" s="166">
        <f>SUM(D45:E45)</f>
        <v>195.00200000000001</v>
      </c>
      <c r="G45" s="99">
        <v>6</v>
      </c>
      <c r="H45" s="166">
        <v>577.00600000000009</v>
      </c>
      <c r="I45" s="105">
        <v>15</v>
      </c>
      <c r="K45" s="86"/>
      <c r="M45" s="86"/>
    </row>
    <row r="46" spans="1:21" ht="15.75" customHeight="1" x14ac:dyDescent="0.3">
      <c r="A46" s="102">
        <v>8</v>
      </c>
      <c r="B46" s="103" t="s">
        <v>447</v>
      </c>
      <c r="C46" s="103" t="s">
        <v>421</v>
      </c>
      <c r="D46" s="166" t="s">
        <v>286</v>
      </c>
      <c r="E46" s="166"/>
      <c r="F46" s="166">
        <f>SUM(D46:E46)</f>
        <v>0</v>
      </c>
      <c r="G46" s="99">
        <v>0</v>
      </c>
      <c r="H46" s="166">
        <v>196.00400000000002</v>
      </c>
      <c r="I46" s="105">
        <v>8</v>
      </c>
      <c r="K46" s="86"/>
      <c r="M46" s="86"/>
      <c r="U46" s="91"/>
    </row>
    <row r="47" spans="1:21" ht="15.75" customHeight="1" x14ac:dyDescent="0.3">
      <c r="A47" s="102">
        <v>4</v>
      </c>
      <c r="B47" s="103" t="s">
        <v>443</v>
      </c>
      <c r="C47" s="103" t="s">
        <v>59</v>
      </c>
      <c r="D47" s="166">
        <v>0</v>
      </c>
      <c r="E47" s="166">
        <v>0</v>
      </c>
      <c r="F47" s="166">
        <f>SUM(D47:E47)</f>
        <v>0</v>
      </c>
      <c r="G47" s="99">
        <v>0</v>
      </c>
      <c r="H47" s="166">
        <v>0</v>
      </c>
      <c r="I47" s="105">
        <v>0</v>
      </c>
      <c r="K47" s="86"/>
      <c r="M47" s="86"/>
    </row>
    <row r="48" spans="1:21" ht="15.75" customHeight="1" x14ac:dyDescent="0.3">
      <c r="A48" s="238">
        <v>5</v>
      </c>
      <c r="B48" s="239" t="s">
        <v>444</v>
      </c>
      <c r="C48" s="239" t="s">
        <v>37</v>
      </c>
      <c r="D48" s="259" t="s">
        <v>286</v>
      </c>
      <c r="E48" s="259"/>
      <c r="F48" s="259">
        <f>SUM(D48:E48)</f>
        <v>0</v>
      </c>
      <c r="G48" s="241">
        <v>0</v>
      </c>
      <c r="H48" s="168">
        <v>0</v>
      </c>
      <c r="I48" s="107">
        <v>0</v>
      </c>
      <c r="K48" s="86"/>
      <c r="M48" s="86"/>
    </row>
    <row r="49" spans="1:21" ht="15.75" customHeight="1" x14ac:dyDescent="0.3">
      <c r="A49" s="86"/>
      <c r="K49" s="86"/>
      <c r="M49" s="86"/>
    </row>
    <row r="50" spans="1:21" ht="15.75" customHeight="1" x14ac:dyDescent="0.3">
      <c r="A50" s="90"/>
      <c r="B50" s="91" t="s">
        <v>68</v>
      </c>
      <c r="C50" s="91"/>
      <c r="D50" s="91"/>
      <c r="E50" s="91"/>
      <c r="F50" s="91"/>
      <c r="G50" s="91"/>
      <c r="H50" s="91"/>
      <c r="I50" s="91"/>
      <c r="K50" s="86"/>
      <c r="M50" s="86"/>
    </row>
    <row r="51" spans="1:21" ht="15.75" customHeight="1" x14ac:dyDescent="0.3">
      <c r="A51" s="92">
        <v>2</v>
      </c>
      <c r="B51" s="93" t="s">
        <v>5</v>
      </c>
      <c r="C51" s="94" t="s">
        <v>6</v>
      </c>
      <c r="D51" s="123"/>
      <c r="E51" s="165"/>
      <c r="F51" s="97" t="s">
        <v>7</v>
      </c>
      <c r="G51" s="97" t="s">
        <v>8</v>
      </c>
      <c r="H51" s="97" t="s">
        <v>9</v>
      </c>
      <c r="I51" s="98" t="s">
        <v>10</v>
      </c>
      <c r="K51" s="86"/>
      <c r="M51" s="86"/>
    </row>
    <row r="52" spans="1:21" ht="15.75" customHeight="1" x14ac:dyDescent="0.3">
      <c r="A52" s="233">
        <v>7</v>
      </c>
      <c r="B52" s="234" t="s">
        <v>453</v>
      </c>
      <c r="C52" s="234" t="s">
        <v>302</v>
      </c>
      <c r="D52" s="258">
        <v>97</v>
      </c>
      <c r="E52" s="258">
        <v>97.001999999999995</v>
      </c>
      <c r="F52" s="258">
        <f>SUM(D52:E52)</f>
        <v>194.00200000000001</v>
      </c>
      <c r="G52" s="235">
        <v>6</v>
      </c>
      <c r="H52" s="258">
        <v>589.00700000000006</v>
      </c>
      <c r="I52" s="294">
        <v>21</v>
      </c>
      <c r="K52" s="86"/>
      <c r="M52" s="86"/>
    </row>
    <row r="53" spans="1:21" ht="15.75" customHeight="1" x14ac:dyDescent="0.3">
      <c r="A53" s="102">
        <v>5</v>
      </c>
      <c r="B53" s="103" t="s">
        <v>87</v>
      </c>
      <c r="C53" s="103" t="s">
        <v>18</v>
      </c>
      <c r="D53" s="166">
        <v>95.001000000000005</v>
      </c>
      <c r="E53" s="166">
        <v>97</v>
      </c>
      <c r="F53" s="166">
        <f>SUM(D53:E53)</f>
        <v>192.001</v>
      </c>
      <c r="G53" s="99">
        <v>5</v>
      </c>
      <c r="H53" s="166">
        <v>586.00799999999992</v>
      </c>
      <c r="I53" s="105">
        <v>20</v>
      </c>
      <c r="K53" s="86"/>
      <c r="M53" s="86"/>
      <c r="U53" s="144"/>
    </row>
    <row r="54" spans="1:21" ht="15.75" customHeight="1" x14ac:dyDescent="0.3">
      <c r="A54" s="102">
        <v>4</v>
      </c>
      <c r="B54" s="103" t="s">
        <v>451</v>
      </c>
      <c r="C54" s="103" t="s">
        <v>300</v>
      </c>
      <c r="D54" s="166">
        <v>98</v>
      </c>
      <c r="E54" s="166">
        <v>97.004000000000005</v>
      </c>
      <c r="F54" s="166">
        <f>SUM(D54:E54)</f>
        <v>195.00400000000002</v>
      </c>
      <c r="G54" s="99">
        <v>8</v>
      </c>
      <c r="H54" s="166">
        <v>581.01</v>
      </c>
      <c r="I54" s="105">
        <v>19</v>
      </c>
      <c r="K54" s="86"/>
      <c r="M54" s="86"/>
    </row>
    <row r="55" spans="1:21" ht="15.75" customHeight="1" x14ac:dyDescent="0.3">
      <c r="A55" s="102">
        <v>3</v>
      </c>
      <c r="B55" s="103" t="s">
        <v>450</v>
      </c>
      <c r="C55" s="103" t="s">
        <v>261</v>
      </c>
      <c r="D55" s="166">
        <v>96</v>
      </c>
      <c r="E55" s="166">
        <v>99.003</v>
      </c>
      <c r="F55" s="166">
        <f>SUM(D55:E55)</f>
        <v>195.00299999999999</v>
      </c>
      <c r="G55" s="99">
        <v>7</v>
      </c>
      <c r="H55" s="166">
        <v>579.00600000000009</v>
      </c>
      <c r="I55" s="105">
        <v>18</v>
      </c>
      <c r="K55" s="86"/>
      <c r="M55" s="86"/>
      <c r="U55" s="144"/>
    </row>
    <row r="56" spans="1:21" ht="15.75" customHeight="1" x14ac:dyDescent="0.3">
      <c r="A56" s="102">
        <v>2</v>
      </c>
      <c r="B56" s="169" t="s">
        <v>449</v>
      </c>
      <c r="C56" s="169" t="s">
        <v>300</v>
      </c>
      <c r="D56" s="166">
        <v>94</v>
      </c>
      <c r="E56" s="166">
        <v>95</v>
      </c>
      <c r="F56" s="166">
        <f>SUM(D56:E56)</f>
        <v>189</v>
      </c>
      <c r="G56" s="99">
        <v>4</v>
      </c>
      <c r="H56" s="166">
        <v>569.00099999999998</v>
      </c>
      <c r="I56" s="105">
        <v>12</v>
      </c>
      <c r="K56" s="86"/>
      <c r="M56" s="86"/>
      <c r="U56" s="91"/>
    </row>
    <row r="57" spans="1:21" ht="15.75" customHeight="1" x14ac:dyDescent="0.3">
      <c r="A57" s="102">
        <v>6</v>
      </c>
      <c r="B57" s="103" t="s">
        <v>452</v>
      </c>
      <c r="C57" s="103" t="s">
        <v>300</v>
      </c>
      <c r="D57" s="166">
        <v>92</v>
      </c>
      <c r="E57" s="166">
        <v>92</v>
      </c>
      <c r="F57" s="166">
        <f>SUM(D57:E57)</f>
        <v>184</v>
      </c>
      <c r="G57" s="99">
        <v>3</v>
      </c>
      <c r="H57" s="166">
        <v>556</v>
      </c>
      <c r="I57" s="105">
        <v>8</v>
      </c>
      <c r="K57" s="86"/>
      <c r="M57" s="86"/>
      <c r="U57" s="89"/>
    </row>
    <row r="58" spans="1:21" ht="15.75" customHeight="1" x14ac:dyDescent="0.3">
      <c r="A58" s="102">
        <v>1</v>
      </c>
      <c r="B58" s="103" t="s">
        <v>448</v>
      </c>
      <c r="C58" s="103" t="s">
        <v>421</v>
      </c>
      <c r="D58" s="166" t="s">
        <v>286</v>
      </c>
      <c r="E58" s="166"/>
      <c r="F58" s="166">
        <f>SUM(D58:E58)</f>
        <v>0</v>
      </c>
      <c r="G58" s="99">
        <v>0</v>
      </c>
      <c r="H58" s="166">
        <v>187</v>
      </c>
      <c r="I58" s="111">
        <v>3</v>
      </c>
      <c r="K58" s="86"/>
      <c r="M58" s="86"/>
    </row>
    <row r="59" spans="1:21" ht="15.75" customHeight="1" x14ac:dyDescent="0.3">
      <c r="A59" s="238">
        <v>8</v>
      </c>
      <c r="B59" s="239" t="s">
        <v>454</v>
      </c>
      <c r="C59" s="239" t="s">
        <v>445</v>
      </c>
      <c r="D59" s="259" t="s">
        <v>286</v>
      </c>
      <c r="E59" s="259"/>
      <c r="F59" s="259">
        <f>SUM(D59:E59)</f>
        <v>0</v>
      </c>
      <c r="G59" s="241">
        <v>0</v>
      </c>
      <c r="H59" s="168">
        <v>0</v>
      </c>
      <c r="I59" s="107">
        <v>0</v>
      </c>
      <c r="K59" s="86"/>
      <c r="M59" s="86"/>
    </row>
    <row r="60" spans="1:21" ht="15.75" customHeight="1" x14ac:dyDescent="0.35">
      <c r="A60" s="86"/>
      <c r="K60" s="86"/>
      <c r="M60" s="86"/>
      <c r="U60" s="85"/>
    </row>
    <row r="61" spans="1:21" ht="15.75" customHeight="1" x14ac:dyDescent="0.3">
      <c r="A61" s="86"/>
      <c r="B61" s="86" t="s">
        <v>455</v>
      </c>
      <c r="E61" s="108"/>
      <c r="K61" s="86"/>
      <c r="M61" s="86"/>
    </row>
    <row r="62" spans="1:21" ht="15.75" customHeight="1" x14ac:dyDescent="0.3">
      <c r="A62" s="86"/>
      <c r="B62" s="86" t="s">
        <v>129</v>
      </c>
      <c r="K62" s="86"/>
      <c r="M62" s="86"/>
    </row>
    <row r="63" spans="1:21" ht="15.75" customHeight="1" x14ac:dyDescent="0.3">
      <c r="A63" s="86"/>
      <c r="K63" s="86"/>
      <c r="M63" s="86"/>
    </row>
    <row r="64" spans="1:21" ht="15.75" customHeight="1" x14ac:dyDescent="0.3">
      <c r="A64" s="86"/>
      <c r="K64" s="86"/>
      <c r="M64" s="86"/>
    </row>
    <row r="65" s="86" customFormat="1" ht="15.75" customHeight="1" x14ac:dyDescent="0.3"/>
    <row r="66" s="86" customFormat="1" ht="15.75" customHeight="1" x14ac:dyDescent="0.3"/>
    <row r="67" s="86" customFormat="1" ht="15.75" customHeight="1" x14ac:dyDescent="0.3"/>
    <row r="68" s="86" customFormat="1" ht="15.75" customHeight="1" x14ac:dyDescent="0.3"/>
    <row r="69" s="86" customFormat="1" ht="15.75" customHeight="1" x14ac:dyDescent="0.3"/>
    <row r="70" s="86" customFormat="1" ht="15.75" customHeight="1" x14ac:dyDescent="0.3"/>
    <row r="71" s="86" customFormat="1" ht="15.75" customHeight="1" x14ac:dyDescent="0.3"/>
    <row r="72" s="86" customFormat="1" ht="15.75" customHeight="1" x14ac:dyDescent="0.3"/>
    <row r="73" s="86" customFormat="1" ht="15.75" customHeight="1" x14ac:dyDescent="0.3"/>
    <row r="74" s="86" customFormat="1" ht="15.75" customHeight="1" x14ac:dyDescent="0.3"/>
    <row r="75" s="86" customFormat="1" ht="15.75" customHeight="1" x14ac:dyDescent="0.3"/>
    <row r="76" s="86" customFormat="1" ht="15.75" customHeight="1" x14ac:dyDescent="0.3"/>
    <row r="77" s="86" customFormat="1" ht="15.75" customHeight="1" x14ac:dyDescent="0.3"/>
    <row r="78" s="86" customFormat="1" ht="15.75" customHeight="1" x14ac:dyDescent="0.3"/>
    <row r="79" s="86" customFormat="1" ht="15.75" customHeight="1" x14ac:dyDescent="0.3"/>
    <row r="80" s="86" customFormat="1" x14ac:dyDescent="0.3"/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ortState xmlns:xlrd2="http://schemas.microsoft.com/office/spreadsheetml/2017/richdata2" ref="A52:I59">
    <sortCondition descending="1" ref="I52"/>
    <sortCondition descending="1" ref="H52"/>
  </sortState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571E-03F7-4284-9EB5-141E260EF28C}">
  <sheetPr codeName="Sheet19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  <c r="K2" s="164">
        <v>1</v>
      </c>
      <c r="S2" s="86">
        <v>1</v>
      </c>
    </row>
    <row r="3" spans="1:34" s="91" customFormat="1" ht="15.75" customHeight="1" x14ac:dyDescent="0.3">
      <c r="A3" s="90"/>
      <c r="B3" s="91" t="s">
        <v>69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6">
        <v>4</v>
      </c>
      <c r="B5" s="234" t="s">
        <v>459</v>
      </c>
      <c r="C5" s="234" t="s">
        <v>59</v>
      </c>
      <c r="D5" s="288">
        <v>99.001000000000005</v>
      </c>
      <c r="E5" s="288">
        <v>96</v>
      </c>
      <c r="F5" s="258">
        <f>SUM(D5:E5)</f>
        <v>195.001</v>
      </c>
      <c r="G5" s="235">
        <v>8</v>
      </c>
      <c r="H5" s="288">
        <v>581.00400000000002</v>
      </c>
      <c r="I5" s="299">
        <v>24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02">
        <v>1</v>
      </c>
      <c r="B6" s="103" t="s">
        <v>456</v>
      </c>
      <c r="C6" s="103" t="s">
        <v>445</v>
      </c>
      <c r="D6" s="166">
        <v>94</v>
      </c>
      <c r="E6" s="166">
        <v>97.001000000000005</v>
      </c>
      <c r="F6" s="166">
        <f>SUM(D6:E6)</f>
        <v>191.001</v>
      </c>
      <c r="G6" s="99">
        <v>7</v>
      </c>
      <c r="H6" s="166">
        <v>571.00400000000002</v>
      </c>
      <c r="I6" s="111">
        <v>22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2">
        <v>3</v>
      </c>
      <c r="B7" s="169" t="s">
        <v>458</v>
      </c>
      <c r="C7" s="169" t="s">
        <v>59</v>
      </c>
      <c r="D7" s="170">
        <v>93</v>
      </c>
      <c r="E7" s="170">
        <v>91</v>
      </c>
      <c r="F7" s="166">
        <f>SUM(D7:E7)</f>
        <v>184</v>
      </c>
      <c r="G7" s="99">
        <v>6</v>
      </c>
      <c r="H7" s="170">
        <v>556.00099999999998</v>
      </c>
      <c r="I7" s="118">
        <v>18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6">
        <v>2</v>
      </c>
      <c r="B8" s="103" t="s">
        <v>457</v>
      </c>
      <c r="C8" s="103" t="s">
        <v>48</v>
      </c>
      <c r="D8" s="170" t="s">
        <v>286</v>
      </c>
      <c r="E8" s="170"/>
      <c r="F8" s="166">
        <f>SUM(D8:E8)</f>
        <v>0</v>
      </c>
      <c r="G8" s="99">
        <v>0</v>
      </c>
      <c r="H8" s="170">
        <v>0</v>
      </c>
      <c r="I8" s="118">
        <v>0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2">
        <v>5</v>
      </c>
      <c r="B9" s="103" t="s">
        <v>460</v>
      </c>
      <c r="C9" s="103" t="s">
        <v>37</v>
      </c>
      <c r="D9" s="170" t="s">
        <v>286</v>
      </c>
      <c r="E9" s="170"/>
      <c r="F9" s="166">
        <f>SUM(D9:E9)</f>
        <v>0</v>
      </c>
      <c r="G9" s="99">
        <v>0</v>
      </c>
      <c r="H9" s="170">
        <v>0</v>
      </c>
      <c r="I9" s="118">
        <v>0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6">
        <v>6</v>
      </c>
      <c r="B10" s="103" t="s">
        <v>461</v>
      </c>
      <c r="C10" s="103" t="s">
        <v>37</v>
      </c>
      <c r="D10" s="170" t="s">
        <v>286</v>
      </c>
      <c r="E10" s="170"/>
      <c r="F10" s="166">
        <f>SUM(D10:E10)</f>
        <v>0</v>
      </c>
      <c r="G10" s="99">
        <v>0</v>
      </c>
      <c r="H10" s="170">
        <v>0</v>
      </c>
      <c r="I10" s="118">
        <v>0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2">
        <v>7</v>
      </c>
      <c r="B11" s="103" t="s">
        <v>462</v>
      </c>
      <c r="C11" s="103" t="s">
        <v>48</v>
      </c>
      <c r="D11" s="170" t="s">
        <v>286</v>
      </c>
      <c r="E11" s="170"/>
      <c r="F11" s="166">
        <f>SUM(D11:E11)</f>
        <v>0</v>
      </c>
      <c r="G11" s="99">
        <v>0</v>
      </c>
      <c r="H11" s="170">
        <v>0</v>
      </c>
      <c r="I11" s="118">
        <v>0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42">
        <v>8</v>
      </c>
      <c r="B12" s="239" t="s">
        <v>463</v>
      </c>
      <c r="C12" s="239" t="s">
        <v>48</v>
      </c>
      <c r="D12" s="260" t="s">
        <v>286</v>
      </c>
      <c r="E12" s="260"/>
      <c r="F12" s="259">
        <f>SUM(D12:E12)</f>
        <v>0</v>
      </c>
      <c r="G12" s="241">
        <v>0</v>
      </c>
      <c r="H12" s="171">
        <v>0</v>
      </c>
      <c r="I12" s="120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455</v>
      </c>
      <c r="E14" s="108" t="s">
        <v>706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86"/>
      <c r="K70" s="86"/>
    </row>
    <row r="71" spans="1:26" ht="15.75" customHeight="1" x14ac:dyDescent="0.3">
      <c r="A71" s="86"/>
      <c r="K71" s="86"/>
    </row>
    <row r="72" spans="1:26" ht="15.75" customHeight="1" x14ac:dyDescent="0.3">
      <c r="A72" s="86"/>
      <c r="K72" s="86"/>
    </row>
    <row r="73" spans="1:26" ht="15.75" customHeight="1" x14ac:dyDescent="0.3">
      <c r="A73" s="86"/>
      <c r="K73" s="86"/>
    </row>
    <row r="74" spans="1:26" ht="15.75" customHeight="1" x14ac:dyDescent="0.3">
      <c r="A74" s="86"/>
      <c r="K74" s="86"/>
    </row>
    <row r="75" spans="1:26" ht="15.75" customHeight="1" x14ac:dyDescent="0.3">
      <c r="A75" s="86"/>
      <c r="K75" s="86"/>
    </row>
    <row r="76" spans="1:26" ht="15.75" customHeight="1" x14ac:dyDescent="0.3">
      <c r="A76" s="86"/>
      <c r="K76" s="86"/>
    </row>
    <row r="77" spans="1:26" ht="15.75" customHeight="1" x14ac:dyDescent="0.3">
      <c r="A77" s="86"/>
      <c r="K77" s="86"/>
    </row>
    <row r="78" spans="1:26" ht="15.75" customHeight="1" x14ac:dyDescent="0.3">
      <c r="A78" s="86"/>
      <c r="K78" s="86"/>
    </row>
    <row r="79" spans="1:26" ht="15.75" customHeight="1" x14ac:dyDescent="0.3">
      <c r="A79" s="86"/>
      <c r="K79" s="86"/>
    </row>
    <row r="80" spans="1:26" x14ac:dyDescent="0.3">
      <c r="A80" s="86"/>
      <c r="K80" s="86"/>
    </row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E15CCAAB-E10F-4A55-A95C-44FA25C0E4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608-4B93-465F-8A14-125053168E3D}">
  <sheetPr codeName="Sheet20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411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7</v>
      </c>
      <c r="B5" s="244" t="s">
        <v>418</v>
      </c>
      <c r="C5" s="244" t="s">
        <v>14</v>
      </c>
      <c r="D5" s="289">
        <v>100.00700000000001</v>
      </c>
      <c r="E5" s="289">
        <v>99.004000000000005</v>
      </c>
      <c r="F5" s="261">
        <v>199.01100000000002</v>
      </c>
      <c r="G5" s="245">
        <v>11</v>
      </c>
      <c r="H5" s="288">
        <v>598.02300000000002</v>
      </c>
      <c r="I5" s="299">
        <v>33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46">
        <v>10</v>
      </c>
      <c r="B6" s="247" t="s">
        <v>62</v>
      </c>
      <c r="C6" s="247" t="s">
        <v>59</v>
      </c>
      <c r="D6" s="262">
        <v>97.001999999999995</v>
      </c>
      <c r="E6" s="262">
        <v>98.001999999999995</v>
      </c>
      <c r="F6" s="263">
        <v>195.00399999999999</v>
      </c>
      <c r="G6" s="249">
        <v>9</v>
      </c>
      <c r="H6" s="170">
        <v>591.01099999999997</v>
      </c>
      <c r="I6" s="118">
        <v>29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0">
        <v>1</v>
      </c>
      <c r="B7" s="247" t="s">
        <v>433</v>
      </c>
      <c r="C7" s="247" t="s">
        <v>59</v>
      </c>
      <c r="D7" s="263">
        <v>98.001000000000005</v>
      </c>
      <c r="E7" s="263">
        <v>98</v>
      </c>
      <c r="F7" s="263">
        <v>196.001</v>
      </c>
      <c r="G7" s="249">
        <v>10</v>
      </c>
      <c r="H7" s="166">
        <v>584.00400000000002</v>
      </c>
      <c r="I7" s="111">
        <v>26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6">
        <v>6</v>
      </c>
      <c r="B8" s="247" t="s">
        <v>459</v>
      </c>
      <c r="C8" s="247" t="s">
        <v>59</v>
      </c>
      <c r="D8" s="262">
        <v>99.001000000000005</v>
      </c>
      <c r="E8" s="262">
        <v>96</v>
      </c>
      <c r="F8" s="263">
        <v>195.001</v>
      </c>
      <c r="G8" s="249">
        <v>8</v>
      </c>
      <c r="H8" s="170">
        <v>581.00400000000002</v>
      </c>
      <c r="I8" s="118">
        <v>25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0">
        <v>3</v>
      </c>
      <c r="B9" s="247" t="s">
        <v>456</v>
      </c>
      <c r="C9" s="247" t="s">
        <v>445</v>
      </c>
      <c r="D9" s="262">
        <v>94</v>
      </c>
      <c r="E9" s="262">
        <v>97.001000000000005</v>
      </c>
      <c r="F9" s="263">
        <v>191.001</v>
      </c>
      <c r="G9" s="249">
        <v>6</v>
      </c>
      <c r="H9" s="170">
        <v>571.00400000000002</v>
      </c>
      <c r="I9" s="118">
        <v>21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0">
        <v>9</v>
      </c>
      <c r="B10" s="247" t="s">
        <v>436</v>
      </c>
      <c r="C10" s="247" t="s">
        <v>261</v>
      </c>
      <c r="D10" s="262">
        <v>98.001000000000005</v>
      </c>
      <c r="E10" s="262">
        <v>96</v>
      </c>
      <c r="F10" s="263">
        <v>194.001</v>
      </c>
      <c r="G10" s="249">
        <v>7</v>
      </c>
      <c r="H10" s="170">
        <v>569.00400000000002</v>
      </c>
      <c r="I10" s="118">
        <v>20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46">
        <v>4</v>
      </c>
      <c r="B11" s="264" t="s">
        <v>458</v>
      </c>
      <c r="C11" s="264" t="s">
        <v>59</v>
      </c>
      <c r="D11" s="262">
        <v>93</v>
      </c>
      <c r="E11" s="262">
        <v>91</v>
      </c>
      <c r="F11" s="263">
        <v>184</v>
      </c>
      <c r="G11" s="249">
        <v>5</v>
      </c>
      <c r="H11" s="170">
        <v>556.00099999999998</v>
      </c>
      <c r="I11" s="118">
        <v>16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46">
        <v>2</v>
      </c>
      <c r="B12" s="247" t="s">
        <v>422</v>
      </c>
      <c r="C12" s="247" t="s">
        <v>423</v>
      </c>
      <c r="D12" s="262" t="s">
        <v>286</v>
      </c>
      <c r="E12" s="262" t="s">
        <v>131</v>
      </c>
      <c r="F12" s="263">
        <v>0</v>
      </c>
      <c r="G12" s="249">
        <v>0</v>
      </c>
      <c r="H12" s="170">
        <v>0</v>
      </c>
      <c r="I12" s="118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50">
        <v>5</v>
      </c>
      <c r="B13" s="247" t="s">
        <v>443</v>
      </c>
      <c r="C13" s="247" t="s">
        <v>59</v>
      </c>
      <c r="D13" s="262">
        <v>0</v>
      </c>
      <c r="E13" s="262">
        <v>0</v>
      </c>
      <c r="F13" s="263">
        <v>0</v>
      </c>
      <c r="G13" s="249">
        <v>0</v>
      </c>
      <c r="H13" s="170">
        <v>0</v>
      </c>
      <c r="I13" s="118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46">
        <v>8</v>
      </c>
      <c r="B14" s="247" t="s">
        <v>419</v>
      </c>
      <c r="C14" s="247" t="s">
        <v>14</v>
      </c>
      <c r="D14" s="262" t="s">
        <v>286</v>
      </c>
      <c r="E14" s="262" t="s">
        <v>131</v>
      </c>
      <c r="F14" s="263">
        <v>0</v>
      </c>
      <c r="G14" s="249">
        <v>0</v>
      </c>
      <c r="H14" s="170">
        <v>0</v>
      </c>
      <c r="I14" s="118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257">
        <v>11</v>
      </c>
      <c r="B15" s="252" t="s">
        <v>462</v>
      </c>
      <c r="C15" s="252" t="s">
        <v>48</v>
      </c>
      <c r="D15" s="265" t="s">
        <v>286</v>
      </c>
      <c r="E15" s="265"/>
      <c r="F15" s="266">
        <v>0</v>
      </c>
      <c r="G15" s="254">
        <v>0</v>
      </c>
      <c r="H15" s="171">
        <v>0</v>
      </c>
      <c r="I15" s="120">
        <v>0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132</v>
      </c>
      <c r="E17" s="108" t="s">
        <v>706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86" t="s">
        <v>129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86"/>
      <c r="K70" s="86"/>
    </row>
    <row r="71" spans="1:26" ht="15.75" customHeight="1" x14ac:dyDescent="0.3">
      <c r="A71" s="86"/>
      <c r="K71" s="86"/>
    </row>
    <row r="72" spans="1:26" ht="15.75" customHeight="1" x14ac:dyDescent="0.3">
      <c r="A72" s="86"/>
      <c r="K72" s="86"/>
    </row>
    <row r="73" spans="1:26" ht="15.75" customHeight="1" x14ac:dyDescent="0.3">
      <c r="A73" s="86"/>
      <c r="K73" s="86"/>
    </row>
    <row r="74" spans="1:26" ht="15.75" customHeight="1" x14ac:dyDescent="0.3">
      <c r="A74" s="86"/>
      <c r="K74" s="86"/>
    </row>
    <row r="75" spans="1:26" ht="15.75" customHeight="1" x14ac:dyDescent="0.3">
      <c r="A75" s="86"/>
      <c r="K75" s="86"/>
    </row>
    <row r="76" spans="1:26" ht="15.75" customHeight="1" x14ac:dyDescent="0.3">
      <c r="A76" s="86"/>
      <c r="K76" s="86"/>
    </row>
    <row r="77" spans="1:26" ht="15.75" customHeight="1" x14ac:dyDescent="0.3">
      <c r="A77" s="86"/>
      <c r="K77" s="86"/>
    </row>
    <row r="78" spans="1:26" ht="15.75" customHeight="1" x14ac:dyDescent="0.3">
      <c r="A78" s="86"/>
      <c r="K78" s="86"/>
    </row>
    <row r="79" spans="1:26" ht="15.75" customHeight="1" x14ac:dyDescent="0.3">
      <c r="A79" s="86"/>
      <c r="K79" s="86"/>
    </row>
    <row r="80" spans="1:26" x14ac:dyDescent="0.3">
      <c r="A80" s="86"/>
      <c r="K80" s="86"/>
    </row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hyperlinks>
    <hyperlink ref="B2" location="'Index'!A3" tooltip="Go to the Index sheet" display="`" xr:uid="{BFC18148-685C-4B57-A3D6-038E5A339B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B03D-9270-4C1A-B60C-FAD33797BD56}">
  <sheetPr codeName="Sheet29"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6" customWidth="1"/>
    <col min="2" max="3" width="20.7109375" style="186" customWidth="1"/>
    <col min="4" max="7" width="5" style="186" customWidth="1"/>
    <col min="8" max="8" width="1.7109375" style="186" customWidth="1"/>
    <col min="9" max="9" width="2.7109375" style="186" customWidth="1"/>
    <col min="10" max="11" width="20.7109375" style="186" customWidth="1"/>
    <col min="12" max="15" width="5" style="186" customWidth="1"/>
    <col min="16" max="16384" width="11.7109375" style="186"/>
  </cols>
  <sheetData>
    <row r="1" spans="1:34" s="184" customFormat="1" ht="18" x14ac:dyDescent="0.35">
      <c r="B1" s="184" t="s">
        <v>567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88" customFormat="1" ht="15.75" customHeight="1" x14ac:dyDescent="0.3">
      <c r="B3" s="188" t="s">
        <v>3</v>
      </c>
      <c r="I3" s="186"/>
      <c r="J3" s="186"/>
      <c r="K3" s="186"/>
      <c r="L3" s="186"/>
      <c r="M3" s="186"/>
      <c r="N3" s="186"/>
      <c r="O3" s="186"/>
      <c r="P3" s="186"/>
      <c r="AA3" s="186"/>
      <c r="AB3" s="186"/>
      <c r="AC3" s="186"/>
      <c r="AD3" s="186"/>
      <c r="AE3" s="186"/>
      <c r="AF3" s="186"/>
    </row>
    <row r="4" spans="1:34" ht="15.75" customHeight="1" x14ac:dyDescent="0.3">
      <c r="A4" s="199"/>
      <c r="B4" s="190" t="s">
        <v>5</v>
      </c>
      <c r="C4" s="190" t="s">
        <v>6</v>
      </c>
      <c r="D4" s="191" t="s">
        <v>7</v>
      </c>
      <c r="E4" s="191" t="s">
        <v>8</v>
      </c>
      <c r="F4" s="191" t="s">
        <v>9</v>
      </c>
      <c r="G4" s="192" t="s">
        <v>10</v>
      </c>
    </row>
    <row r="5" spans="1:34" ht="15.75" customHeight="1" x14ac:dyDescent="0.3">
      <c r="A5" s="267">
        <v>4</v>
      </c>
      <c r="B5" s="234" t="s">
        <v>370</v>
      </c>
      <c r="C5" s="234" t="s">
        <v>181</v>
      </c>
      <c r="D5" s="235">
        <v>81</v>
      </c>
      <c r="E5" s="268">
        <v>8</v>
      </c>
      <c r="F5" s="235">
        <v>257</v>
      </c>
      <c r="G5" s="294">
        <v>22</v>
      </c>
    </row>
    <row r="6" spans="1:34" ht="15.75" customHeight="1" x14ac:dyDescent="0.3">
      <c r="A6" s="194">
        <v>5</v>
      </c>
      <c r="B6" s="103" t="s">
        <v>313</v>
      </c>
      <c r="C6" s="103" t="s">
        <v>30</v>
      </c>
      <c r="D6" s="195">
        <v>81</v>
      </c>
      <c r="E6" s="193">
        <v>8</v>
      </c>
      <c r="F6" s="195">
        <v>252</v>
      </c>
      <c r="G6" s="196">
        <v>22</v>
      </c>
    </row>
    <row r="7" spans="1:34" s="86" customFormat="1" ht="15.75" customHeight="1" x14ac:dyDescent="0.3">
      <c r="A7" s="194">
        <v>8</v>
      </c>
      <c r="B7" s="103" t="s">
        <v>420</v>
      </c>
      <c r="C7" s="103" t="s">
        <v>421</v>
      </c>
      <c r="D7" s="195" t="s">
        <v>286</v>
      </c>
      <c r="E7" s="193">
        <v>0</v>
      </c>
      <c r="F7" s="195">
        <v>91</v>
      </c>
      <c r="G7" s="196">
        <v>8</v>
      </c>
      <c r="J7" s="112"/>
      <c r="V7" s="186"/>
      <c r="W7" s="186"/>
    </row>
    <row r="8" spans="1:34" s="86" customFormat="1" ht="15.75" customHeight="1" x14ac:dyDescent="0.3">
      <c r="A8" s="194">
        <v>2</v>
      </c>
      <c r="B8" s="103" t="s">
        <v>568</v>
      </c>
      <c r="C8" s="103" t="s">
        <v>421</v>
      </c>
      <c r="D8" s="195" t="s">
        <v>286</v>
      </c>
      <c r="E8" s="193">
        <v>0</v>
      </c>
      <c r="F8" s="195">
        <v>70</v>
      </c>
      <c r="G8" s="196">
        <v>5</v>
      </c>
      <c r="K8" s="87"/>
    </row>
    <row r="9" spans="1:34" ht="15.75" customHeight="1" x14ac:dyDescent="0.3">
      <c r="A9" s="194">
        <v>7</v>
      </c>
      <c r="B9" s="103" t="s">
        <v>447</v>
      </c>
      <c r="C9" s="103" t="s">
        <v>421</v>
      </c>
      <c r="D9" s="195" t="s">
        <v>286</v>
      </c>
      <c r="E9" s="193">
        <v>0</v>
      </c>
      <c r="F9" s="195">
        <v>48</v>
      </c>
      <c r="G9" s="196">
        <v>4</v>
      </c>
      <c r="V9" s="86"/>
      <c r="W9" s="86"/>
    </row>
    <row r="10" spans="1:34" ht="15.75" customHeight="1" x14ac:dyDescent="0.3">
      <c r="A10" s="194">
        <v>1</v>
      </c>
      <c r="B10" s="103" t="s">
        <v>41</v>
      </c>
      <c r="C10" s="103" t="s">
        <v>14</v>
      </c>
      <c r="D10" s="195" t="s">
        <v>286</v>
      </c>
      <c r="E10" s="193">
        <v>0</v>
      </c>
      <c r="F10" s="110">
        <v>0</v>
      </c>
      <c r="G10" s="111">
        <v>0</v>
      </c>
    </row>
    <row r="11" spans="1:34" ht="15.75" customHeight="1" x14ac:dyDescent="0.3">
      <c r="A11" s="194">
        <v>3</v>
      </c>
      <c r="B11" s="103" t="s">
        <v>528</v>
      </c>
      <c r="C11" s="103" t="s">
        <v>153</v>
      </c>
      <c r="D11" s="104" t="s">
        <v>85</v>
      </c>
      <c r="E11" s="193">
        <v>0</v>
      </c>
      <c r="F11" s="104">
        <v>0</v>
      </c>
      <c r="G11" s="105">
        <v>0</v>
      </c>
    </row>
    <row r="12" spans="1:34" ht="15.75" customHeight="1" x14ac:dyDescent="0.3">
      <c r="A12" s="269">
        <v>6</v>
      </c>
      <c r="B12" s="239" t="s">
        <v>569</v>
      </c>
      <c r="C12" s="239" t="s">
        <v>509</v>
      </c>
      <c r="D12" s="270" t="s">
        <v>286</v>
      </c>
      <c r="E12" s="271">
        <v>0</v>
      </c>
      <c r="F12" s="197">
        <v>0</v>
      </c>
      <c r="G12" s="198">
        <v>0</v>
      </c>
    </row>
    <row r="13" spans="1:34" ht="15.75" customHeight="1" x14ac:dyDescent="0.3"/>
    <row r="14" spans="1:34" ht="15.75" customHeight="1" x14ac:dyDescent="0.3">
      <c r="B14" s="86" t="s">
        <v>570</v>
      </c>
      <c r="C14" s="86"/>
      <c r="D14" s="86"/>
      <c r="E14" s="86"/>
      <c r="F14" s="108" t="s">
        <v>706</v>
      </c>
      <c r="G14" s="86"/>
    </row>
    <row r="15" spans="1:34" ht="15.75" customHeight="1" x14ac:dyDescent="0.3">
      <c r="B15" s="86" t="s">
        <v>129</v>
      </c>
      <c r="C15" s="86"/>
      <c r="D15" s="86"/>
      <c r="E15" s="86"/>
      <c r="F15" s="86"/>
      <c r="G15" s="86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CFB2C3C2-4A93-4AE0-A552-78DB9CE2C09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4D0A-F547-4EC2-B743-49B0A28B8446}">
  <sheetPr codeName="Sheet30"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6" customWidth="1"/>
    <col min="2" max="3" width="20.7109375" style="186" customWidth="1"/>
    <col min="4" max="7" width="5" style="186" customWidth="1"/>
    <col min="8" max="8" width="1.7109375" style="186" customWidth="1"/>
    <col min="9" max="9" width="2.7109375" style="186" customWidth="1"/>
    <col min="10" max="11" width="20.7109375" style="186" customWidth="1"/>
    <col min="12" max="15" width="5" style="186" customWidth="1"/>
    <col min="16" max="16384" width="11.7109375" style="186"/>
  </cols>
  <sheetData>
    <row r="1" spans="1:34" s="184" customFormat="1" ht="18" x14ac:dyDescent="0.35">
      <c r="B1" s="184" t="s">
        <v>571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88" customFormat="1" ht="15.75" customHeight="1" x14ac:dyDescent="0.3">
      <c r="B3" s="188" t="s">
        <v>3</v>
      </c>
      <c r="I3" s="186"/>
      <c r="J3" s="186"/>
      <c r="K3" s="186"/>
      <c r="L3" s="186"/>
      <c r="M3" s="186"/>
      <c r="N3" s="186"/>
      <c r="O3" s="186"/>
      <c r="P3" s="186"/>
      <c r="AA3" s="186"/>
      <c r="AB3" s="186"/>
      <c r="AC3" s="186"/>
      <c r="AD3" s="186"/>
      <c r="AE3" s="186"/>
      <c r="AF3" s="186"/>
    </row>
    <row r="4" spans="1:34" ht="15.75" customHeight="1" x14ac:dyDescent="0.3">
      <c r="A4" s="199"/>
      <c r="B4" s="190" t="s">
        <v>5</v>
      </c>
      <c r="C4" s="190" t="s">
        <v>6</v>
      </c>
      <c r="D4" s="191" t="s">
        <v>7</v>
      </c>
      <c r="E4" s="191" t="s">
        <v>8</v>
      </c>
      <c r="F4" s="191" t="s">
        <v>9</v>
      </c>
      <c r="G4" s="192" t="s">
        <v>10</v>
      </c>
    </row>
    <row r="5" spans="1:34" ht="15.75" customHeight="1" x14ac:dyDescent="0.3">
      <c r="A5" s="267">
        <v>2</v>
      </c>
      <c r="B5" s="234" t="s">
        <v>573</v>
      </c>
      <c r="C5" s="234" t="s">
        <v>34</v>
      </c>
      <c r="D5" s="268">
        <v>73</v>
      </c>
      <c r="E5" s="268">
        <v>6</v>
      </c>
      <c r="F5" s="268">
        <v>241</v>
      </c>
      <c r="G5" s="307">
        <v>18</v>
      </c>
      <c r="V5" s="86"/>
      <c r="W5" s="86"/>
    </row>
    <row r="6" spans="1:34" ht="15.75" customHeight="1" x14ac:dyDescent="0.3">
      <c r="A6" s="194">
        <v>1</v>
      </c>
      <c r="B6" s="103" t="s">
        <v>572</v>
      </c>
      <c r="C6" s="103" t="s">
        <v>34</v>
      </c>
      <c r="D6" s="195">
        <v>72</v>
      </c>
      <c r="E6" s="193">
        <v>5</v>
      </c>
      <c r="F6" s="110">
        <v>231</v>
      </c>
      <c r="G6" s="111">
        <v>15</v>
      </c>
    </row>
    <row r="7" spans="1:34" s="86" customFormat="1" ht="15.75" customHeight="1" x14ac:dyDescent="0.3">
      <c r="A7" s="194">
        <v>6</v>
      </c>
      <c r="B7" s="103" t="s">
        <v>577</v>
      </c>
      <c r="C7" s="103" t="s">
        <v>34</v>
      </c>
      <c r="D7" s="195">
        <v>71</v>
      </c>
      <c r="E7" s="193">
        <v>4</v>
      </c>
      <c r="F7" s="195">
        <v>223</v>
      </c>
      <c r="G7" s="196">
        <v>13</v>
      </c>
      <c r="J7" s="112"/>
      <c r="V7" s="186"/>
      <c r="W7" s="186"/>
    </row>
    <row r="8" spans="1:34" s="86" customFormat="1" ht="15.75" customHeight="1" x14ac:dyDescent="0.3">
      <c r="A8" s="194">
        <v>3</v>
      </c>
      <c r="B8" s="103" t="s">
        <v>574</v>
      </c>
      <c r="C8" s="103" t="s">
        <v>509</v>
      </c>
      <c r="D8" s="104" t="s">
        <v>286</v>
      </c>
      <c r="E8" s="193">
        <v>0</v>
      </c>
      <c r="F8" s="104">
        <v>0</v>
      </c>
      <c r="G8" s="105">
        <v>0</v>
      </c>
      <c r="K8" s="87"/>
    </row>
    <row r="9" spans="1:34" ht="15.75" customHeight="1" x14ac:dyDescent="0.3">
      <c r="A9" s="194">
        <v>4</v>
      </c>
      <c r="B9" s="103" t="s">
        <v>575</v>
      </c>
      <c r="C9" s="103" t="s">
        <v>509</v>
      </c>
      <c r="D9" s="104" t="s">
        <v>286</v>
      </c>
      <c r="E9" s="193">
        <v>0</v>
      </c>
      <c r="F9" s="104">
        <v>0</v>
      </c>
      <c r="G9" s="105">
        <v>0</v>
      </c>
    </row>
    <row r="10" spans="1:34" ht="15.75" customHeight="1" x14ac:dyDescent="0.3">
      <c r="A10" s="269">
        <v>5</v>
      </c>
      <c r="B10" s="239" t="s">
        <v>576</v>
      </c>
      <c r="C10" s="239" t="s">
        <v>300</v>
      </c>
      <c r="D10" s="270" t="s">
        <v>286</v>
      </c>
      <c r="E10" s="271">
        <v>0</v>
      </c>
      <c r="F10" s="197">
        <v>0</v>
      </c>
      <c r="G10" s="198">
        <v>0</v>
      </c>
    </row>
    <row r="11" spans="1:34" ht="15.75" customHeight="1" x14ac:dyDescent="0.3"/>
    <row r="12" spans="1:34" ht="15.75" customHeight="1" x14ac:dyDescent="0.3">
      <c r="A12" s="188"/>
      <c r="B12" s="188" t="s">
        <v>4</v>
      </c>
      <c r="C12" s="188"/>
      <c r="D12" s="188"/>
      <c r="E12" s="188"/>
      <c r="F12" s="188"/>
      <c r="G12" s="188"/>
    </row>
    <row r="13" spans="1:34" ht="15.75" customHeight="1" x14ac:dyDescent="0.3">
      <c r="A13" s="199"/>
      <c r="B13" s="190" t="s">
        <v>5</v>
      </c>
      <c r="C13" s="190" t="s">
        <v>6</v>
      </c>
      <c r="D13" s="191" t="s">
        <v>7</v>
      </c>
      <c r="E13" s="191" t="s">
        <v>8</v>
      </c>
      <c r="F13" s="191" t="s">
        <v>9</v>
      </c>
      <c r="G13" s="192" t="s">
        <v>10</v>
      </c>
    </row>
    <row r="14" spans="1:34" ht="15.75" customHeight="1" x14ac:dyDescent="0.3">
      <c r="A14" s="267">
        <v>3</v>
      </c>
      <c r="B14" s="234" t="s">
        <v>579</v>
      </c>
      <c r="C14" s="234" t="s">
        <v>71</v>
      </c>
      <c r="D14" s="268">
        <v>73</v>
      </c>
      <c r="E14" s="268">
        <v>5</v>
      </c>
      <c r="F14" s="268">
        <v>211</v>
      </c>
      <c r="G14" s="307">
        <v>14</v>
      </c>
    </row>
    <row r="15" spans="1:34" ht="15.75" customHeight="1" x14ac:dyDescent="0.3">
      <c r="A15" s="194">
        <v>2</v>
      </c>
      <c r="B15" s="103" t="s">
        <v>578</v>
      </c>
      <c r="C15" s="103" t="s">
        <v>71</v>
      </c>
      <c r="D15" s="195">
        <v>30</v>
      </c>
      <c r="E15" s="193">
        <v>4</v>
      </c>
      <c r="F15" s="195">
        <v>135</v>
      </c>
      <c r="G15" s="196">
        <v>12</v>
      </c>
    </row>
    <row r="16" spans="1:34" ht="15.75" customHeight="1" x14ac:dyDescent="0.3">
      <c r="A16" s="194">
        <v>1</v>
      </c>
      <c r="B16" s="103" t="s">
        <v>448</v>
      </c>
      <c r="C16" s="103" t="s">
        <v>421</v>
      </c>
      <c r="D16" s="195" t="s">
        <v>286</v>
      </c>
      <c r="E16" s="193">
        <v>0</v>
      </c>
      <c r="F16" s="110">
        <v>58</v>
      </c>
      <c r="G16" s="111">
        <v>4</v>
      </c>
    </row>
    <row r="17" spans="1:7" ht="15.75" customHeight="1" x14ac:dyDescent="0.3">
      <c r="A17" s="194">
        <v>4</v>
      </c>
      <c r="B17" s="103" t="s">
        <v>580</v>
      </c>
      <c r="C17" s="103" t="s">
        <v>300</v>
      </c>
      <c r="D17" s="195" t="s">
        <v>286</v>
      </c>
      <c r="E17" s="193">
        <v>0</v>
      </c>
      <c r="F17" s="195">
        <v>0</v>
      </c>
      <c r="G17" s="196">
        <v>0</v>
      </c>
    </row>
    <row r="18" spans="1:7" ht="15.75" customHeight="1" x14ac:dyDescent="0.3">
      <c r="A18" s="269">
        <v>5</v>
      </c>
      <c r="B18" s="239" t="s">
        <v>581</v>
      </c>
      <c r="C18" s="239" t="s">
        <v>300</v>
      </c>
      <c r="D18" s="270" t="s">
        <v>286</v>
      </c>
      <c r="E18" s="271">
        <v>0</v>
      </c>
      <c r="F18" s="197">
        <v>0</v>
      </c>
      <c r="G18" s="198">
        <v>0</v>
      </c>
    </row>
    <row r="19" spans="1:7" ht="15.75" customHeight="1" x14ac:dyDescent="0.3"/>
    <row r="20" spans="1:7" ht="15.75" customHeight="1" x14ac:dyDescent="0.3">
      <c r="B20" s="86" t="s">
        <v>570</v>
      </c>
      <c r="C20" s="86"/>
      <c r="D20" s="86"/>
      <c r="E20" s="86"/>
      <c r="F20" s="108" t="s">
        <v>706</v>
      </c>
      <c r="G20" s="86"/>
    </row>
    <row r="21" spans="1:7" ht="15.75" customHeight="1" x14ac:dyDescent="0.3">
      <c r="B21" s="86" t="s">
        <v>129</v>
      </c>
      <c r="C21" s="86"/>
      <c r="D21" s="86"/>
      <c r="E21" s="86"/>
      <c r="F21" s="86"/>
      <c r="G21" s="86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4:G18">
    <sortCondition descending="1" ref="G14"/>
    <sortCondition descending="1" ref="F14"/>
  </sortState>
  <hyperlinks>
    <hyperlink ref="B2" location="'Index'!A3" tooltip="Go to the Index sheet" display="`" xr:uid="{A8A50792-6E47-41A3-9B85-005015CF274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085D-083B-4791-B15D-EB865AC55870}">
  <sheetPr codeName="Sheet5"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7" width="4.140625" style="86" customWidth="1"/>
    <col min="28" max="16384" width="10.28515625" style="86"/>
  </cols>
  <sheetData>
    <row r="1" spans="1:34" s="84" customFormat="1" ht="18" x14ac:dyDescent="0.35">
      <c r="A1" s="83"/>
      <c r="B1" s="84" t="s">
        <v>148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O1" s="85"/>
      <c r="P1" s="85"/>
      <c r="Q1" s="85"/>
      <c r="R1" s="85"/>
      <c r="S1" s="85"/>
      <c r="T1" s="85"/>
      <c r="U1" s="85"/>
      <c r="V1" s="85"/>
      <c r="W1" s="85"/>
      <c r="X1" s="85"/>
      <c r="AG1" s="86"/>
      <c r="AH1" s="87"/>
    </row>
    <row r="2" spans="1:34" ht="15.75" customHeight="1" x14ac:dyDescent="0.3">
      <c r="B2" s="88" t="s">
        <v>2</v>
      </c>
      <c r="AH2" s="89"/>
    </row>
    <row r="3" spans="1:34" s="91" customFormat="1" ht="15.75" customHeight="1" x14ac:dyDescent="0.3">
      <c r="A3" s="90"/>
      <c r="B3" s="91" t="s">
        <v>3</v>
      </c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4</v>
      </c>
      <c r="B4" s="93" t="s">
        <v>5</v>
      </c>
      <c r="C4" s="94" t="s">
        <v>6</v>
      </c>
      <c r="D4" s="95"/>
      <c r="E4" s="95"/>
      <c r="F4" s="95"/>
      <c r="G4" s="96"/>
      <c r="H4" s="97" t="s">
        <v>7</v>
      </c>
      <c r="I4" s="97" t="s">
        <v>8</v>
      </c>
      <c r="J4" s="97" t="s">
        <v>9</v>
      </c>
      <c r="K4" s="98" t="s">
        <v>10</v>
      </c>
    </row>
    <row r="5" spans="1:34" ht="15.75" customHeight="1" x14ac:dyDescent="0.3">
      <c r="A5" s="233">
        <v>2</v>
      </c>
      <c r="B5" s="234" t="s">
        <v>151</v>
      </c>
      <c r="C5" s="234" t="s">
        <v>150</v>
      </c>
      <c r="D5" s="235">
        <v>44</v>
      </c>
      <c r="E5" s="235">
        <v>46</v>
      </c>
      <c r="F5" s="235">
        <v>42</v>
      </c>
      <c r="G5" s="235">
        <v>40</v>
      </c>
      <c r="H5" s="235">
        <f>SUM(D5:G5)</f>
        <v>172</v>
      </c>
      <c r="I5" s="235">
        <v>8</v>
      </c>
      <c r="J5" s="235">
        <v>513</v>
      </c>
      <c r="K5" s="294">
        <v>23</v>
      </c>
    </row>
    <row r="6" spans="1:34" ht="15.75" customHeight="1" x14ac:dyDescent="0.3">
      <c r="A6" s="102">
        <v>4</v>
      </c>
      <c r="B6" s="103" t="s">
        <v>154</v>
      </c>
      <c r="C6" s="103" t="s">
        <v>30</v>
      </c>
      <c r="D6" s="104">
        <v>39</v>
      </c>
      <c r="E6" s="104">
        <v>39</v>
      </c>
      <c r="F6" s="104">
        <v>42</v>
      </c>
      <c r="G6" s="104">
        <v>40</v>
      </c>
      <c r="H6" s="104">
        <f>SUM(D6:G6)</f>
        <v>160</v>
      </c>
      <c r="I6" s="99">
        <v>6</v>
      </c>
      <c r="J6" s="104">
        <v>502</v>
      </c>
      <c r="K6" s="105">
        <v>21</v>
      </c>
    </row>
    <row r="7" spans="1:34" ht="15.75" customHeight="1" x14ac:dyDescent="0.3">
      <c r="A7" s="102">
        <v>8</v>
      </c>
      <c r="B7" s="103" t="s">
        <v>107</v>
      </c>
      <c r="C7" s="103" t="s">
        <v>84</v>
      </c>
      <c r="D7" s="104">
        <v>43</v>
      </c>
      <c r="E7" s="104">
        <v>42</v>
      </c>
      <c r="F7" s="104">
        <v>40</v>
      </c>
      <c r="G7" s="104">
        <v>45</v>
      </c>
      <c r="H7" s="104">
        <f>SUM(D7:G7)</f>
        <v>170</v>
      </c>
      <c r="I7" s="99">
        <v>7</v>
      </c>
      <c r="J7" s="104">
        <v>492</v>
      </c>
      <c r="K7" s="105">
        <v>17</v>
      </c>
    </row>
    <row r="8" spans="1:34" ht="15.75" customHeight="1" x14ac:dyDescent="0.3">
      <c r="A8" s="102">
        <v>1</v>
      </c>
      <c r="B8" s="103" t="s">
        <v>149</v>
      </c>
      <c r="C8" s="103" t="s">
        <v>150</v>
      </c>
      <c r="D8" s="104">
        <v>40</v>
      </c>
      <c r="E8" s="104">
        <v>38</v>
      </c>
      <c r="F8" s="104">
        <v>38</v>
      </c>
      <c r="G8" s="104">
        <v>36</v>
      </c>
      <c r="H8" s="104">
        <f>SUM(D8:G8)</f>
        <v>152</v>
      </c>
      <c r="I8" s="99">
        <v>5</v>
      </c>
      <c r="J8" s="110">
        <v>480</v>
      </c>
      <c r="K8" s="111">
        <v>17</v>
      </c>
    </row>
    <row r="9" spans="1:34" ht="15.75" customHeight="1" x14ac:dyDescent="0.3">
      <c r="A9" s="102">
        <v>5</v>
      </c>
      <c r="B9" s="103" t="s">
        <v>155</v>
      </c>
      <c r="C9" s="103" t="s">
        <v>30</v>
      </c>
      <c r="D9" s="104">
        <v>35</v>
      </c>
      <c r="E9" s="104">
        <v>36</v>
      </c>
      <c r="F9" s="104">
        <v>38</v>
      </c>
      <c r="G9" s="104">
        <v>39</v>
      </c>
      <c r="H9" s="104">
        <f>SUM(D9:G9)</f>
        <v>148</v>
      </c>
      <c r="I9" s="99">
        <v>4</v>
      </c>
      <c r="J9" s="104">
        <v>457</v>
      </c>
      <c r="K9" s="105">
        <v>11</v>
      </c>
    </row>
    <row r="10" spans="1:34" ht="15.75" customHeight="1" x14ac:dyDescent="0.3">
      <c r="A10" s="102">
        <v>3</v>
      </c>
      <c r="B10" s="103" t="s">
        <v>152</v>
      </c>
      <c r="C10" s="103" t="s">
        <v>153</v>
      </c>
      <c r="D10" s="104">
        <v>26</v>
      </c>
      <c r="E10" s="104">
        <v>40</v>
      </c>
      <c r="F10" s="104">
        <v>27</v>
      </c>
      <c r="G10" s="104">
        <v>35</v>
      </c>
      <c r="H10" s="104">
        <f>SUM(D10:G10)</f>
        <v>128</v>
      </c>
      <c r="I10" s="99">
        <v>3</v>
      </c>
      <c r="J10" s="104">
        <v>386</v>
      </c>
      <c r="K10" s="105">
        <v>7</v>
      </c>
    </row>
    <row r="11" spans="1:34" ht="15.75" customHeight="1" x14ac:dyDescent="0.3">
      <c r="A11" s="102">
        <v>7</v>
      </c>
      <c r="B11" s="103" t="s">
        <v>157</v>
      </c>
      <c r="C11" s="103" t="s">
        <v>27</v>
      </c>
      <c r="D11" s="104" t="s">
        <v>286</v>
      </c>
      <c r="E11" s="104"/>
      <c r="F11" s="104"/>
      <c r="G11" s="104"/>
      <c r="H11" s="104">
        <f>SUM(D11:G11)</f>
        <v>0</v>
      </c>
      <c r="I11" s="99">
        <v>0</v>
      </c>
      <c r="J11" s="104">
        <v>306</v>
      </c>
      <c r="K11" s="105">
        <v>7</v>
      </c>
    </row>
    <row r="12" spans="1:34" ht="15.75" customHeight="1" x14ac:dyDescent="0.3">
      <c r="A12" s="238">
        <v>6</v>
      </c>
      <c r="B12" s="239" t="s">
        <v>156</v>
      </c>
      <c r="C12" s="239" t="s">
        <v>84</v>
      </c>
      <c r="D12" s="240" t="s">
        <v>286</v>
      </c>
      <c r="E12" s="240"/>
      <c r="F12" s="240"/>
      <c r="G12" s="240"/>
      <c r="H12" s="240">
        <f>SUM(D12:G12)</f>
        <v>0</v>
      </c>
      <c r="I12" s="241">
        <v>0</v>
      </c>
      <c r="J12" s="106">
        <v>0</v>
      </c>
      <c r="K12" s="107">
        <v>0</v>
      </c>
    </row>
    <row r="13" spans="1:34" ht="15.75" customHeight="1" x14ac:dyDescent="0.3">
      <c r="A13" s="86"/>
    </row>
    <row r="14" spans="1:34" ht="15.75" customHeight="1" x14ac:dyDescent="0.3">
      <c r="A14" s="86"/>
      <c r="B14" s="91" t="s">
        <v>158</v>
      </c>
    </row>
    <row r="15" spans="1:34" ht="15.75" customHeight="1" x14ac:dyDescent="0.3">
      <c r="A15" s="86"/>
    </row>
    <row r="16" spans="1:34" ht="15.75" customHeight="1" x14ac:dyDescent="0.3">
      <c r="A16" s="86"/>
      <c r="B16" s="86" t="s">
        <v>159</v>
      </c>
      <c r="F16" s="108" t="s">
        <v>706</v>
      </c>
    </row>
    <row r="17" spans="1:2" ht="15.75" customHeight="1" x14ac:dyDescent="0.3">
      <c r="A17" s="86"/>
      <c r="B17" s="86" t="s">
        <v>129</v>
      </c>
    </row>
    <row r="18" spans="1:2" ht="15.75" customHeight="1" x14ac:dyDescent="0.3">
      <c r="A18" s="86"/>
    </row>
    <row r="19" spans="1:2" ht="15.75" customHeight="1" x14ac:dyDescent="0.3">
      <c r="A19" s="86"/>
    </row>
    <row r="20" spans="1:2" ht="15.75" customHeight="1" x14ac:dyDescent="0.3">
      <c r="A20" s="86"/>
    </row>
    <row r="21" spans="1:2" ht="15.75" customHeight="1" x14ac:dyDescent="0.3">
      <c r="A21" s="86"/>
    </row>
    <row r="22" spans="1:2" ht="15.75" customHeight="1" x14ac:dyDescent="0.3">
      <c r="A22" s="86"/>
    </row>
    <row r="23" spans="1:2" ht="15.75" customHeight="1" x14ac:dyDescent="0.3">
      <c r="A23" s="86"/>
    </row>
    <row r="24" spans="1:2" ht="15.75" customHeight="1" x14ac:dyDescent="0.3">
      <c r="A24" s="86"/>
    </row>
    <row r="25" spans="1:2" ht="15.75" customHeight="1" x14ac:dyDescent="0.3">
      <c r="A25" s="86"/>
    </row>
    <row r="26" spans="1:2" ht="15.75" customHeight="1" x14ac:dyDescent="0.3">
      <c r="A26" s="86"/>
    </row>
    <row r="27" spans="1:2" ht="15.75" customHeight="1" x14ac:dyDescent="0.3">
      <c r="A27" s="86"/>
    </row>
    <row r="28" spans="1:2" ht="15.75" customHeight="1" x14ac:dyDescent="0.3">
      <c r="A28" s="86"/>
    </row>
    <row r="29" spans="1:2" ht="15.75" customHeight="1" x14ac:dyDescent="0.3">
      <c r="A29" s="86"/>
    </row>
    <row r="30" spans="1:2" ht="15.75" customHeight="1" x14ac:dyDescent="0.3">
      <c r="A30" s="86"/>
    </row>
    <row r="31" spans="1:2" ht="15.75" customHeight="1" x14ac:dyDescent="0.3">
      <c r="A31" s="86"/>
    </row>
    <row r="32" spans="1:2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5:K12">
    <sortCondition descending="1" ref="K5"/>
    <sortCondition descending="1" ref="J5"/>
  </sortState>
  <hyperlinks>
    <hyperlink ref="B2" location="'Index'!A3" tooltip="Go to the Index sheet" display="`" xr:uid="{F4462ABD-0AF6-4045-8BE6-B0FCF18489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EA44-2DD3-4E24-B44F-E83BB2A09649}">
  <sheetPr codeName="Sheet3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6" width="4.140625" style="86" customWidth="1"/>
    <col min="27" max="16384" width="10.28515625" style="86"/>
  </cols>
  <sheetData>
    <row r="1" spans="1:34" s="84" customFormat="1" ht="18" x14ac:dyDescent="0.35">
      <c r="A1" s="83"/>
      <c r="B1" s="84" t="s">
        <v>614</v>
      </c>
      <c r="D1" s="85"/>
      <c r="E1" s="85"/>
      <c r="F1" s="85"/>
      <c r="G1" s="85"/>
      <c r="H1" s="85"/>
      <c r="I1" s="85" t="s">
        <v>1</v>
      </c>
      <c r="J1" s="85"/>
      <c r="K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200" t="s">
        <v>2</v>
      </c>
    </row>
    <row r="3" spans="1:34" s="91" customFormat="1" ht="15.75" customHeight="1" x14ac:dyDescent="0.3">
      <c r="A3" s="90"/>
      <c r="B3" s="91" t="s">
        <v>3</v>
      </c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>
        <v>150</v>
      </c>
      <c r="E4" s="97">
        <v>20</v>
      </c>
      <c r="F4" s="97">
        <v>10</v>
      </c>
      <c r="G4" s="97" t="s">
        <v>7</v>
      </c>
      <c r="H4" s="97" t="s">
        <v>8</v>
      </c>
      <c r="I4" s="97" t="s">
        <v>9</v>
      </c>
      <c r="J4" s="98" t="s">
        <v>10</v>
      </c>
    </row>
    <row r="5" spans="1:34" ht="15.75" customHeight="1" x14ac:dyDescent="0.3">
      <c r="A5" s="233">
        <v>7</v>
      </c>
      <c r="B5" s="234" t="s">
        <v>31</v>
      </c>
      <c r="C5" s="234" t="s">
        <v>27</v>
      </c>
      <c r="D5" s="235">
        <v>95</v>
      </c>
      <c r="E5" s="235">
        <v>95</v>
      </c>
      <c r="F5" s="235">
        <v>91</v>
      </c>
      <c r="G5" s="235">
        <f>SUM(D5:F5)</f>
        <v>281</v>
      </c>
      <c r="H5" s="235">
        <v>7</v>
      </c>
      <c r="I5" s="235">
        <v>817</v>
      </c>
      <c r="J5" s="294">
        <v>20</v>
      </c>
    </row>
    <row r="6" spans="1:34" ht="15.75" customHeight="1" x14ac:dyDescent="0.3">
      <c r="A6" s="102">
        <v>6</v>
      </c>
      <c r="B6" s="103" t="s">
        <v>29</v>
      </c>
      <c r="C6" s="103" t="s">
        <v>30</v>
      </c>
      <c r="D6" s="104">
        <v>90</v>
      </c>
      <c r="E6" s="104">
        <v>90</v>
      </c>
      <c r="F6" s="104">
        <v>89</v>
      </c>
      <c r="G6" s="104">
        <f>SUM(D6:F6)</f>
        <v>269</v>
      </c>
      <c r="H6" s="99">
        <v>6</v>
      </c>
      <c r="I6" s="104">
        <v>811</v>
      </c>
      <c r="J6" s="105">
        <v>19</v>
      </c>
    </row>
    <row r="7" spans="1:34" ht="15.75" customHeight="1" x14ac:dyDescent="0.3">
      <c r="A7" s="102">
        <v>2</v>
      </c>
      <c r="B7" s="103" t="s">
        <v>50</v>
      </c>
      <c r="C7" s="103" t="s">
        <v>51</v>
      </c>
      <c r="D7" s="99">
        <v>85</v>
      </c>
      <c r="E7" s="104">
        <v>89</v>
      </c>
      <c r="F7" s="104">
        <v>86</v>
      </c>
      <c r="G7" s="104">
        <f>SUM(D7:F7)</f>
        <v>260</v>
      </c>
      <c r="H7" s="99">
        <v>5</v>
      </c>
      <c r="I7" s="104">
        <v>792</v>
      </c>
      <c r="J7" s="105">
        <v>15</v>
      </c>
    </row>
    <row r="8" spans="1:34" ht="15.75" customHeight="1" x14ac:dyDescent="0.3">
      <c r="A8" s="102">
        <v>1</v>
      </c>
      <c r="B8" s="103" t="s">
        <v>615</v>
      </c>
      <c r="C8" s="103" t="s">
        <v>300</v>
      </c>
      <c r="D8" s="99" t="s">
        <v>286</v>
      </c>
      <c r="E8" s="104"/>
      <c r="F8" s="104"/>
      <c r="G8" s="104">
        <f>SUM(D8:F8)</f>
        <v>0</v>
      </c>
      <c r="H8" s="99">
        <v>0</v>
      </c>
      <c r="I8" s="110">
        <v>0</v>
      </c>
      <c r="J8" s="111">
        <v>0</v>
      </c>
      <c r="K8" s="87"/>
    </row>
    <row r="9" spans="1:34" ht="15.75" customHeight="1" x14ac:dyDescent="0.3">
      <c r="A9" s="102">
        <v>3</v>
      </c>
      <c r="B9" s="103" t="s">
        <v>425</v>
      </c>
      <c r="C9" s="103" t="s">
        <v>300</v>
      </c>
      <c r="D9" s="104" t="s">
        <v>286</v>
      </c>
      <c r="E9" s="104"/>
      <c r="F9" s="104"/>
      <c r="G9" s="104">
        <f>SUM(D9:F9)</f>
        <v>0</v>
      </c>
      <c r="H9" s="99">
        <v>0</v>
      </c>
      <c r="I9" s="104">
        <v>0</v>
      </c>
      <c r="J9" s="105">
        <v>0</v>
      </c>
    </row>
    <row r="10" spans="1:34" ht="15.75" customHeight="1" x14ac:dyDescent="0.3">
      <c r="A10" s="102">
        <v>4</v>
      </c>
      <c r="B10" s="103" t="s">
        <v>330</v>
      </c>
      <c r="C10" s="103" t="s">
        <v>300</v>
      </c>
      <c r="D10" s="104" t="s">
        <v>286</v>
      </c>
      <c r="E10" s="104"/>
      <c r="F10" s="104"/>
      <c r="G10" s="104">
        <f>SUM(D10:F10)</f>
        <v>0</v>
      </c>
      <c r="H10" s="99">
        <v>0</v>
      </c>
      <c r="I10" s="104">
        <v>0</v>
      </c>
      <c r="J10" s="105">
        <v>0</v>
      </c>
    </row>
    <row r="11" spans="1:34" ht="15.75" customHeight="1" x14ac:dyDescent="0.3">
      <c r="A11" s="238">
        <v>5</v>
      </c>
      <c r="B11" s="239" t="s">
        <v>26</v>
      </c>
      <c r="C11" s="239" t="s">
        <v>27</v>
      </c>
      <c r="D11" s="240" t="s">
        <v>286</v>
      </c>
      <c r="E11" s="240"/>
      <c r="F11" s="240"/>
      <c r="G11" s="240">
        <f>SUM(D11:F11)</f>
        <v>0</v>
      </c>
      <c r="H11" s="241">
        <v>0</v>
      </c>
      <c r="I11" s="106">
        <v>0</v>
      </c>
      <c r="J11" s="107">
        <v>0</v>
      </c>
    </row>
    <row r="12" spans="1:34" ht="15.75" customHeight="1" x14ac:dyDescent="0.3">
      <c r="A12" s="86"/>
    </row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109"/>
      <c r="B14" s="93" t="s">
        <v>5</v>
      </c>
      <c r="C14" s="93" t="s">
        <v>6</v>
      </c>
      <c r="D14" s="97">
        <v>150</v>
      </c>
      <c r="E14" s="97">
        <v>20</v>
      </c>
      <c r="F14" s="97">
        <v>10</v>
      </c>
      <c r="G14" s="97" t="s">
        <v>7</v>
      </c>
      <c r="H14" s="97" t="s">
        <v>8</v>
      </c>
      <c r="I14" s="97" t="s">
        <v>9</v>
      </c>
      <c r="J14" s="98" t="s">
        <v>10</v>
      </c>
    </row>
    <row r="15" spans="1:34" ht="15.75" customHeight="1" x14ac:dyDescent="0.3">
      <c r="A15" s="233">
        <v>1</v>
      </c>
      <c r="B15" s="234" t="s">
        <v>95</v>
      </c>
      <c r="C15" s="234" t="s">
        <v>27</v>
      </c>
      <c r="D15" s="235">
        <v>80</v>
      </c>
      <c r="E15" s="235">
        <v>81</v>
      </c>
      <c r="F15" s="235">
        <v>82</v>
      </c>
      <c r="G15" s="235">
        <f>SUM(D15:F15)</f>
        <v>243</v>
      </c>
      <c r="H15" s="235">
        <v>6</v>
      </c>
      <c r="I15" s="236">
        <v>743</v>
      </c>
      <c r="J15" s="237">
        <v>17</v>
      </c>
    </row>
    <row r="16" spans="1:34" ht="15.75" customHeight="1" x14ac:dyDescent="0.3">
      <c r="A16" s="102">
        <v>2</v>
      </c>
      <c r="B16" s="103" t="s">
        <v>52</v>
      </c>
      <c r="C16" s="103" t="s">
        <v>53</v>
      </c>
      <c r="D16" s="104">
        <v>74</v>
      </c>
      <c r="E16" s="104">
        <v>70</v>
      </c>
      <c r="F16" s="104">
        <v>68</v>
      </c>
      <c r="G16" s="104">
        <f>SUM(D16:F16)</f>
        <v>212</v>
      </c>
      <c r="H16" s="99">
        <v>4</v>
      </c>
      <c r="I16" s="104">
        <v>692</v>
      </c>
      <c r="J16" s="105">
        <v>15</v>
      </c>
    </row>
    <row r="17" spans="1:10" ht="15.75" customHeight="1" x14ac:dyDescent="0.3">
      <c r="A17" s="102">
        <v>4</v>
      </c>
      <c r="B17" s="103" t="s">
        <v>100</v>
      </c>
      <c r="C17" s="103" t="s">
        <v>27</v>
      </c>
      <c r="D17" s="104">
        <v>86</v>
      </c>
      <c r="E17" s="104">
        <v>75</v>
      </c>
      <c r="F17" s="104">
        <v>82</v>
      </c>
      <c r="G17" s="104">
        <f>SUM(D17:F17)</f>
        <v>243</v>
      </c>
      <c r="H17" s="99">
        <v>6</v>
      </c>
      <c r="I17" s="104">
        <v>687</v>
      </c>
      <c r="J17" s="105">
        <v>15</v>
      </c>
    </row>
    <row r="18" spans="1:10" ht="15.75" customHeight="1" x14ac:dyDescent="0.3">
      <c r="A18" s="102">
        <v>3</v>
      </c>
      <c r="B18" s="103" t="s">
        <v>97</v>
      </c>
      <c r="C18" s="103" t="s">
        <v>27</v>
      </c>
      <c r="D18" s="104" t="s">
        <v>286</v>
      </c>
      <c r="E18" s="104"/>
      <c r="F18" s="104"/>
      <c r="G18" s="104">
        <f>SUM(D18:F18)</f>
        <v>0</v>
      </c>
      <c r="H18" s="99">
        <v>0</v>
      </c>
      <c r="I18" s="104">
        <v>0</v>
      </c>
      <c r="J18" s="105">
        <v>0</v>
      </c>
    </row>
    <row r="19" spans="1:10" ht="15.75" customHeight="1" x14ac:dyDescent="0.3">
      <c r="A19" s="102">
        <v>5</v>
      </c>
      <c r="B19" s="103" t="s">
        <v>580</v>
      </c>
      <c r="C19" s="103" t="s">
        <v>300</v>
      </c>
      <c r="D19" s="104" t="s">
        <v>286</v>
      </c>
      <c r="E19" s="104"/>
      <c r="F19" s="104"/>
      <c r="G19" s="104">
        <f>SUM(D19:F19)</f>
        <v>0</v>
      </c>
      <c r="H19" s="99">
        <v>0</v>
      </c>
      <c r="I19" s="104">
        <v>0</v>
      </c>
      <c r="J19" s="105">
        <v>0</v>
      </c>
    </row>
    <row r="20" spans="1:10" ht="15.75" customHeight="1" x14ac:dyDescent="0.3">
      <c r="A20" s="238">
        <v>6</v>
      </c>
      <c r="B20" s="239" t="s">
        <v>616</v>
      </c>
      <c r="C20" s="239" t="s">
        <v>300</v>
      </c>
      <c r="D20" s="240" t="s">
        <v>286</v>
      </c>
      <c r="E20" s="240"/>
      <c r="F20" s="240"/>
      <c r="G20" s="240">
        <f>SUM(D20:F20)</f>
        <v>0</v>
      </c>
      <c r="H20" s="241">
        <v>0</v>
      </c>
      <c r="I20" s="106">
        <v>0</v>
      </c>
      <c r="J20" s="107">
        <v>0</v>
      </c>
    </row>
    <row r="21" spans="1:10" ht="15.75" customHeight="1" x14ac:dyDescent="0.3">
      <c r="A21" s="86"/>
    </row>
    <row r="22" spans="1:10" ht="15.75" customHeight="1" x14ac:dyDescent="0.3">
      <c r="A22" s="86"/>
      <c r="B22" s="91" t="s">
        <v>617</v>
      </c>
    </row>
    <row r="23" spans="1:10" ht="15.75" customHeight="1" x14ac:dyDescent="0.3">
      <c r="A23" s="86"/>
    </row>
    <row r="24" spans="1:10" ht="15.75" customHeight="1" x14ac:dyDescent="0.3">
      <c r="A24" s="86"/>
      <c r="B24" s="86" t="s">
        <v>618</v>
      </c>
      <c r="F24" s="108" t="s">
        <v>706</v>
      </c>
    </row>
    <row r="25" spans="1:10" ht="15.75" customHeight="1" x14ac:dyDescent="0.3">
      <c r="A25" s="86"/>
      <c r="B25" s="86" t="s">
        <v>129</v>
      </c>
    </row>
    <row r="26" spans="1:10" ht="15.75" customHeight="1" x14ac:dyDescent="0.3">
      <c r="A26" s="86"/>
    </row>
    <row r="27" spans="1:10" ht="15.75" customHeight="1" x14ac:dyDescent="0.3">
      <c r="A27" s="86"/>
    </row>
    <row r="28" spans="1:10" ht="15.75" customHeight="1" x14ac:dyDescent="0.3">
      <c r="A28" s="86"/>
    </row>
    <row r="29" spans="1:10" ht="15.75" customHeight="1" x14ac:dyDescent="0.3">
      <c r="A29" s="86"/>
    </row>
    <row r="30" spans="1:10" ht="15.75" customHeight="1" x14ac:dyDescent="0.3">
      <c r="A30" s="86"/>
    </row>
    <row r="31" spans="1:10" ht="15.75" customHeight="1" x14ac:dyDescent="0.3">
      <c r="A31" s="86"/>
    </row>
    <row r="32" spans="1:10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15:J20">
    <sortCondition descending="1" ref="J15"/>
    <sortCondition descending="1" ref="I15"/>
  </sortState>
  <hyperlinks>
    <hyperlink ref="B2" location="'Index'!A3" tooltip="Go to the Index sheet" display="`" xr:uid="{6DF551D7-54FD-434D-8074-5ABDFE74AE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24B3-41CD-4AD8-B1D8-9372483AB0F9}">
  <sheetPr codeName="Sheet36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6" width="4.140625" style="86" customWidth="1"/>
    <col min="27" max="16384" width="10.28515625" style="86"/>
  </cols>
  <sheetData>
    <row r="1" spans="1:34" s="84" customFormat="1" ht="18" x14ac:dyDescent="0.35">
      <c r="A1" s="83"/>
      <c r="B1" s="84" t="s">
        <v>614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200" t="s">
        <v>2</v>
      </c>
    </row>
    <row r="3" spans="1:34" s="91" customFormat="1" ht="15.75" customHeight="1" x14ac:dyDescent="0.3">
      <c r="A3" s="90"/>
      <c r="B3" s="91" t="s">
        <v>3</v>
      </c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>
        <v>150</v>
      </c>
      <c r="E4" s="97">
        <v>20</v>
      </c>
      <c r="F4" s="97">
        <v>10</v>
      </c>
      <c r="G4" s="97" t="s">
        <v>7</v>
      </c>
      <c r="H4" s="97" t="s">
        <v>8</v>
      </c>
      <c r="I4" s="97" t="s">
        <v>9</v>
      </c>
      <c r="J4" s="98" t="s">
        <v>10</v>
      </c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</row>
    <row r="5" spans="1:34" ht="15.75" customHeight="1" x14ac:dyDescent="0.3">
      <c r="A5" s="243">
        <v>3</v>
      </c>
      <c r="B5" s="244" t="s">
        <v>50</v>
      </c>
      <c r="C5" s="244" t="s">
        <v>51</v>
      </c>
      <c r="D5" s="308">
        <v>85</v>
      </c>
      <c r="E5" s="308">
        <v>89</v>
      </c>
      <c r="F5" s="308">
        <v>86</v>
      </c>
      <c r="G5" s="245">
        <v>260</v>
      </c>
      <c r="H5" s="245">
        <v>4</v>
      </c>
      <c r="I5" s="309">
        <v>792</v>
      </c>
      <c r="J5" s="310">
        <v>12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34" ht="15.75" customHeight="1" x14ac:dyDescent="0.3">
      <c r="A6" s="250">
        <v>1</v>
      </c>
      <c r="B6" s="247" t="s">
        <v>95</v>
      </c>
      <c r="C6" s="247" t="s">
        <v>27</v>
      </c>
      <c r="D6" s="249">
        <v>80</v>
      </c>
      <c r="E6" s="249">
        <v>81</v>
      </c>
      <c r="F6" s="249">
        <v>82</v>
      </c>
      <c r="G6" s="249">
        <v>243</v>
      </c>
      <c r="H6" s="249">
        <v>3</v>
      </c>
      <c r="I6" s="110">
        <v>743</v>
      </c>
      <c r="J6" s="111">
        <v>8</v>
      </c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34" ht="15.75" customHeight="1" x14ac:dyDescent="0.3">
      <c r="A7" s="272">
        <v>2</v>
      </c>
      <c r="B7" s="247" t="s">
        <v>52</v>
      </c>
      <c r="C7" s="247" t="s">
        <v>53</v>
      </c>
      <c r="D7" s="273">
        <v>74</v>
      </c>
      <c r="E7" s="273">
        <v>70</v>
      </c>
      <c r="F7" s="273">
        <v>68</v>
      </c>
      <c r="G7" s="249">
        <v>212</v>
      </c>
      <c r="H7" s="249">
        <v>1</v>
      </c>
      <c r="I7" s="202">
        <v>692</v>
      </c>
      <c r="J7" s="203">
        <v>6</v>
      </c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34" ht="15.75" customHeight="1" x14ac:dyDescent="0.3">
      <c r="A8" s="274">
        <v>4</v>
      </c>
      <c r="B8" s="252" t="s">
        <v>100</v>
      </c>
      <c r="C8" s="252" t="s">
        <v>27</v>
      </c>
      <c r="D8" s="275">
        <v>86</v>
      </c>
      <c r="E8" s="275">
        <v>75</v>
      </c>
      <c r="F8" s="275">
        <v>82</v>
      </c>
      <c r="G8" s="254">
        <v>243</v>
      </c>
      <c r="H8" s="254">
        <v>3</v>
      </c>
      <c r="I8" s="204">
        <v>687</v>
      </c>
      <c r="J8" s="205">
        <v>6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34" ht="15.75" customHeight="1" x14ac:dyDescent="0.3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34" ht="15.75" customHeight="1" x14ac:dyDescent="0.3">
      <c r="A10" s="201"/>
      <c r="B10" s="206" t="s">
        <v>617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</row>
    <row r="11" spans="1:34" ht="15.75" customHeight="1" x14ac:dyDescent="0.3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</row>
    <row r="12" spans="1:34" ht="15.75" customHeight="1" x14ac:dyDescent="0.3">
      <c r="A12" s="201"/>
      <c r="B12" s="86" t="s">
        <v>132</v>
      </c>
      <c r="F12" s="108" t="s">
        <v>706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</row>
    <row r="13" spans="1:34" ht="15.75" customHeight="1" x14ac:dyDescent="0.3">
      <c r="A13" s="201"/>
      <c r="B13" s="86" t="s">
        <v>129</v>
      </c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</row>
    <row r="14" spans="1:34" ht="15.75" customHeight="1" x14ac:dyDescent="0.3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</row>
    <row r="15" spans="1:34" ht="15.75" customHeight="1" x14ac:dyDescent="0.3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</row>
    <row r="16" spans="1:34" ht="15.75" customHeight="1" x14ac:dyDescent="0.3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</row>
    <row r="17" spans="1:26" ht="15.75" customHeight="1" x14ac:dyDescent="0.3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</row>
    <row r="18" spans="1:26" ht="15.75" customHeight="1" x14ac:dyDescent="0.3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</row>
    <row r="19" spans="1:26" ht="15.75" customHeight="1" x14ac:dyDescent="0.3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  <row r="20" spans="1:26" ht="15.75" customHeight="1" x14ac:dyDescent="0.3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spans="1:26" ht="15.75" customHeight="1" x14ac:dyDescent="0.3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spans="1:26" ht="15.75" customHeight="1" x14ac:dyDescent="0.3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  <row r="23" spans="1:26" ht="15.75" customHeight="1" x14ac:dyDescent="0.3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4" spans="1:26" ht="15.75" customHeight="1" x14ac:dyDescent="0.3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</row>
    <row r="25" spans="1:26" ht="15.75" customHeight="1" x14ac:dyDescent="0.3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</row>
    <row r="26" spans="1:26" ht="15.75" customHeight="1" x14ac:dyDescent="0.3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</row>
    <row r="27" spans="1:26" ht="15.75" customHeight="1" x14ac:dyDescent="0.3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</row>
    <row r="28" spans="1:26" ht="15.75" customHeight="1" x14ac:dyDescent="0.3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</row>
    <row r="29" spans="1:26" ht="15.75" customHeight="1" x14ac:dyDescent="0.3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</row>
    <row r="30" spans="1:26" ht="15.75" customHeight="1" x14ac:dyDescent="0.3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</row>
    <row r="31" spans="1:26" ht="15.75" customHeight="1" x14ac:dyDescent="0.3">
      <c r="A31" s="86"/>
    </row>
    <row r="32" spans="1:26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heetProtection selectLockedCells="1" selectUnlockedCells="1"/>
  <sortState xmlns:xlrd2="http://schemas.microsoft.com/office/spreadsheetml/2017/richdata2" ref="A5:J8">
    <sortCondition descending="1" ref="J5"/>
    <sortCondition descending="1" ref="I5"/>
  </sortState>
  <hyperlinks>
    <hyperlink ref="B2" location="'Index'!A3" tooltip="Go to the Index sheet" display="`" xr:uid="{7CA22925-628D-44A5-97EE-4A104C5E2E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1CFF-1FB7-4612-8FD3-178EBA499AC7}">
  <sheetPr codeName="Sheet7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187</v>
      </c>
      <c r="D1" s="85"/>
      <c r="E1" s="85"/>
      <c r="F1" s="85"/>
      <c r="G1" s="85"/>
      <c r="H1" s="85"/>
      <c r="I1" s="85"/>
      <c r="J1" s="85" t="s">
        <v>1</v>
      </c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I3" s="90"/>
      <c r="J3" s="91" t="s">
        <v>4</v>
      </c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109"/>
      <c r="J4" s="93" t="s">
        <v>5</v>
      </c>
      <c r="K4" s="93" t="s">
        <v>6</v>
      </c>
      <c r="L4" s="97" t="s">
        <v>7</v>
      </c>
      <c r="M4" s="97" t="s">
        <v>8</v>
      </c>
      <c r="N4" s="97" t="s">
        <v>9</v>
      </c>
      <c r="O4" s="98" t="s">
        <v>10</v>
      </c>
    </row>
    <row r="5" spans="1:34" ht="15.75" customHeight="1" x14ac:dyDescent="0.3">
      <c r="A5" s="233">
        <v>1</v>
      </c>
      <c r="B5" s="234" t="s">
        <v>72</v>
      </c>
      <c r="C5" s="234" t="s">
        <v>66</v>
      </c>
      <c r="D5" s="235">
        <v>99</v>
      </c>
      <c r="E5" s="235">
        <v>9</v>
      </c>
      <c r="F5" s="236">
        <v>297</v>
      </c>
      <c r="G5" s="237">
        <v>27</v>
      </c>
      <c r="I5" s="233">
        <v>2</v>
      </c>
      <c r="J5" s="234" t="s">
        <v>189</v>
      </c>
      <c r="K5" s="234" t="s">
        <v>84</v>
      </c>
      <c r="L5" s="235">
        <v>98</v>
      </c>
      <c r="M5" s="235">
        <v>8</v>
      </c>
      <c r="N5" s="235">
        <v>294</v>
      </c>
      <c r="O5" s="294">
        <v>26</v>
      </c>
    </row>
    <row r="6" spans="1:34" ht="15.75" customHeight="1" x14ac:dyDescent="0.3">
      <c r="A6" s="102">
        <v>7</v>
      </c>
      <c r="B6" s="103" t="s">
        <v>200</v>
      </c>
      <c r="C6" s="103" t="s">
        <v>20</v>
      </c>
      <c r="D6" s="104">
        <v>98</v>
      </c>
      <c r="E6" s="99">
        <v>7</v>
      </c>
      <c r="F6" s="104">
        <v>291</v>
      </c>
      <c r="G6" s="105">
        <v>18</v>
      </c>
      <c r="I6" s="102">
        <v>6</v>
      </c>
      <c r="J6" s="103" t="s">
        <v>199</v>
      </c>
      <c r="K6" s="103" t="s">
        <v>12</v>
      </c>
      <c r="L6" s="104">
        <v>97</v>
      </c>
      <c r="M6" s="99">
        <v>7</v>
      </c>
      <c r="N6" s="104">
        <v>292</v>
      </c>
      <c r="O6" s="105">
        <v>22</v>
      </c>
    </row>
    <row r="7" spans="1:34" ht="15.75" customHeight="1" x14ac:dyDescent="0.3">
      <c r="A7" s="102">
        <v>9</v>
      </c>
      <c r="B7" s="103" t="s">
        <v>65</v>
      </c>
      <c r="C7" s="103" t="s">
        <v>66</v>
      </c>
      <c r="D7" s="104">
        <v>96</v>
      </c>
      <c r="E7" s="99">
        <v>4</v>
      </c>
      <c r="F7" s="104">
        <v>290</v>
      </c>
      <c r="G7" s="105">
        <v>18</v>
      </c>
      <c r="I7" s="102">
        <v>1</v>
      </c>
      <c r="J7" s="103" t="s">
        <v>11</v>
      </c>
      <c r="K7" s="103" t="s">
        <v>12</v>
      </c>
      <c r="L7" s="104">
        <v>99</v>
      </c>
      <c r="M7" s="99">
        <v>9</v>
      </c>
      <c r="N7" s="110">
        <v>290</v>
      </c>
      <c r="O7" s="111">
        <v>20</v>
      </c>
    </row>
    <row r="8" spans="1:34" ht="15.75" customHeight="1" x14ac:dyDescent="0.3">
      <c r="A8" s="102">
        <v>2</v>
      </c>
      <c r="B8" s="103" t="s">
        <v>188</v>
      </c>
      <c r="C8" s="103" t="s">
        <v>16</v>
      </c>
      <c r="D8" s="104">
        <v>97</v>
      </c>
      <c r="E8" s="99">
        <v>6</v>
      </c>
      <c r="F8" s="104">
        <v>289</v>
      </c>
      <c r="G8" s="105">
        <v>18</v>
      </c>
      <c r="I8" s="102">
        <v>8</v>
      </c>
      <c r="J8" s="103" t="s">
        <v>203</v>
      </c>
      <c r="K8" s="103" t="s">
        <v>204</v>
      </c>
      <c r="L8" s="104">
        <v>96</v>
      </c>
      <c r="M8" s="99">
        <v>6</v>
      </c>
      <c r="N8" s="104">
        <v>288</v>
      </c>
      <c r="O8" s="105">
        <v>16</v>
      </c>
    </row>
    <row r="9" spans="1:34" ht="15.75" customHeight="1" x14ac:dyDescent="0.3">
      <c r="A9" s="102">
        <v>6</v>
      </c>
      <c r="B9" s="103" t="s">
        <v>198</v>
      </c>
      <c r="C9" s="103" t="s">
        <v>30</v>
      </c>
      <c r="D9" s="104">
        <v>92</v>
      </c>
      <c r="E9" s="99">
        <v>2</v>
      </c>
      <c r="F9" s="104">
        <v>287</v>
      </c>
      <c r="G9" s="105">
        <v>18</v>
      </c>
      <c r="I9" s="102">
        <v>7</v>
      </c>
      <c r="J9" s="103" t="s">
        <v>201</v>
      </c>
      <c r="K9" s="103" t="s">
        <v>14</v>
      </c>
      <c r="L9" s="104">
        <v>94</v>
      </c>
      <c r="M9" s="99">
        <v>2</v>
      </c>
      <c r="N9" s="104">
        <v>287</v>
      </c>
      <c r="O9" s="105">
        <v>15</v>
      </c>
    </row>
    <row r="10" spans="1:34" ht="15.75" customHeight="1" x14ac:dyDescent="0.3">
      <c r="A10" s="102">
        <v>4</v>
      </c>
      <c r="B10" s="103" t="s">
        <v>192</v>
      </c>
      <c r="C10" s="103" t="s">
        <v>20</v>
      </c>
      <c r="D10" s="104">
        <v>97</v>
      </c>
      <c r="E10" s="99">
        <v>6</v>
      </c>
      <c r="F10" s="104">
        <v>288</v>
      </c>
      <c r="G10" s="105">
        <v>15</v>
      </c>
      <c r="I10" s="102">
        <v>9</v>
      </c>
      <c r="J10" s="103" t="s">
        <v>205</v>
      </c>
      <c r="K10" s="103" t="s">
        <v>12</v>
      </c>
      <c r="L10" s="104">
        <v>96</v>
      </c>
      <c r="M10" s="99">
        <v>6</v>
      </c>
      <c r="N10" s="104">
        <v>287</v>
      </c>
      <c r="O10" s="105">
        <v>15</v>
      </c>
    </row>
    <row r="11" spans="1:34" ht="15.75" customHeight="1" x14ac:dyDescent="0.3">
      <c r="A11" s="102">
        <v>8</v>
      </c>
      <c r="B11" s="103" t="s">
        <v>202</v>
      </c>
      <c r="C11" s="103" t="s">
        <v>20</v>
      </c>
      <c r="D11" s="104">
        <v>99</v>
      </c>
      <c r="E11" s="99">
        <v>9</v>
      </c>
      <c r="F11" s="104">
        <v>287</v>
      </c>
      <c r="G11" s="105">
        <v>14</v>
      </c>
      <c r="I11" s="102">
        <v>5</v>
      </c>
      <c r="J11" s="103" t="s">
        <v>197</v>
      </c>
      <c r="K11" s="103" t="s">
        <v>27</v>
      </c>
      <c r="L11" s="104">
        <v>96</v>
      </c>
      <c r="M11" s="99">
        <v>6</v>
      </c>
      <c r="N11" s="104">
        <v>286</v>
      </c>
      <c r="O11" s="105">
        <v>14</v>
      </c>
    </row>
    <row r="12" spans="1:34" ht="15.75" customHeight="1" x14ac:dyDescent="0.3">
      <c r="A12" s="102">
        <v>3</v>
      </c>
      <c r="B12" s="103" t="s">
        <v>190</v>
      </c>
      <c r="C12" s="103" t="s">
        <v>20</v>
      </c>
      <c r="D12" s="104">
        <v>96</v>
      </c>
      <c r="E12" s="99">
        <v>4</v>
      </c>
      <c r="F12" s="104">
        <v>288</v>
      </c>
      <c r="G12" s="105">
        <v>13</v>
      </c>
      <c r="I12" s="102">
        <v>3</v>
      </c>
      <c r="J12" s="103" t="s">
        <v>191</v>
      </c>
      <c r="K12" s="103" t="s">
        <v>30</v>
      </c>
      <c r="L12" s="104">
        <v>94</v>
      </c>
      <c r="M12" s="99">
        <v>2</v>
      </c>
      <c r="N12" s="104">
        <v>287</v>
      </c>
      <c r="O12" s="105">
        <v>13</v>
      </c>
    </row>
    <row r="13" spans="1:34" ht="15.75" customHeight="1" x14ac:dyDescent="0.3">
      <c r="A13" s="238">
        <v>5</v>
      </c>
      <c r="B13" s="239" t="s">
        <v>195</v>
      </c>
      <c r="C13" s="239" t="s">
        <v>196</v>
      </c>
      <c r="D13" s="240">
        <v>92</v>
      </c>
      <c r="E13" s="241">
        <v>2</v>
      </c>
      <c r="F13" s="106">
        <v>283</v>
      </c>
      <c r="G13" s="107">
        <v>11</v>
      </c>
      <c r="I13" s="238">
        <v>4</v>
      </c>
      <c r="J13" s="239" t="s">
        <v>193</v>
      </c>
      <c r="K13" s="239" t="s">
        <v>194</v>
      </c>
      <c r="L13" s="240">
        <v>96</v>
      </c>
      <c r="M13" s="241">
        <v>6</v>
      </c>
      <c r="N13" s="106">
        <v>282</v>
      </c>
      <c r="O13" s="107">
        <v>9</v>
      </c>
    </row>
    <row r="14" spans="1:34" ht="15.75" customHeight="1" x14ac:dyDescent="0.3">
      <c r="A14" s="86"/>
      <c r="I14" s="86"/>
    </row>
    <row r="15" spans="1:34" ht="15.75" customHeight="1" x14ac:dyDescent="0.3">
      <c r="A15" s="90"/>
      <c r="B15" s="91" t="s">
        <v>39</v>
      </c>
      <c r="C15" s="91"/>
      <c r="D15" s="91"/>
      <c r="E15" s="91"/>
      <c r="F15" s="91"/>
      <c r="G15" s="91"/>
      <c r="I15" s="90"/>
      <c r="J15" s="91" t="s">
        <v>40</v>
      </c>
      <c r="K15" s="91"/>
      <c r="L15" s="91"/>
      <c r="M15" s="91"/>
      <c r="N15" s="91"/>
      <c r="O15" s="91"/>
    </row>
    <row r="16" spans="1:34" ht="15.75" customHeight="1" x14ac:dyDescent="0.3">
      <c r="A16" s="109"/>
      <c r="B16" s="93" t="s">
        <v>5</v>
      </c>
      <c r="C16" s="93" t="s">
        <v>6</v>
      </c>
      <c r="D16" s="97" t="s">
        <v>7</v>
      </c>
      <c r="E16" s="97" t="s">
        <v>8</v>
      </c>
      <c r="F16" s="97" t="s">
        <v>9</v>
      </c>
      <c r="G16" s="98" t="s">
        <v>10</v>
      </c>
      <c r="I16" s="109"/>
      <c r="J16" s="93" t="s">
        <v>5</v>
      </c>
      <c r="K16" s="93" t="s">
        <v>6</v>
      </c>
      <c r="L16" s="97" t="s">
        <v>7</v>
      </c>
      <c r="M16" s="97" t="s">
        <v>8</v>
      </c>
      <c r="N16" s="97" t="s">
        <v>9</v>
      </c>
      <c r="O16" s="98" t="s">
        <v>10</v>
      </c>
    </row>
    <row r="17" spans="1:15" ht="15.75" customHeight="1" x14ac:dyDescent="0.3">
      <c r="A17" s="233">
        <v>8</v>
      </c>
      <c r="B17" s="234" t="s">
        <v>217</v>
      </c>
      <c r="C17" s="234" t="s">
        <v>66</v>
      </c>
      <c r="D17" s="235">
        <v>97</v>
      </c>
      <c r="E17" s="235">
        <v>9</v>
      </c>
      <c r="F17" s="235">
        <v>292</v>
      </c>
      <c r="G17" s="294">
        <v>25</v>
      </c>
      <c r="I17" s="233">
        <v>8</v>
      </c>
      <c r="J17" s="234" t="s">
        <v>218</v>
      </c>
      <c r="K17" s="234" t="s">
        <v>20</v>
      </c>
      <c r="L17" s="235">
        <v>98</v>
      </c>
      <c r="M17" s="235">
        <v>9</v>
      </c>
      <c r="N17" s="235">
        <v>291</v>
      </c>
      <c r="O17" s="294">
        <v>25</v>
      </c>
    </row>
    <row r="18" spans="1:15" ht="15.75" customHeight="1" x14ac:dyDescent="0.3">
      <c r="A18" s="102">
        <v>9</v>
      </c>
      <c r="B18" s="103" t="s">
        <v>219</v>
      </c>
      <c r="C18" s="103" t="s">
        <v>12</v>
      </c>
      <c r="D18" s="104">
        <v>96</v>
      </c>
      <c r="E18" s="99">
        <v>7</v>
      </c>
      <c r="F18" s="104">
        <v>292</v>
      </c>
      <c r="G18" s="105">
        <v>25</v>
      </c>
      <c r="I18" s="102">
        <v>4</v>
      </c>
      <c r="J18" s="103" t="s">
        <v>117</v>
      </c>
      <c r="K18" s="103" t="s">
        <v>66</v>
      </c>
      <c r="L18" s="104">
        <v>95</v>
      </c>
      <c r="M18" s="99">
        <v>8</v>
      </c>
      <c r="N18" s="104">
        <v>287</v>
      </c>
      <c r="O18" s="105">
        <v>22</v>
      </c>
    </row>
    <row r="19" spans="1:15" ht="15.75" customHeight="1" x14ac:dyDescent="0.3">
      <c r="A19" s="102">
        <v>3</v>
      </c>
      <c r="B19" s="103" t="s">
        <v>210</v>
      </c>
      <c r="C19" s="103" t="s">
        <v>211</v>
      </c>
      <c r="D19" s="104">
        <v>95</v>
      </c>
      <c r="E19" s="99">
        <v>6</v>
      </c>
      <c r="F19" s="104">
        <v>287</v>
      </c>
      <c r="G19" s="105">
        <v>18</v>
      </c>
      <c r="I19" s="102">
        <v>2</v>
      </c>
      <c r="J19" s="103" t="s">
        <v>209</v>
      </c>
      <c r="K19" s="103" t="s">
        <v>84</v>
      </c>
      <c r="L19" s="104">
        <v>92</v>
      </c>
      <c r="M19" s="99">
        <v>5</v>
      </c>
      <c r="N19" s="104">
        <v>286</v>
      </c>
      <c r="O19" s="105">
        <v>22</v>
      </c>
    </row>
    <row r="20" spans="1:15" ht="15.75" customHeight="1" x14ac:dyDescent="0.3">
      <c r="A20" s="102">
        <v>5</v>
      </c>
      <c r="B20" s="103" t="s">
        <v>213</v>
      </c>
      <c r="C20" s="103" t="s">
        <v>12</v>
      </c>
      <c r="D20" s="104">
        <v>97</v>
      </c>
      <c r="E20" s="99">
        <v>9</v>
      </c>
      <c r="F20" s="104">
        <v>286</v>
      </c>
      <c r="G20" s="105">
        <v>18</v>
      </c>
      <c r="I20" s="102">
        <v>5</v>
      </c>
      <c r="J20" s="103" t="s">
        <v>214</v>
      </c>
      <c r="K20" s="103" t="s">
        <v>20</v>
      </c>
      <c r="L20" s="104">
        <v>91</v>
      </c>
      <c r="M20" s="99">
        <v>4</v>
      </c>
      <c r="N20" s="104">
        <v>284</v>
      </c>
      <c r="O20" s="105">
        <v>18</v>
      </c>
    </row>
    <row r="21" spans="1:15" ht="15.75" customHeight="1" x14ac:dyDescent="0.3">
      <c r="A21" s="102">
        <v>1</v>
      </c>
      <c r="B21" s="103" t="s">
        <v>206</v>
      </c>
      <c r="C21" s="103" t="s">
        <v>12</v>
      </c>
      <c r="D21" s="104">
        <v>93</v>
      </c>
      <c r="E21" s="99">
        <v>3</v>
      </c>
      <c r="F21" s="110">
        <v>284</v>
      </c>
      <c r="G21" s="111">
        <v>15</v>
      </c>
      <c r="I21" s="102">
        <v>7</v>
      </c>
      <c r="J21" s="103" t="s">
        <v>152</v>
      </c>
      <c r="K21" s="103" t="s">
        <v>204</v>
      </c>
      <c r="L21" s="104">
        <v>95</v>
      </c>
      <c r="M21" s="99">
        <v>8</v>
      </c>
      <c r="N21" s="104">
        <v>285</v>
      </c>
      <c r="O21" s="105">
        <v>17</v>
      </c>
    </row>
    <row r="22" spans="1:15" ht="15.75" customHeight="1" x14ac:dyDescent="0.3">
      <c r="A22" s="102">
        <v>2</v>
      </c>
      <c r="B22" s="103" t="s">
        <v>208</v>
      </c>
      <c r="C22" s="103" t="s">
        <v>12</v>
      </c>
      <c r="D22" s="104">
        <v>94</v>
      </c>
      <c r="E22" s="99">
        <v>4</v>
      </c>
      <c r="F22" s="104">
        <v>284</v>
      </c>
      <c r="G22" s="105">
        <v>13</v>
      </c>
      <c r="I22" s="102">
        <v>3</v>
      </c>
      <c r="J22" s="103" t="s">
        <v>115</v>
      </c>
      <c r="K22" s="103" t="s">
        <v>66</v>
      </c>
      <c r="L22" s="104">
        <v>95</v>
      </c>
      <c r="M22" s="99">
        <v>8</v>
      </c>
      <c r="N22" s="104">
        <v>283</v>
      </c>
      <c r="O22" s="105">
        <v>17</v>
      </c>
    </row>
    <row r="23" spans="1:15" ht="15.75" customHeight="1" x14ac:dyDescent="0.3">
      <c r="A23" s="102">
        <v>7</v>
      </c>
      <c r="B23" s="103" t="s">
        <v>79</v>
      </c>
      <c r="C23" s="103" t="s">
        <v>20</v>
      </c>
      <c r="D23" s="104">
        <v>93</v>
      </c>
      <c r="E23" s="99">
        <v>3</v>
      </c>
      <c r="F23" s="104">
        <v>283</v>
      </c>
      <c r="G23" s="105">
        <v>13</v>
      </c>
      <c r="I23" s="102">
        <v>1</v>
      </c>
      <c r="J23" s="103" t="s">
        <v>207</v>
      </c>
      <c r="K23" s="103" t="s">
        <v>194</v>
      </c>
      <c r="L23" s="104">
        <v>89</v>
      </c>
      <c r="M23" s="99">
        <v>3</v>
      </c>
      <c r="N23" s="110">
        <v>279</v>
      </c>
      <c r="O23" s="111">
        <v>14</v>
      </c>
    </row>
    <row r="24" spans="1:15" ht="15.75" customHeight="1" x14ac:dyDescent="0.3">
      <c r="A24" s="102">
        <v>4</v>
      </c>
      <c r="B24" s="103" t="s">
        <v>212</v>
      </c>
      <c r="C24" s="103" t="s">
        <v>12</v>
      </c>
      <c r="D24" s="104">
        <v>95</v>
      </c>
      <c r="E24" s="99">
        <v>6</v>
      </c>
      <c r="F24" s="104">
        <v>279</v>
      </c>
      <c r="G24" s="105">
        <v>10</v>
      </c>
      <c r="I24" s="102">
        <v>9</v>
      </c>
      <c r="J24" s="103" t="s">
        <v>220</v>
      </c>
      <c r="K24" s="103" t="s">
        <v>221</v>
      </c>
      <c r="L24" s="104" t="s">
        <v>286</v>
      </c>
      <c r="M24" s="99">
        <v>0</v>
      </c>
      <c r="N24" s="104">
        <v>88</v>
      </c>
      <c r="O24" s="105">
        <v>2</v>
      </c>
    </row>
    <row r="25" spans="1:15" ht="15.75" customHeight="1" x14ac:dyDescent="0.3">
      <c r="A25" s="238">
        <v>6</v>
      </c>
      <c r="B25" s="239" t="s">
        <v>215</v>
      </c>
      <c r="C25" s="239" t="s">
        <v>84</v>
      </c>
      <c r="D25" s="240">
        <v>91</v>
      </c>
      <c r="E25" s="241">
        <v>1</v>
      </c>
      <c r="F25" s="106">
        <v>279</v>
      </c>
      <c r="G25" s="107">
        <v>8</v>
      </c>
      <c r="I25" s="238">
        <v>6</v>
      </c>
      <c r="J25" s="239" t="s">
        <v>216</v>
      </c>
      <c r="K25" s="239" t="s">
        <v>194</v>
      </c>
      <c r="L25" s="240" t="s">
        <v>286</v>
      </c>
      <c r="M25" s="241">
        <v>0</v>
      </c>
      <c r="N25" s="106">
        <v>0</v>
      </c>
      <c r="O25" s="107">
        <v>0</v>
      </c>
    </row>
    <row r="26" spans="1:15" ht="15.75" customHeight="1" x14ac:dyDescent="0.3">
      <c r="A26" s="86"/>
      <c r="I26" s="86"/>
    </row>
    <row r="27" spans="1:15" ht="15.75" customHeight="1" x14ac:dyDescent="0.3">
      <c r="A27" s="90"/>
      <c r="B27" s="91" t="s">
        <v>68</v>
      </c>
      <c r="C27" s="91"/>
      <c r="D27" s="91"/>
      <c r="E27" s="91"/>
      <c r="F27" s="91"/>
      <c r="G27" s="91"/>
      <c r="I27" s="90"/>
      <c r="J27" s="91" t="s">
        <v>69</v>
      </c>
      <c r="K27" s="91"/>
      <c r="L27" s="91"/>
      <c r="M27" s="91"/>
      <c r="N27" s="91"/>
      <c r="O27" s="91"/>
    </row>
    <row r="28" spans="1:15" ht="15.75" customHeight="1" x14ac:dyDescent="0.3">
      <c r="A28" s="109"/>
      <c r="B28" s="93" t="s">
        <v>5</v>
      </c>
      <c r="C28" s="93" t="s">
        <v>6</v>
      </c>
      <c r="D28" s="97" t="s">
        <v>7</v>
      </c>
      <c r="E28" s="97" t="s">
        <v>8</v>
      </c>
      <c r="F28" s="97" t="s">
        <v>9</v>
      </c>
      <c r="G28" s="98" t="s">
        <v>10</v>
      </c>
      <c r="I28" s="109"/>
      <c r="J28" s="93" t="s">
        <v>5</v>
      </c>
      <c r="K28" s="93" t="s">
        <v>6</v>
      </c>
      <c r="L28" s="97" t="s">
        <v>7</v>
      </c>
      <c r="M28" s="97" t="s">
        <v>8</v>
      </c>
      <c r="N28" s="97" t="s">
        <v>9</v>
      </c>
      <c r="O28" s="98" t="s">
        <v>10</v>
      </c>
    </row>
    <row r="29" spans="1:15" ht="15.75" customHeight="1" x14ac:dyDescent="0.3">
      <c r="A29" s="233">
        <v>2</v>
      </c>
      <c r="B29" s="234" t="s">
        <v>225</v>
      </c>
      <c r="C29" s="234" t="s">
        <v>12</v>
      </c>
      <c r="D29" s="235">
        <v>97</v>
      </c>
      <c r="E29" s="235">
        <v>9</v>
      </c>
      <c r="F29" s="235">
        <v>290</v>
      </c>
      <c r="G29" s="294">
        <v>25</v>
      </c>
      <c r="I29" s="233">
        <v>1</v>
      </c>
      <c r="J29" s="234" t="s">
        <v>223</v>
      </c>
      <c r="K29" s="234" t="s">
        <v>224</v>
      </c>
      <c r="L29" s="235">
        <v>98</v>
      </c>
      <c r="M29" s="235">
        <v>9</v>
      </c>
      <c r="N29" s="236">
        <v>284</v>
      </c>
      <c r="O29" s="237">
        <v>22</v>
      </c>
    </row>
    <row r="30" spans="1:15" ht="15.75" customHeight="1" x14ac:dyDescent="0.3">
      <c r="A30" s="102">
        <v>3</v>
      </c>
      <c r="B30" s="103" t="s">
        <v>227</v>
      </c>
      <c r="C30" s="103" t="s">
        <v>20</v>
      </c>
      <c r="D30" s="104">
        <v>93</v>
      </c>
      <c r="E30" s="99">
        <v>7</v>
      </c>
      <c r="F30" s="104">
        <v>284</v>
      </c>
      <c r="G30" s="105">
        <v>22</v>
      </c>
      <c r="I30" s="102">
        <v>4</v>
      </c>
      <c r="J30" s="103" t="s">
        <v>230</v>
      </c>
      <c r="K30" s="103" t="s">
        <v>18</v>
      </c>
      <c r="L30" s="113">
        <v>94</v>
      </c>
      <c r="M30" s="99">
        <v>8</v>
      </c>
      <c r="N30" s="104">
        <v>279</v>
      </c>
      <c r="O30" s="105">
        <v>22</v>
      </c>
    </row>
    <row r="31" spans="1:15" ht="15.75" customHeight="1" x14ac:dyDescent="0.3">
      <c r="A31" s="102">
        <v>4</v>
      </c>
      <c r="B31" s="103" t="s">
        <v>229</v>
      </c>
      <c r="C31" s="103" t="s">
        <v>12</v>
      </c>
      <c r="D31" s="104">
        <v>90</v>
      </c>
      <c r="E31" s="99">
        <v>4</v>
      </c>
      <c r="F31" s="104">
        <v>283</v>
      </c>
      <c r="G31" s="105">
        <v>21</v>
      </c>
      <c r="I31" s="102">
        <v>7</v>
      </c>
      <c r="J31" s="103" t="s">
        <v>235</v>
      </c>
      <c r="K31" s="103" t="s">
        <v>74</v>
      </c>
      <c r="L31" s="104">
        <v>90</v>
      </c>
      <c r="M31" s="99">
        <v>5</v>
      </c>
      <c r="N31" s="104">
        <v>278</v>
      </c>
      <c r="O31" s="105">
        <v>20</v>
      </c>
    </row>
    <row r="32" spans="1:15" ht="15.75" customHeight="1" x14ac:dyDescent="0.3">
      <c r="A32" s="102">
        <v>7</v>
      </c>
      <c r="B32" s="103" t="s">
        <v>234</v>
      </c>
      <c r="C32" s="103" t="s">
        <v>20</v>
      </c>
      <c r="D32" s="104">
        <v>94</v>
      </c>
      <c r="E32" s="99">
        <v>8</v>
      </c>
      <c r="F32" s="104">
        <v>281</v>
      </c>
      <c r="G32" s="105">
        <v>20</v>
      </c>
      <c r="I32" s="102">
        <v>6</v>
      </c>
      <c r="J32" s="103" t="s">
        <v>233</v>
      </c>
      <c r="K32" s="103" t="s">
        <v>27</v>
      </c>
      <c r="L32" s="104">
        <v>88</v>
      </c>
      <c r="M32" s="99">
        <v>3</v>
      </c>
      <c r="N32" s="104">
        <v>274</v>
      </c>
      <c r="O32" s="105">
        <v>18</v>
      </c>
    </row>
    <row r="33" spans="1:15" ht="15.75" customHeight="1" x14ac:dyDescent="0.3">
      <c r="A33" s="102">
        <v>8</v>
      </c>
      <c r="B33" s="103" t="s">
        <v>236</v>
      </c>
      <c r="C33" s="103" t="s">
        <v>12</v>
      </c>
      <c r="D33" s="104">
        <v>91</v>
      </c>
      <c r="E33" s="99">
        <v>5</v>
      </c>
      <c r="F33" s="104">
        <v>278</v>
      </c>
      <c r="G33" s="105">
        <v>16</v>
      </c>
      <c r="I33" s="102">
        <v>9</v>
      </c>
      <c r="J33" s="103" t="s">
        <v>239</v>
      </c>
      <c r="K33" s="103" t="s">
        <v>224</v>
      </c>
      <c r="L33" s="104">
        <v>92</v>
      </c>
      <c r="M33" s="99">
        <v>6</v>
      </c>
      <c r="N33" s="104">
        <v>275</v>
      </c>
      <c r="O33" s="105">
        <v>17</v>
      </c>
    </row>
    <row r="34" spans="1:15" ht="15.75" customHeight="1" x14ac:dyDescent="0.3">
      <c r="A34" s="102">
        <v>1</v>
      </c>
      <c r="B34" s="103" t="s">
        <v>222</v>
      </c>
      <c r="C34" s="103" t="s">
        <v>194</v>
      </c>
      <c r="D34" s="104">
        <v>92</v>
      </c>
      <c r="E34" s="99">
        <v>6</v>
      </c>
      <c r="F34" s="110">
        <v>277</v>
      </c>
      <c r="G34" s="111">
        <v>16</v>
      </c>
      <c r="I34" s="102">
        <v>8</v>
      </c>
      <c r="J34" s="103" t="s">
        <v>237</v>
      </c>
      <c r="K34" s="103" t="s">
        <v>20</v>
      </c>
      <c r="L34" s="104" t="s">
        <v>286</v>
      </c>
      <c r="M34" s="99">
        <v>0</v>
      </c>
      <c r="N34" s="104">
        <v>188</v>
      </c>
      <c r="O34" s="105">
        <v>15</v>
      </c>
    </row>
    <row r="35" spans="1:15" ht="15.75" customHeight="1" x14ac:dyDescent="0.3">
      <c r="A35" s="102">
        <v>9</v>
      </c>
      <c r="B35" s="103" t="s">
        <v>238</v>
      </c>
      <c r="C35" s="103" t="s">
        <v>221</v>
      </c>
      <c r="D35" s="104" t="s">
        <v>286</v>
      </c>
      <c r="E35" s="99">
        <v>0</v>
      </c>
      <c r="F35" s="104">
        <v>91</v>
      </c>
      <c r="G35" s="105">
        <v>3</v>
      </c>
      <c r="I35" s="102">
        <v>2</v>
      </c>
      <c r="J35" s="103" t="s">
        <v>226</v>
      </c>
      <c r="K35" s="103" t="s">
        <v>12</v>
      </c>
      <c r="L35" s="104">
        <v>93</v>
      </c>
      <c r="M35" s="99">
        <v>7</v>
      </c>
      <c r="N35" s="104">
        <v>266</v>
      </c>
      <c r="O35" s="105">
        <v>13</v>
      </c>
    </row>
    <row r="36" spans="1:15" ht="15.75" customHeight="1" x14ac:dyDescent="0.3">
      <c r="A36" s="102">
        <v>5</v>
      </c>
      <c r="B36" s="103" t="s">
        <v>231</v>
      </c>
      <c r="C36" s="103" t="s">
        <v>14</v>
      </c>
      <c r="D36" s="104" t="s">
        <v>85</v>
      </c>
      <c r="E36" s="99">
        <v>0</v>
      </c>
      <c r="F36" s="104">
        <v>0</v>
      </c>
      <c r="G36" s="105">
        <v>0</v>
      </c>
      <c r="I36" s="102">
        <v>5</v>
      </c>
      <c r="J36" s="103" t="s">
        <v>232</v>
      </c>
      <c r="K36" s="103" t="s">
        <v>12</v>
      </c>
      <c r="L36" s="104">
        <v>90</v>
      </c>
      <c r="M36" s="99">
        <v>5</v>
      </c>
      <c r="N36" s="104">
        <v>250</v>
      </c>
      <c r="O36" s="105">
        <v>9</v>
      </c>
    </row>
    <row r="37" spans="1:15" ht="15.75" customHeight="1" x14ac:dyDescent="0.3">
      <c r="A37" s="238">
        <v>6</v>
      </c>
      <c r="B37" s="239" t="s">
        <v>101</v>
      </c>
      <c r="C37" s="239" t="s">
        <v>74</v>
      </c>
      <c r="D37" s="240" t="s">
        <v>286</v>
      </c>
      <c r="E37" s="241">
        <v>0</v>
      </c>
      <c r="F37" s="106">
        <v>0</v>
      </c>
      <c r="G37" s="107">
        <v>0</v>
      </c>
      <c r="I37" s="238">
        <v>3</v>
      </c>
      <c r="J37" s="239" t="s">
        <v>228</v>
      </c>
      <c r="K37" s="239" t="s">
        <v>194</v>
      </c>
      <c r="L37" s="240" t="s">
        <v>286</v>
      </c>
      <c r="M37" s="241">
        <v>0</v>
      </c>
      <c r="N37" s="106">
        <v>0</v>
      </c>
      <c r="O37" s="107">
        <v>0</v>
      </c>
    </row>
    <row r="38" spans="1:15" ht="15.75" customHeight="1" x14ac:dyDescent="0.3">
      <c r="A38" s="86"/>
      <c r="I38" s="86"/>
    </row>
    <row r="39" spans="1:15" ht="15.75" customHeight="1" x14ac:dyDescent="0.3">
      <c r="A39" s="90"/>
      <c r="B39" s="91" t="s">
        <v>92</v>
      </c>
      <c r="C39" s="91"/>
      <c r="D39" s="91"/>
      <c r="E39" s="91"/>
      <c r="F39" s="91"/>
      <c r="G39" s="91"/>
      <c r="I39" s="90"/>
      <c r="J39" s="91" t="s">
        <v>93</v>
      </c>
      <c r="K39" s="91"/>
      <c r="L39" s="91"/>
      <c r="M39" s="91"/>
      <c r="N39" s="91"/>
      <c r="O39" s="91"/>
    </row>
    <row r="40" spans="1:15" ht="15.75" customHeight="1" x14ac:dyDescent="0.3">
      <c r="A40" s="109"/>
      <c r="B40" s="93" t="s">
        <v>5</v>
      </c>
      <c r="C40" s="93" t="s">
        <v>6</v>
      </c>
      <c r="D40" s="97" t="s">
        <v>7</v>
      </c>
      <c r="E40" s="97" t="s">
        <v>8</v>
      </c>
      <c r="F40" s="97" t="s">
        <v>9</v>
      </c>
      <c r="G40" s="98" t="s">
        <v>10</v>
      </c>
      <c r="I40" s="109"/>
      <c r="J40" s="93" t="s">
        <v>5</v>
      </c>
      <c r="K40" s="93" t="s">
        <v>6</v>
      </c>
      <c r="L40" s="97" t="s">
        <v>7</v>
      </c>
      <c r="M40" s="97" t="s">
        <v>8</v>
      </c>
      <c r="N40" s="97" t="s">
        <v>9</v>
      </c>
      <c r="O40" s="98" t="s">
        <v>10</v>
      </c>
    </row>
    <row r="41" spans="1:15" ht="15.75" customHeight="1" x14ac:dyDescent="0.3">
      <c r="A41" s="233">
        <v>9</v>
      </c>
      <c r="B41" s="234" t="s">
        <v>255</v>
      </c>
      <c r="C41" s="234" t="s">
        <v>20</v>
      </c>
      <c r="D41" s="235">
        <v>99</v>
      </c>
      <c r="E41" s="235">
        <v>9</v>
      </c>
      <c r="F41" s="235">
        <v>290</v>
      </c>
      <c r="G41" s="294">
        <v>26</v>
      </c>
      <c r="I41" s="233">
        <v>1</v>
      </c>
      <c r="J41" s="234" t="s">
        <v>241</v>
      </c>
      <c r="K41" s="234" t="s">
        <v>12</v>
      </c>
      <c r="L41" s="235">
        <v>91</v>
      </c>
      <c r="M41" s="235">
        <v>7</v>
      </c>
      <c r="N41" s="236">
        <v>269</v>
      </c>
      <c r="O41" s="237">
        <v>22</v>
      </c>
    </row>
    <row r="42" spans="1:15" ht="15.75" customHeight="1" x14ac:dyDescent="0.3">
      <c r="A42" s="102">
        <v>3</v>
      </c>
      <c r="B42" s="103" t="s">
        <v>244</v>
      </c>
      <c r="C42" s="103" t="s">
        <v>12</v>
      </c>
      <c r="D42" s="104">
        <v>92</v>
      </c>
      <c r="E42" s="99">
        <v>8</v>
      </c>
      <c r="F42" s="104">
        <v>282</v>
      </c>
      <c r="G42" s="105">
        <v>25</v>
      </c>
      <c r="I42" s="102">
        <v>3</v>
      </c>
      <c r="J42" s="103" t="s">
        <v>54</v>
      </c>
      <c r="K42" s="103" t="s">
        <v>18</v>
      </c>
      <c r="L42" s="104">
        <v>94</v>
      </c>
      <c r="M42" s="99">
        <v>8</v>
      </c>
      <c r="N42" s="104">
        <v>268</v>
      </c>
      <c r="O42" s="105">
        <v>22</v>
      </c>
    </row>
    <row r="43" spans="1:15" ht="15.75" customHeight="1" x14ac:dyDescent="0.3">
      <c r="A43" s="102">
        <v>2</v>
      </c>
      <c r="B43" s="103" t="s">
        <v>242</v>
      </c>
      <c r="C43" s="103" t="s">
        <v>12</v>
      </c>
      <c r="D43" s="104">
        <v>90</v>
      </c>
      <c r="E43" s="99">
        <v>7</v>
      </c>
      <c r="F43" s="104">
        <v>269</v>
      </c>
      <c r="G43" s="105">
        <v>21</v>
      </c>
      <c r="I43" s="102">
        <v>2</v>
      </c>
      <c r="J43" s="103" t="s">
        <v>243</v>
      </c>
      <c r="K43" s="103" t="s">
        <v>18</v>
      </c>
      <c r="L43" s="104">
        <v>74</v>
      </c>
      <c r="M43" s="99">
        <v>6</v>
      </c>
      <c r="N43" s="104">
        <v>243</v>
      </c>
      <c r="O43" s="105">
        <v>19</v>
      </c>
    </row>
    <row r="44" spans="1:15" ht="15.75" customHeight="1" x14ac:dyDescent="0.3">
      <c r="A44" s="102">
        <v>7</v>
      </c>
      <c r="B44" s="103" t="s">
        <v>251</v>
      </c>
      <c r="C44" s="103" t="s">
        <v>30</v>
      </c>
      <c r="D44" s="104">
        <v>87</v>
      </c>
      <c r="E44" s="99">
        <v>6</v>
      </c>
      <c r="F44" s="104">
        <v>260</v>
      </c>
      <c r="G44" s="105">
        <v>18</v>
      </c>
      <c r="I44" s="102">
        <v>4</v>
      </c>
      <c r="J44" s="103" t="s">
        <v>246</v>
      </c>
      <c r="K44" s="103" t="s">
        <v>194</v>
      </c>
      <c r="L44" s="104" t="s">
        <v>286</v>
      </c>
      <c r="M44" s="99">
        <v>0</v>
      </c>
      <c r="N44" s="104">
        <v>0</v>
      </c>
      <c r="O44" s="105">
        <v>0</v>
      </c>
    </row>
    <row r="45" spans="1:15" ht="15.75" customHeight="1" x14ac:dyDescent="0.3">
      <c r="A45" s="102">
        <v>4</v>
      </c>
      <c r="B45" s="103" t="s">
        <v>245</v>
      </c>
      <c r="C45" s="103" t="s">
        <v>12</v>
      </c>
      <c r="D45" s="104">
        <v>85</v>
      </c>
      <c r="E45" s="99">
        <v>5</v>
      </c>
      <c r="F45" s="104">
        <v>253</v>
      </c>
      <c r="G45" s="105">
        <v>16</v>
      </c>
      <c r="I45" s="102">
        <v>5</v>
      </c>
      <c r="J45" s="103" t="s">
        <v>248</v>
      </c>
      <c r="K45" s="103" t="s">
        <v>194</v>
      </c>
      <c r="L45" s="104" t="s">
        <v>286</v>
      </c>
      <c r="M45" s="99">
        <v>0</v>
      </c>
      <c r="N45" s="104">
        <v>0</v>
      </c>
      <c r="O45" s="105">
        <v>0</v>
      </c>
    </row>
    <row r="46" spans="1:15" ht="15.75" customHeight="1" x14ac:dyDescent="0.3">
      <c r="A46" s="102">
        <v>1</v>
      </c>
      <c r="B46" s="103" t="s">
        <v>240</v>
      </c>
      <c r="C46" s="103" t="s">
        <v>14</v>
      </c>
      <c r="D46" s="104" t="s">
        <v>85</v>
      </c>
      <c r="E46" s="99">
        <v>0</v>
      </c>
      <c r="F46" s="110">
        <v>0</v>
      </c>
      <c r="G46" s="111">
        <v>0</v>
      </c>
      <c r="I46" s="102">
        <v>6</v>
      </c>
      <c r="J46" s="103" t="s">
        <v>250</v>
      </c>
      <c r="K46" s="103" t="s">
        <v>194</v>
      </c>
      <c r="L46" s="104" t="s">
        <v>286</v>
      </c>
      <c r="M46" s="99">
        <v>0</v>
      </c>
      <c r="N46" s="104">
        <v>0</v>
      </c>
      <c r="O46" s="105">
        <v>0</v>
      </c>
    </row>
    <row r="47" spans="1:15" ht="15.75" customHeight="1" x14ac:dyDescent="0.3">
      <c r="A47" s="102">
        <v>5</v>
      </c>
      <c r="B47" s="103" t="s">
        <v>247</v>
      </c>
      <c r="C47" s="103" t="s">
        <v>27</v>
      </c>
      <c r="D47" s="104" t="s">
        <v>286</v>
      </c>
      <c r="E47" s="99">
        <v>0</v>
      </c>
      <c r="F47" s="104">
        <v>0</v>
      </c>
      <c r="G47" s="105">
        <v>0</v>
      </c>
      <c r="I47" s="102">
        <v>7</v>
      </c>
      <c r="J47" s="103" t="s">
        <v>252</v>
      </c>
      <c r="K47" s="103" t="s">
        <v>18</v>
      </c>
      <c r="L47" s="104" t="s">
        <v>286</v>
      </c>
      <c r="M47" s="99">
        <v>0</v>
      </c>
      <c r="N47" s="104">
        <v>0</v>
      </c>
      <c r="O47" s="105">
        <v>0</v>
      </c>
    </row>
    <row r="48" spans="1:15" ht="15.75" customHeight="1" x14ac:dyDescent="0.3">
      <c r="A48" s="102">
        <v>6</v>
      </c>
      <c r="B48" s="103" t="s">
        <v>249</v>
      </c>
      <c r="C48" s="103" t="s">
        <v>74</v>
      </c>
      <c r="D48" s="104" t="s">
        <v>286</v>
      </c>
      <c r="E48" s="99">
        <v>0</v>
      </c>
      <c r="F48" s="104">
        <v>0</v>
      </c>
      <c r="G48" s="105">
        <v>0</v>
      </c>
      <c r="I48" s="238">
        <v>8</v>
      </c>
      <c r="J48" s="239" t="s">
        <v>254</v>
      </c>
      <c r="K48" s="239" t="s">
        <v>84</v>
      </c>
      <c r="L48" s="240" t="s">
        <v>286</v>
      </c>
      <c r="M48" s="241">
        <v>0</v>
      </c>
      <c r="N48" s="106">
        <v>0</v>
      </c>
      <c r="O48" s="107">
        <v>0</v>
      </c>
    </row>
    <row r="49" spans="1:9" ht="15.75" customHeight="1" x14ac:dyDescent="0.3">
      <c r="A49" s="238">
        <v>8</v>
      </c>
      <c r="B49" s="239" t="s">
        <v>253</v>
      </c>
      <c r="C49" s="239" t="s">
        <v>74</v>
      </c>
      <c r="D49" s="240" t="s">
        <v>286</v>
      </c>
      <c r="E49" s="241">
        <v>0</v>
      </c>
      <c r="F49" s="106">
        <v>0</v>
      </c>
      <c r="G49" s="107">
        <v>0</v>
      </c>
      <c r="I49" s="86"/>
    </row>
    <row r="50" spans="1:9" ht="15.75" customHeight="1" x14ac:dyDescent="0.3">
      <c r="A50" s="86"/>
      <c r="I50" s="86"/>
    </row>
    <row r="51" spans="1:9" ht="15.75" customHeight="1" x14ac:dyDescent="0.3">
      <c r="A51" s="90"/>
      <c r="B51" s="91" t="s">
        <v>110</v>
      </c>
      <c r="C51" s="91"/>
      <c r="D51" s="91"/>
      <c r="E51" s="91"/>
      <c r="F51" s="91"/>
      <c r="G51" s="91"/>
      <c r="I51" s="86"/>
    </row>
    <row r="52" spans="1:9" ht="15.75" customHeight="1" x14ac:dyDescent="0.3">
      <c r="A52" s="109"/>
      <c r="B52" s="93" t="s">
        <v>5</v>
      </c>
      <c r="C52" s="93" t="s">
        <v>6</v>
      </c>
      <c r="D52" s="97" t="s">
        <v>7</v>
      </c>
      <c r="E52" s="97" t="s">
        <v>8</v>
      </c>
      <c r="F52" s="97" t="s">
        <v>9</v>
      </c>
      <c r="G52" s="98" t="s">
        <v>10</v>
      </c>
      <c r="I52" s="86"/>
    </row>
    <row r="53" spans="1:9" ht="15.75" customHeight="1" x14ac:dyDescent="0.3">
      <c r="A53" s="233">
        <v>5</v>
      </c>
      <c r="B53" s="234" t="s">
        <v>262</v>
      </c>
      <c r="C53" s="234" t="s">
        <v>12</v>
      </c>
      <c r="D53" s="235">
        <v>92</v>
      </c>
      <c r="E53" s="235">
        <v>8</v>
      </c>
      <c r="F53" s="235">
        <v>275</v>
      </c>
      <c r="G53" s="294">
        <v>24</v>
      </c>
      <c r="I53" s="86"/>
    </row>
    <row r="54" spans="1:9" ht="15.75" customHeight="1" x14ac:dyDescent="0.3">
      <c r="A54" s="102">
        <v>2</v>
      </c>
      <c r="B54" s="103" t="s">
        <v>258</v>
      </c>
      <c r="C54" s="103" t="s">
        <v>66</v>
      </c>
      <c r="D54" s="104">
        <v>91</v>
      </c>
      <c r="E54" s="99">
        <v>7</v>
      </c>
      <c r="F54" s="104">
        <v>263</v>
      </c>
      <c r="G54" s="105">
        <v>19</v>
      </c>
      <c r="I54" s="86"/>
    </row>
    <row r="55" spans="1:9" ht="15.75" customHeight="1" x14ac:dyDescent="0.3">
      <c r="A55" s="102">
        <v>1</v>
      </c>
      <c r="B55" s="103" t="s">
        <v>256</v>
      </c>
      <c r="C55" s="103" t="s">
        <v>257</v>
      </c>
      <c r="D55" s="104">
        <v>83</v>
      </c>
      <c r="E55" s="99">
        <v>4</v>
      </c>
      <c r="F55" s="110">
        <v>262</v>
      </c>
      <c r="G55" s="111">
        <v>18</v>
      </c>
      <c r="I55" s="86"/>
    </row>
    <row r="56" spans="1:9" ht="15.75" customHeight="1" x14ac:dyDescent="0.3">
      <c r="A56" s="102">
        <v>8</v>
      </c>
      <c r="B56" s="103" t="s">
        <v>265</v>
      </c>
      <c r="C56" s="103" t="s">
        <v>18</v>
      </c>
      <c r="D56" s="113">
        <v>83</v>
      </c>
      <c r="E56" s="99">
        <v>4</v>
      </c>
      <c r="F56" s="104">
        <v>255</v>
      </c>
      <c r="G56" s="105">
        <v>16</v>
      </c>
      <c r="I56" s="86"/>
    </row>
    <row r="57" spans="1:9" ht="15.75" customHeight="1" x14ac:dyDescent="0.3">
      <c r="A57" s="102">
        <v>7</v>
      </c>
      <c r="B57" s="103" t="s">
        <v>264</v>
      </c>
      <c r="C57" s="103" t="s">
        <v>14</v>
      </c>
      <c r="D57" s="104">
        <v>87</v>
      </c>
      <c r="E57" s="99">
        <v>6</v>
      </c>
      <c r="F57" s="104">
        <v>251</v>
      </c>
      <c r="G57" s="105">
        <v>13</v>
      </c>
      <c r="I57" s="86"/>
    </row>
    <row r="58" spans="1:9" ht="15.75" customHeight="1" x14ac:dyDescent="0.3">
      <c r="A58" s="102">
        <v>3</v>
      </c>
      <c r="B58" s="103" t="s">
        <v>259</v>
      </c>
      <c r="C58" s="103" t="s">
        <v>16</v>
      </c>
      <c r="D58" s="104">
        <v>78</v>
      </c>
      <c r="E58" s="99">
        <v>2</v>
      </c>
      <c r="F58" s="104">
        <v>240</v>
      </c>
      <c r="G58" s="105">
        <v>10</v>
      </c>
      <c r="I58" s="86"/>
    </row>
    <row r="59" spans="1:9" ht="15.75" customHeight="1" x14ac:dyDescent="0.3">
      <c r="A59" s="102">
        <v>4</v>
      </c>
      <c r="B59" s="103" t="s">
        <v>260</v>
      </c>
      <c r="C59" s="103" t="s">
        <v>261</v>
      </c>
      <c r="D59" s="104">
        <v>85</v>
      </c>
      <c r="E59" s="99">
        <v>5</v>
      </c>
      <c r="F59" s="104">
        <v>85</v>
      </c>
      <c r="G59" s="105">
        <v>5</v>
      </c>
      <c r="I59" s="86"/>
    </row>
    <row r="60" spans="1:9" ht="15.75" customHeight="1" x14ac:dyDescent="0.3">
      <c r="A60" s="238">
        <v>6</v>
      </c>
      <c r="B60" s="239" t="s">
        <v>263</v>
      </c>
      <c r="C60" s="239" t="s">
        <v>27</v>
      </c>
      <c r="D60" s="240" t="s">
        <v>286</v>
      </c>
      <c r="E60" s="241">
        <v>0</v>
      </c>
      <c r="F60" s="106">
        <v>0</v>
      </c>
      <c r="G60" s="107">
        <v>0</v>
      </c>
      <c r="I60" s="86"/>
    </row>
    <row r="61" spans="1:9" ht="15.75" customHeight="1" x14ac:dyDescent="0.3">
      <c r="A61" s="86"/>
      <c r="I61" s="86"/>
    </row>
    <row r="62" spans="1:9" ht="15.75" customHeight="1" x14ac:dyDescent="0.3">
      <c r="A62" s="86"/>
      <c r="B62" s="86" t="s">
        <v>159</v>
      </c>
      <c r="F62" s="108" t="s">
        <v>706</v>
      </c>
      <c r="I62" s="86"/>
    </row>
    <row r="63" spans="1:9" ht="15.75" customHeight="1" x14ac:dyDescent="0.3">
      <c r="A63" s="86"/>
      <c r="B63" s="86" t="s">
        <v>129</v>
      </c>
      <c r="I63" s="86"/>
    </row>
    <row r="64" spans="1:9" ht="15.75" customHeight="1" x14ac:dyDescent="0.3">
      <c r="A64" s="86"/>
      <c r="I64" s="86"/>
    </row>
    <row r="65" s="86" customFormat="1" ht="15.75" customHeight="1" x14ac:dyDescent="0.3"/>
    <row r="66" s="86" customFormat="1" ht="15.75" customHeight="1" x14ac:dyDescent="0.3"/>
    <row r="67" s="86" customFormat="1" ht="15.75" customHeight="1" x14ac:dyDescent="0.3"/>
    <row r="68" s="86" customFormat="1" ht="15.75" customHeight="1" x14ac:dyDescent="0.3"/>
    <row r="69" s="86" customFormat="1" ht="15.75" customHeight="1" x14ac:dyDescent="0.3"/>
    <row r="70" s="86" customFormat="1" ht="15.75" customHeight="1" x14ac:dyDescent="0.3"/>
    <row r="71" s="86" customFormat="1" ht="15.75" customHeight="1" x14ac:dyDescent="0.3"/>
    <row r="72" s="86" customFormat="1" ht="15.75" customHeight="1" x14ac:dyDescent="0.3"/>
    <row r="73" s="86" customFormat="1" ht="15.75" customHeight="1" x14ac:dyDescent="0.3"/>
    <row r="74" s="86" customFormat="1" ht="15.75" customHeight="1" x14ac:dyDescent="0.3"/>
    <row r="75" s="86" customFormat="1" ht="15.75" customHeight="1" x14ac:dyDescent="0.3"/>
    <row r="76" s="86" customFormat="1" ht="15.75" customHeight="1" x14ac:dyDescent="0.3"/>
    <row r="77" s="86" customFormat="1" ht="15.75" customHeight="1" x14ac:dyDescent="0.3"/>
    <row r="78" s="86" customFormat="1" ht="15.75" customHeight="1" x14ac:dyDescent="0.3"/>
    <row r="79" s="86" customFormat="1" ht="15.75" customHeight="1" x14ac:dyDescent="0.3"/>
    <row r="80" s="86" customFormat="1" ht="15.75" customHeight="1" x14ac:dyDescent="0.3"/>
    <row r="81" s="86" customFormat="1" ht="15.75" customHeight="1" x14ac:dyDescent="0.3"/>
    <row r="82" s="86" customFormat="1" ht="15.75" customHeight="1" x14ac:dyDescent="0.3"/>
    <row r="83" s="86" customFormat="1" ht="15.75" customHeight="1" x14ac:dyDescent="0.3"/>
    <row r="84" s="86" customFormat="1" ht="15.75" customHeight="1" x14ac:dyDescent="0.3"/>
    <row r="85" s="86" customFormat="1" ht="15.75" customHeight="1" x14ac:dyDescent="0.3"/>
    <row r="86" s="86" customFormat="1" ht="15.75" customHeight="1" x14ac:dyDescent="0.3"/>
    <row r="87" s="86" customFormat="1" ht="15.75" customHeight="1" x14ac:dyDescent="0.3"/>
    <row r="88" s="86" customFormat="1" ht="15.75" customHeight="1" x14ac:dyDescent="0.3"/>
    <row r="89" s="86" customFormat="1" ht="15.75" customHeight="1" x14ac:dyDescent="0.3"/>
    <row r="90" s="86" customFormat="1" ht="15.75" customHeight="1" x14ac:dyDescent="0.3"/>
    <row r="91" s="86" customFormat="1" ht="15.75" customHeight="1" x14ac:dyDescent="0.3"/>
    <row r="92" s="86" customFormat="1" ht="15.75" customHeight="1" x14ac:dyDescent="0.3"/>
    <row r="93" s="86" customFormat="1" ht="15.75" customHeight="1" x14ac:dyDescent="0.3"/>
    <row r="94" s="86" customFormat="1" ht="15.75" customHeight="1" x14ac:dyDescent="0.3"/>
    <row r="95" s="86" customFormat="1" ht="15.75" customHeight="1" x14ac:dyDescent="0.3"/>
    <row r="96" s="86" customFormat="1" ht="15.75" customHeight="1" x14ac:dyDescent="0.3"/>
    <row r="97" s="86" customFormat="1" ht="15.75" customHeight="1" x14ac:dyDescent="0.3"/>
    <row r="98" s="86" customFormat="1" ht="15.75" customHeight="1" x14ac:dyDescent="0.3"/>
    <row r="99" s="86" customFormat="1" ht="15.75" customHeight="1" x14ac:dyDescent="0.3"/>
    <row r="100" s="86" customFormat="1" ht="15.75" customHeight="1" x14ac:dyDescent="0.3"/>
    <row r="101" s="86" customFormat="1" ht="15.75" customHeight="1" x14ac:dyDescent="0.3"/>
    <row r="102" s="86" customFormat="1" ht="15.75" customHeight="1" x14ac:dyDescent="0.3"/>
    <row r="103" s="86" customFormat="1" ht="15.75" customHeight="1" x14ac:dyDescent="0.3"/>
    <row r="104" s="86" customFormat="1" ht="15.75" customHeight="1" x14ac:dyDescent="0.3"/>
    <row r="105" s="86" customFormat="1" ht="15.75" customHeight="1" x14ac:dyDescent="0.3"/>
    <row r="106" s="86" customFormat="1" ht="15.75" customHeight="1" x14ac:dyDescent="0.3"/>
    <row r="107" s="86" customFormat="1" ht="15.75" customHeight="1" x14ac:dyDescent="0.3"/>
    <row r="108" s="86" customFormat="1" ht="15.75" customHeight="1" x14ac:dyDescent="0.3"/>
    <row r="109" s="86" customFormat="1" ht="15.75" customHeight="1" x14ac:dyDescent="0.3"/>
    <row r="110" s="86" customFormat="1" ht="15.75" customHeight="1" x14ac:dyDescent="0.3"/>
    <row r="111" s="86" customFormat="1" ht="15.75" customHeight="1" x14ac:dyDescent="0.3"/>
    <row r="112" s="86" customFormat="1" ht="15.75" customHeight="1" x14ac:dyDescent="0.3"/>
    <row r="113" s="86" customFormat="1" ht="15.75" customHeight="1" x14ac:dyDescent="0.3"/>
    <row r="114" s="86" customFormat="1" ht="15.75" customHeight="1" x14ac:dyDescent="0.3"/>
    <row r="115" s="86" customFormat="1" ht="15.75" customHeight="1" x14ac:dyDescent="0.3"/>
    <row r="116" s="86" customFormat="1" ht="15.75" customHeight="1" x14ac:dyDescent="0.3"/>
    <row r="117" s="86" customFormat="1" ht="15.75" customHeight="1" x14ac:dyDescent="0.3"/>
    <row r="118" s="86" customFormat="1" ht="15.75" customHeight="1" x14ac:dyDescent="0.3"/>
    <row r="119" s="86" customFormat="1" ht="15.75" customHeight="1" x14ac:dyDescent="0.3"/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2B064A5F-2E0A-4D86-B708-13D0E17236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2E0F-5CDA-4DB6-AFEA-6B34C1485304}">
  <sheetPr codeName="Sheet8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187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1</v>
      </c>
      <c r="B5" s="244" t="s">
        <v>72</v>
      </c>
      <c r="C5" s="244" t="s">
        <v>66</v>
      </c>
      <c r="D5" s="245">
        <v>99</v>
      </c>
      <c r="E5" s="245">
        <v>9</v>
      </c>
      <c r="F5" s="236">
        <v>297</v>
      </c>
      <c r="G5" s="237">
        <v>27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9</v>
      </c>
      <c r="B6" s="247" t="s">
        <v>65</v>
      </c>
      <c r="C6" s="247" t="s">
        <v>66</v>
      </c>
      <c r="D6" s="248">
        <v>96</v>
      </c>
      <c r="E6" s="249">
        <v>8</v>
      </c>
      <c r="F6" s="117">
        <v>290</v>
      </c>
      <c r="G6" s="118">
        <v>24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6">
        <v>2</v>
      </c>
      <c r="B7" s="247" t="s">
        <v>209</v>
      </c>
      <c r="C7" s="247" t="s">
        <v>84</v>
      </c>
      <c r="D7" s="248">
        <v>92</v>
      </c>
      <c r="E7" s="249">
        <v>5</v>
      </c>
      <c r="F7" s="117">
        <v>286</v>
      </c>
      <c r="G7" s="118">
        <v>21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6">
        <v>4</v>
      </c>
      <c r="B8" s="247" t="s">
        <v>117</v>
      </c>
      <c r="C8" s="247" t="s">
        <v>66</v>
      </c>
      <c r="D8" s="248">
        <v>95</v>
      </c>
      <c r="E8" s="249">
        <v>7</v>
      </c>
      <c r="F8" s="117">
        <v>287</v>
      </c>
      <c r="G8" s="118">
        <v>18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6">
        <v>6</v>
      </c>
      <c r="B9" s="247" t="s">
        <v>227</v>
      </c>
      <c r="C9" s="247" t="s">
        <v>20</v>
      </c>
      <c r="D9" s="248">
        <v>93</v>
      </c>
      <c r="E9" s="249">
        <v>6</v>
      </c>
      <c r="F9" s="117">
        <v>284</v>
      </c>
      <c r="G9" s="118">
        <v>18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0">
        <v>5</v>
      </c>
      <c r="B10" s="247" t="s">
        <v>215</v>
      </c>
      <c r="C10" s="247" t="s">
        <v>84</v>
      </c>
      <c r="D10" s="248">
        <v>91</v>
      </c>
      <c r="E10" s="249">
        <v>4</v>
      </c>
      <c r="F10" s="117">
        <v>279</v>
      </c>
      <c r="G10" s="118">
        <v>13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0">
        <v>3</v>
      </c>
      <c r="B11" s="247" t="s">
        <v>256</v>
      </c>
      <c r="C11" s="247" t="s">
        <v>257</v>
      </c>
      <c r="D11" s="248">
        <v>83</v>
      </c>
      <c r="E11" s="249">
        <v>3</v>
      </c>
      <c r="F11" s="117">
        <v>262</v>
      </c>
      <c r="G11" s="118">
        <v>9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0">
        <v>7</v>
      </c>
      <c r="B12" s="247" t="s">
        <v>101</v>
      </c>
      <c r="C12" s="247" t="s">
        <v>74</v>
      </c>
      <c r="D12" s="248" t="s">
        <v>286</v>
      </c>
      <c r="E12" s="249">
        <v>0</v>
      </c>
      <c r="F12" s="117">
        <v>0</v>
      </c>
      <c r="G12" s="118">
        <v>0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51">
        <v>8</v>
      </c>
      <c r="B13" s="252" t="s">
        <v>253</v>
      </c>
      <c r="C13" s="252" t="s">
        <v>74</v>
      </c>
      <c r="D13" s="253" t="s">
        <v>286</v>
      </c>
      <c r="E13" s="254">
        <v>0</v>
      </c>
      <c r="F13" s="119">
        <v>0</v>
      </c>
      <c r="G13" s="120"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132</v>
      </c>
      <c r="F15" s="108" t="s">
        <v>706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129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86"/>
      <c r="I71" s="86"/>
    </row>
    <row r="72" spans="1:26" ht="15.75" customHeight="1" x14ac:dyDescent="0.3">
      <c r="A72" s="86"/>
      <c r="I72" s="86"/>
    </row>
    <row r="73" spans="1:26" ht="15.75" customHeight="1" x14ac:dyDescent="0.3">
      <c r="A73" s="86"/>
      <c r="I73" s="86"/>
    </row>
    <row r="74" spans="1:26" ht="15.75" customHeight="1" x14ac:dyDescent="0.3">
      <c r="A74" s="86"/>
      <c r="I74" s="86"/>
    </row>
    <row r="75" spans="1:26" ht="15.75" customHeight="1" x14ac:dyDescent="0.3">
      <c r="A75" s="86"/>
      <c r="I75" s="86"/>
    </row>
    <row r="76" spans="1:26" ht="15.75" customHeight="1" x14ac:dyDescent="0.3">
      <c r="A76" s="86"/>
      <c r="I76" s="86"/>
    </row>
    <row r="77" spans="1:26" ht="15.75" customHeight="1" x14ac:dyDescent="0.3">
      <c r="A77" s="86"/>
      <c r="I77" s="86"/>
    </row>
    <row r="78" spans="1:26" ht="15.75" customHeight="1" x14ac:dyDescent="0.3">
      <c r="A78" s="86"/>
      <c r="I78" s="86"/>
    </row>
    <row r="79" spans="1:26" ht="15.75" customHeight="1" x14ac:dyDescent="0.3">
      <c r="A79" s="86"/>
      <c r="I79" s="86"/>
    </row>
    <row r="80" spans="1:26" ht="15.75" customHeight="1" x14ac:dyDescent="0.3">
      <c r="A80" s="86"/>
      <c r="I80" s="86"/>
    </row>
    <row r="81" s="86" customFormat="1" ht="15.75" customHeight="1" x14ac:dyDescent="0.3"/>
    <row r="82" s="86" customFormat="1" ht="15.75" customHeight="1" x14ac:dyDescent="0.3"/>
    <row r="83" s="86" customFormat="1" ht="15.75" customHeight="1" x14ac:dyDescent="0.3"/>
    <row r="84" s="86" customFormat="1" ht="15.75" customHeight="1" x14ac:dyDescent="0.3"/>
    <row r="85" s="86" customFormat="1" ht="15.75" customHeight="1" x14ac:dyDescent="0.3"/>
    <row r="86" s="86" customFormat="1" ht="15.75" customHeight="1" x14ac:dyDescent="0.3"/>
    <row r="87" s="86" customFormat="1" ht="15.75" customHeight="1" x14ac:dyDescent="0.3"/>
    <row r="88" s="86" customFormat="1" ht="15.75" customHeight="1" x14ac:dyDescent="0.3"/>
    <row r="89" s="86" customFormat="1" ht="15.75" customHeight="1" x14ac:dyDescent="0.3"/>
    <row r="90" s="86" customFormat="1" ht="15.75" customHeight="1" x14ac:dyDescent="0.3"/>
    <row r="91" s="86" customFormat="1" ht="15.75" customHeight="1" x14ac:dyDescent="0.3"/>
    <row r="92" s="86" customFormat="1" ht="15.75" customHeight="1" x14ac:dyDescent="0.3"/>
    <row r="93" s="86" customFormat="1" ht="15.75" customHeight="1" x14ac:dyDescent="0.3"/>
    <row r="94" s="86" customFormat="1" ht="15.75" customHeight="1" x14ac:dyDescent="0.3"/>
    <row r="95" s="86" customFormat="1" ht="15.75" customHeight="1" x14ac:dyDescent="0.3"/>
    <row r="96" s="86" customFormat="1" ht="15.75" customHeight="1" x14ac:dyDescent="0.3"/>
    <row r="97" s="86" customFormat="1" ht="15.75" customHeight="1" x14ac:dyDescent="0.3"/>
    <row r="98" s="86" customFormat="1" ht="15.75" customHeight="1" x14ac:dyDescent="0.3"/>
    <row r="99" s="86" customFormat="1" ht="15.75" customHeight="1" x14ac:dyDescent="0.3"/>
    <row r="100" s="86" customFormat="1" ht="15.75" customHeight="1" x14ac:dyDescent="0.3"/>
    <row r="101" s="86" customFormat="1" ht="15.75" customHeight="1" x14ac:dyDescent="0.3"/>
    <row r="102" s="86" customFormat="1" ht="15.75" customHeight="1" x14ac:dyDescent="0.3"/>
    <row r="103" s="86" customFormat="1" ht="15.75" customHeight="1" x14ac:dyDescent="0.3"/>
    <row r="104" s="86" customFormat="1" ht="15.75" customHeight="1" x14ac:dyDescent="0.3"/>
    <row r="105" s="86" customFormat="1" ht="15.75" customHeight="1" x14ac:dyDescent="0.3"/>
    <row r="106" s="86" customFormat="1" ht="15.75" customHeight="1" x14ac:dyDescent="0.3"/>
    <row r="107" s="86" customFormat="1" ht="15.75" customHeight="1" x14ac:dyDescent="0.3"/>
    <row r="108" s="86" customFormat="1" ht="15.75" customHeight="1" x14ac:dyDescent="0.3"/>
    <row r="109" s="86" customFormat="1" ht="15.75" customHeight="1" x14ac:dyDescent="0.3"/>
    <row r="110" s="86" customFormat="1" ht="15.75" customHeight="1" x14ac:dyDescent="0.3"/>
    <row r="111" s="86" customFormat="1" ht="15.75" customHeight="1" x14ac:dyDescent="0.3"/>
    <row r="112" s="86" customFormat="1" ht="15.75" customHeight="1" x14ac:dyDescent="0.3"/>
    <row r="113" s="86" customFormat="1" ht="15.75" customHeight="1" x14ac:dyDescent="0.3"/>
    <row r="114" s="86" customFormat="1" ht="15.75" customHeight="1" x14ac:dyDescent="0.3"/>
    <row r="115" s="86" customFormat="1" ht="15.75" customHeight="1" x14ac:dyDescent="0.3"/>
    <row r="116" s="86" customFormat="1" ht="15.75" customHeight="1" x14ac:dyDescent="0.3"/>
    <row r="117" s="86" customFormat="1" ht="15.75" customHeight="1" x14ac:dyDescent="0.3"/>
    <row r="118" s="86" customFormat="1" ht="15.75" customHeight="1" x14ac:dyDescent="0.3"/>
    <row r="119" s="86" customFormat="1" ht="15.75" customHeight="1" x14ac:dyDescent="0.3"/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88DFAE5F-3377-4DA7-8487-6957DDD828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6168-C419-45C5-8201-DF0E1280DE92}">
  <sheetPr codeName="Sheet12">
    <tabColor rgb="FF70AD47"/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294</v>
      </c>
      <c r="D1" s="4"/>
      <c r="E1" s="4"/>
      <c r="F1" s="4"/>
      <c r="G1" s="4"/>
      <c r="H1" s="4"/>
      <c r="I1" s="4"/>
      <c r="J1" s="4" t="s">
        <v>1</v>
      </c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378</v>
      </c>
      <c r="H3" s="36"/>
      <c r="I3" s="47"/>
      <c r="J3" s="17" t="s">
        <v>379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155"/>
      <c r="J4" s="156" t="s">
        <v>5</v>
      </c>
      <c r="K4" s="156" t="s">
        <v>6</v>
      </c>
      <c r="L4" s="70" t="s">
        <v>7</v>
      </c>
      <c r="M4" s="70" t="s">
        <v>8</v>
      </c>
      <c r="N4" s="70" t="s">
        <v>9</v>
      </c>
      <c r="O4" s="71" t="s">
        <v>10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09">
        <v>7</v>
      </c>
      <c r="B5" s="210" t="s">
        <v>388</v>
      </c>
      <c r="C5" s="210" t="s">
        <v>224</v>
      </c>
      <c r="D5" s="297">
        <v>150</v>
      </c>
      <c r="E5" s="211">
        <v>8</v>
      </c>
      <c r="F5" s="298">
        <v>450</v>
      </c>
      <c r="G5" s="299">
        <v>20</v>
      </c>
      <c r="H5" s="36"/>
      <c r="I5" s="300">
        <v>8</v>
      </c>
      <c r="J5" s="210" t="s">
        <v>391</v>
      </c>
      <c r="K5" s="210" t="s">
        <v>84</v>
      </c>
      <c r="L5" s="297">
        <v>161</v>
      </c>
      <c r="M5" s="211">
        <v>8</v>
      </c>
      <c r="N5" s="298">
        <v>464</v>
      </c>
      <c r="O5" s="299">
        <v>21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7">
        <v>4</v>
      </c>
      <c r="B6" s="24" t="s">
        <v>383</v>
      </c>
      <c r="C6" s="24" t="s">
        <v>211</v>
      </c>
      <c r="D6" s="38">
        <v>141</v>
      </c>
      <c r="E6" s="57">
        <v>6</v>
      </c>
      <c r="F6" s="117">
        <v>443</v>
      </c>
      <c r="G6" s="118">
        <v>20</v>
      </c>
      <c r="H6" s="36"/>
      <c r="I6" s="157">
        <v>7</v>
      </c>
      <c r="J6" s="24" t="s">
        <v>389</v>
      </c>
      <c r="K6" s="24" t="s">
        <v>30</v>
      </c>
      <c r="L6" s="38">
        <v>142</v>
      </c>
      <c r="M6" s="57">
        <v>7</v>
      </c>
      <c r="N6" s="117">
        <v>439</v>
      </c>
      <c r="O6" s="118">
        <v>20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57">
        <v>3</v>
      </c>
      <c r="B7" s="24" t="s">
        <v>382</v>
      </c>
      <c r="C7" s="24" t="s">
        <v>221</v>
      </c>
      <c r="D7" s="38">
        <v>144</v>
      </c>
      <c r="E7" s="57">
        <v>7</v>
      </c>
      <c r="F7" s="117">
        <v>436</v>
      </c>
      <c r="G7" s="118">
        <v>17</v>
      </c>
      <c r="H7" s="36"/>
      <c r="I7" s="157">
        <v>1</v>
      </c>
      <c r="J7" s="24" t="s">
        <v>152</v>
      </c>
      <c r="K7" s="24" t="s">
        <v>153</v>
      </c>
      <c r="L7" s="28">
        <v>142</v>
      </c>
      <c r="M7" s="57">
        <v>7</v>
      </c>
      <c r="N7" s="110">
        <v>429</v>
      </c>
      <c r="O7" s="111">
        <v>19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57">
        <v>1</v>
      </c>
      <c r="B8" s="24" t="s">
        <v>380</v>
      </c>
      <c r="C8" s="24" t="s">
        <v>325</v>
      </c>
      <c r="D8" s="28">
        <v>140</v>
      </c>
      <c r="E8" s="57">
        <v>5</v>
      </c>
      <c r="F8" s="110">
        <v>428</v>
      </c>
      <c r="G8" s="111">
        <v>16</v>
      </c>
      <c r="H8" s="36"/>
      <c r="I8" s="157">
        <v>5</v>
      </c>
      <c r="J8" s="24" t="s">
        <v>386</v>
      </c>
      <c r="K8" s="24" t="s">
        <v>361</v>
      </c>
      <c r="L8" s="38">
        <v>135</v>
      </c>
      <c r="M8" s="57">
        <v>5</v>
      </c>
      <c r="N8" s="117">
        <v>431</v>
      </c>
      <c r="O8" s="118">
        <v>18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57">
        <v>5</v>
      </c>
      <c r="B9" s="24" t="s">
        <v>385</v>
      </c>
      <c r="C9" s="24" t="s">
        <v>74</v>
      </c>
      <c r="D9" s="38">
        <v>137</v>
      </c>
      <c r="E9" s="57">
        <v>4</v>
      </c>
      <c r="F9" s="117">
        <v>430</v>
      </c>
      <c r="G9" s="118">
        <v>15</v>
      </c>
      <c r="H9" s="36"/>
      <c r="I9" s="37">
        <v>2</v>
      </c>
      <c r="J9" s="24" t="s">
        <v>381</v>
      </c>
      <c r="K9" s="24" t="s">
        <v>18</v>
      </c>
      <c r="L9" s="38">
        <v>131</v>
      </c>
      <c r="M9" s="57">
        <v>4</v>
      </c>
      <c r="N9" s="117">
        <v>396</v>
      </c>
      <c r="O9" s="118">
        <v>13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7">
        <v>2</v>
      </c>
      <c r="B10" s="24" t="s">
        <v>161</v>
      </c>
      <c r="C10" s="24" t="s">
        <v>162</v>
      </c>
      <c r="D10" s="38">
        <v>116</v>
      </c>
      <c r="E10" s="57">
        <v>3</v>
      </c>
      <c r="F10" s="117">
        <v>393</v>
      </c>
      <c r="G10" s="118">
        <v>12</v>
      </c>
      <c r="H10" s="36"/>
      <c r="I10" s="157">
        <v>3</v>
      </c>
      <c r="J10" s="24" t="s">
        <v>104</v>
      </c>
      <c r="K10" s="24" t="s">
        <v>74</v>
      </c>
      <c r="L10" s="38" t="s">
        <v>286</v>
      </c>
      <c r="M10" s="57">
        <v>0</v>
      </c>
      <c r="N10" s="117">
        <v>0</v>
      </c>
      <c r="O10" s="118">
        <v>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7">
        <v>6</v>
      </c>
      <c r="B11" s="24" t="s">
        <v>387</v>
      </c>
      <c r="C11" s="24" t="s">
        <v>300</v>
      </c>
      <c r="D11" s="38" t="s">
        <v>286</v>
      </c>
      <c r="E11" s="57">
        <v>0</v>
      </c>
      <c r="F11" s="117">
        <v>0</v>
      </c>
      <c r="G11" s="118">
        <v>0</v>
      </c>
      <c r="H11" s="36"/>
      <c r="I11" s="37">
        <v>4</v>
      </c>
      <c r="J11" s="24" t="s">
        <v>384</v>
      </c>
      <c r="K11" s="24" t="s">
        <v>27</v>
      </c>
      <c r="L11" s="38" t="s">
        <v>286</v>
      </c>
      <c r="M11" s="57">
        <v>0</v>
      </c>
      <c r="N11" s="117">
        <v>0</v>
      </c>
      <c r="O11" s="118">
        <v>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18">
        <v>8</v>
      </c>
      <c r="B12" s="215" t="s">
        <v>390</v>
      </c>
      <c r="C12" s="215" t="s">
        <v>12</v>
      </c>
      <c r="D12" s="219" t="s">
        <v>286</v>
      </c>
      <c r="E12" s="217">
        <v>0</v>
      </c>
      <c r="F12" s="119">
        <v>0</v>
      </c>
      <c r="G12" s="120">
        <v>0</v>
      </c>
      <c r="H12" s="36"/>
      <c r="I12" s="218">
        <v>6</v>
      </c>
      <c r="J12" s="215" t="s">
        <v>127</v>
      </c>
      <c r="K12" s="215" t="s">
        <v>84</v>
      </c>
      <c r="L12" s="219" t="s">
        <v>85</v>
      </c>
      <c r="M12" s="217">
        <v>0</v>
      </c>
      <c r="N12" s="119">
        <v>0</v>
      </c>
      <c r="O12" s="120"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6" t="s">
        <v>377</v>
      </c>
      <c r="F14" s="34" t="s">
        <v>706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6" t="s">
        <v>129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ortState xmlns:xlrd2="http://schemas.microsoft.com/office/spreadsheetml/2017/richdata2" ref="I5:O12">
    <sortCondition descending="1" ref="O5"/>
    <sortCondition descending="1" ref="N5"/>
  </sortState>
  <hyperlinks>
    <hyperlink ref="B2" location="'Index'!A3" display="`" xr:uid="{6D362C78-5FDE-4E73-AB27-D5637E40BF17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B7AE-9BA9-4C70-89DF-B72AA20381E3}">
  <sheetPr codeName="Sheet9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16384" width="10.28515625" style="86"/>
  </cols>
  <sheetData>
    <row r="1" spans="1:34" s="84" customFormat="1" ht="18" x14ac:dyDescent="0.35">
      <c r="A1" s="84" t="s">
        <v>266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</v>
      </c>
      <c r="G3" s="87"/>
      <c r="H3" s="86"/>
      <c r="I3" s="86"/>
      <c r="J3" s="86"/>
      <c r="K3" s="86"/>
      <c r="L3" s="86"/>
      <c r="M3" s="86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267</v>
      </c>
      <c r="B4" s="123"/>
      <c r="C4" s="124">
        <v>575</v>
      </c>
      <c r="D4" s="123"/>
      <c r="E4" s="95" t="s">
        <v>10</v>
      </c>
      <c r="F4" s="125">
        <f>SUM(F5:F7)</f>
        <v>556</v>
      </c>
      <c r="G4" s="126" t="s">
        <v>135</v>
      </c>
      <c r="H4" s="122" t="s">
        <v>268</v>
      </c>
      <c r="I4" s="123"/>
      <c r="J4" s="124">
        <v>577</v>
      </c>
      <c r="K4" s="123"/>
      <c r="L4" s="95" t="s">
        <v>10</v>
      </c>
      <c r="M4" s="125">
        <f>SUM(M5:M7)</f>
        <v>584</v>
      </c>
      <c r="N4"/>
    </row>
    <row r="5" spans="1:34" ht="15.75" customHeight="1" x14ac:dyDescent="0.3">
      <c r="A5" s="127" t="s">
        <v>269</v>
      </c>
      <c r="B5" s="128"/>
      <c r="C5" s="129"/>
      <c r="D5" s="99">
        <v>89</v>
      </c>
      <c r="E5" s="99">
        <v>93</v>
      </c>
      <c r="F5" s="130">
        <f>SUM(D5:E5)</f>
        <v>182</v>
      </c>
      <c r="G5"/>
      <c r="H5" s="127" t="s">
        <v>208</v>
      </c>
      <c r="I5" s="128"/>
      <c r="J5" s="129"/>
      <c r="K5" s="99">
        <v>94</v>
      </c>
      <c r="L5" s="99">
        <v>100</v>
      </c>
      <c r="M5" s="130">
        <f>SUM(K5:L5)</f>
        <v>194</v>
      </c>
      <c r="N5"/>
    </row>
    <row r="6" spans="1:34" ht="15.75" customHeight="1" x14ac:dyDescent="0.3">
      <c r="A6" s="131" t="s">
        <v>195</v>
      </c>
      <c r="B6" s="132"/>
      <c r="C6" s="133"/>
      <c r="D6" s="104">
        <v>92</v>
      </c>
      <c r="E6" s="104">
        <v>94</v>
      </c>
      <c r="F6" s="105">
        <f>SUM(D6:E6)</f>
        <v>186</v>
      </c>
      <c r="G6"/>
      <c r="H6" s="131" t="s">
        <v>11</v>
      </c>
      <c r="I6" s="132"/>
      <c r="J6" s="133"/>
      <c r="K6" s="104">
        <v>99</v>
      </c>
      <c r="L6" s="104">
        <v>97</v>
      </c>
      <c r="M6" s="105">
        <f>SUM(K6:L6)</f>
        <v>196</v>
      </c>
      <c r="N6"/>
    </row>
    <row r="7" spans="1:34" ht="15.75" customHeight="1" x14ac:dyDescent="0.3">
      <c r="A7" s="134" t="s">
        <v>270</v>
      </c>
      <c r="B7" s="135"/>
      <c r="C7" s="136"/>
      <c r="D7" s="106">
        <v>94</v>
      </c>
      <c r="E7" s="106">
        <v>94</v>
      </c>
      <c r="F7" s="107">
        <f>SUM(D7:E7)</f>
        <v>188</v>
      </c>
      <c r="G7"/>
      <c r="H7" s="134" t="s">
        <v>199</v>
      </c>
      <c r="I7" s="135"/>
      <c r="J7" s="136"/>
      <c r="K7" s="106">
        <v>97</v>
      </c>
      <c r="L7" s="106">
        <v>97</v>
      </c>
      <c r="M7" s="107">
        <f>SUM(K7:L7)</f>
        <v>194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22" t="s">
        <v>271</v>
      </c>
      <c r="B9" s="123"/>
      <c r="C9" s="124">
        <v>585</v>
      </c>
      <c r="D9" s="123"/>
      <c r="E9" s="95" t="s">
        <v>10</v>
      </c>
      <c r="F9" s="125">
        <f>SUM(F10:F12)</f>
        <v>584</v>
      </c>
      <c r="G9" s="126" t="s">
        <v>135</v>
      </c>
      <c r="H9" s="122" t="s">
        <v>272</v>
      </c>
      <c r="I9" s="123"/>
      <c r="J9" s="124">
        <v>580</v>
      </c>
      <c r="K9" s="123"/>
      <c r="L9" s="95" t="s">
        <v>10</v>
      </c>
      <c r="M9" s="125">
        <f>SUM(M10:M12)</f>
        <v>581</v>
      </c>
      <c r="N9"/>
    </row>
    <row r="10" spans="1:34" ht="15.75" customHeight="1" x14ac:dyDescent="0.3">
      <c r="A10" s="127" t="s">
        <v>273</v>
      </c>
      <c r="B10" s="128"/>
      <c r="C10" s="129"/>
      <c r="D10" s="99">
        <v>98</v>
      </c>
      <c r="E10" s="99">
        <v>98</v>
      </c>
      <c r="F10" s="130">
        <f>SUM(D10:E10)</f>
        <v>196</v>
      </c>
      <c r="G10"/>
      <c r="H10" s="127" t="s">
        <v>274</v>
      </c>
      <c r="I10" s="128"/>
      <c r="J10" s="129"/>
      <c r="K10" s="99">
        <v>100</v>
      </c>
      <c r="L10" s="99">
        <v>98</v>
      </c>
      <c r="M10" s="130">
        <f>SUM(K10:L10)</f>
        <v>198</v>
      </c>
      <c r="N10"/>
      <c r="AA10" s="137"/>
      <c r="AB10" s="137"/>
      <c r="AC10" s="137"/>
      <c r="AD10" s="137"/>
      <c r="AE10" s="137"/>
      <c r="AF10" s="137"/>
    </row>
    <row r="11" spans="1:34" ht="15.75" customHeight="1" x14ac:dyDescent="0.3">
      <c r="A11" s="131" t="s">
        <v>217</v>
      </c>
      <c r="B11" s="132"/>
      <c r="C11" s="133"/>
      <c r="D11" s="104">
        <v>99</v>
      </c>
      <c r="E11" s="104">
        <v>97</v>
      </c>
      <c r="F11" s="105">
        <f>SUM(D11:E11)</f>
        <v>196</v>
      </c>
      <c r="G11"/>
      <c r="H11" s="131" t="s">
        <v>205</v>
      </c>
      <c r="I11" s="132"/>
      <c r="J11" s="133"/>
      <c r="K11" s="104">
        <v>96</v>
      </c>
      <c r="L11" s="104">
        <v>96</v>
      </c>
      <c r="M11" s="105">
        <f>SUM(K11:L11)</f>
        <v>192</v>
      </c>
      <c r="N11"/>
      <c r="AA11" s="137"/>
      <c r="AB11" s="137"/>
      <c r="AC11" s="137"/>
      <c r="AD11" s="137"/>
      <c r="AE11" s="137"/>
      <c r="AF11" s="137"/>
    </row>
    <row r="12" spans="1:34" ht="15.75" customHeight="1" x14ac:dyDescent="0.3">
      <c r="A12" s="134" t="s">
        <v>65</v>
      </c>
      <c r="B12" s="135"/>
      <c r="C12" s="136"/>
      <c r="D12" s="106">
        <v>95</v>
      </c>
      <c r="E12" s="106">
        <v>97</v>
      </c>
      <c r="F12" s="107">
        <f>SUM(D12:E12)</f>
        <v>192</v>
      </c>
      <c r="G12"/>
      <c r="H12" s="134" t="s">
        <v>219</v>
      </c>
      <c r="I12" s="135"/>
      <c r="J12" s="136"/>
      <c r="K12" s="106">
        <v>96</v>
      </c>
      <c r="L12" s="106">
        <v>95</v>
      </c>
      <c r="M12" s="107">
        <f>SUM(K12:L12)</f>
        <v>191</v>
      </c>
      <c r="N12"/>
      <c r="AA12" s="137"/>
      <c r="AB12" s="137"/>
      <c r="AC12" s="137"/>
      <c r="AD12" s="137"/>
      <c r="AE12" s="137"/>
      <c r="AF12" s="137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7"/>
      <c r="AB13" s="137"/>
      <c r="AC13" s="137"/>
      <c r="AD13" s="137"/>
      <c r="AE13" s="137"/>
      <c r="AF13" s="137"/>
    </row>
    <row r="14" spans="1:34" ht="15.75" customHeight="1" x14ac:dyDescent="0.3">
      <c r="A14" s="122" t="s">
        <v>275</v>
      </c>
      <c r="B14" s="123"/>
      <c r="C14" s="124">
        <v>581</v>
      </c>
      <c r="D14" s="123"/>
      <c r="E14" s="95" t="s">
        <v>10</v>
      </c>
      <c r="F14" s="125">
        <f>SUM(F15:F17)</f>
        <v>583</v>
      </c>
      <c r="G14" s="126" t="s">
        <v>135</v>
      </c>
      <c r="H14" t="s">
        <v>276</v>
      </c>
      <c r="I14"/>
      <c r="J14"/>
      <c r="K14"/>
      <c r="L14"/>
      <c r="M14">
        <v>581</v>
      </c>
      <c r="N14"/>
    </row>
    <row r="15" spans="1:34" ht="15.75" customHeight="1" x14ac:dyDescent="0.3">
      <c r="A15" s="127" t="s">
        <v>190</v>
      </c>
      <c r="B15" s="128"/>
      <c r="C15" s="129"/>
      <c r="D15" s="99">
        <v>96</v>
      </c>
      <c r="E15" s="99">
        <v>96</v>
      </c>
      <c r="F15" s="130">
        <f>SUM(D15:E15)</f>
        <v>192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1" t="s">
        <v>200</v>
      </c>
      <c r="B16" s="132"/>
      <c r="C16" s="133"/>
      <c r="D16" s="104">
        <v>96</v>
      </c>
      <c r="E16" s="104">
        <v>97</v>
      </c>
      <c r="F16" s="105">
        <f>SUM(D16:E16)</f>
        <v>193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4" t="s">
        <v>202</v>
      </c>
      <c r="B17" s="135"/>
      <c r="C17" s="136"/>
      <c r="D17" s="106">
        <v>99</v>
      </c>
      <c r="E17" s="106">
        <v>99</v>
      </c>
      <c r="F17" s="107">
        <f>SUM(D17:E17)</f>
        <v>198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8" t="s">
        <v>3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H20" s="139" t="s">
        <v>275</v>
      </c>
      <c r="I20" s="99">
        <v>3</v>
      </c>
      <c r="J20" s="99">
        <v>3</v>
      </c>
      <c r="K20" s="99"/>
      <c r="L20" s="99"/>
      <c r="M20" s="99">
        <v>1742</v>
      </c>
      <c r="N20" s="130">
        <v>6</v>
      </c>
    </row>
    <row r="21" spans="1:20" ht="15.75" customHeight="1" x14ac:dyDescent="0.3">
      <c r="H21" s="140" t="s">
        <v>271</v>
      </c>
      <c r="I21" s="104">
        <v>3</v>
      </c>
      <c r="J21" s="104">
        <v>2</v>
      </c>
      <c r="K21" s="104"/>
      <c r="L21" s="104">
        <v>1</v>
      </c>
      <c r="M21" s="104">
        <v>1752</v>
      </c>
      <c r="N21" s="105">
        <v>4</v>
      </c>
    </row>
    <row r="22" spans="1:20" ht="15.75" customHeight="1" x14ac:dyDescent="0.3">
      <c r="H22" s="141" t="s">
        <v>272</v>
      </c>
      <c r="I22" s="104">
        <v>3</v>
      </c>
      <c r="J22" s="104">
        <v>1</v>
      </c>
      <c r="K22" s="104"/>
      <c r="L22" s="104">
        <v>2</v>
      </c>
      <c r="M22" s="104">
        <v>1743</v>
      </c>
      <c r="N22" s="105">
        <v>2</v>
      </c>
    </row>
    <row r="23" spans="1:20" ht="15.75" customHeight="1" x14ac:dyDescent="0.3">
      <c r="H23" s="141" t="s">
        <v>268</v>
      </c>
      <c r="I23" s="104">
        <v>3</v>
      </c>
      <c r="J23" s="104">
        <v>1</v>
      </c>
      <c r="K23" s="104"/>
      <c r="L23" s="104">
        <v>2</v>
      </c>
      <c r="M23" s="104">
        <v>1736</v>
      </c>
      <c r="N23" s="105">
        <v>2</v>
      </c>
    </row>
    <row r="24" spans="1:20" ht="15.75" customHeight="1" x14ac:dyDescent="0.3">
      <c r="H24" s="142" t="s">
        <v>267</v>
      </c>
      <c r="I24" s="295">
        <v>3</v>
      </c>
      <c r="J24" s="295">
        <v>1</v>
      </c>
      <c r="K24" s="295"/>
      <c r="L24" s="295">
        <v>2</v>
      </c>
      <c r="M24" s="295">
        <v>1709</v>
      </c>
      <c r="N24" s="296">
        <v>2</v>
      </c>
    </row>
    <row r="25" spans="1:20" ht="15.75" customHeight="1" x14ac:dyDescent="0.3"/>
    <row r="26" spans="1:20" ht="15.75" customHeight="1" x14ac:dyDescent="0.3">
      <c r="B26" s="112"/>
      <c r="C26" s="112"/>
      <c r="H26" s="143"/>
      <c r="I26" s="144"/>
      <c r="J26" s="144"/>
      <c r="K26" s="144"/>
      <c r="L26" s="144"/>
      <c r="M26" s="144"/>
      <c r="N26" s="144"/>
    </row>
    <row r="27" spans="1:20" ht="15.75" customHeight="1" x14ac:dyDescent="0.3">
      <c r="A27" s="145"/>
      <c r="B27" s="145"/>
      <c r="C27" s="145"/>
      <c r="D27" s="145"/>
      <c r="E27" s="145"/>
      <c r="F27" s="145"/>
      <c r="G27" s="146"/>
      <c r="H27" s="145"/>
      <c r="I27" s="145"/>
      <c r="J27" s="145"/>
      <c r="K27" s="145"/>
      <c r="L27" s="145"/>
      <c r="M27" s="145"/>
      <c r="N27" s="145"/>
      <c r="P27" s="144"/>
    </row>
    <row r="28" spans="1:20" ht="15.75" customHeight="1" x14ac:dyDescent="0.3"/>
    <row r="29" spans="1:20" ht="15.75" customHeight="1" x14ac:dyDescent="0.3">
      <c r="A29" s="91" t="s">
        <v>4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2" t="s">
        <v>277</v>
      </c>
      <c r="B30" s="123"/>
      <c r="C30" s="124">
        <v>573</v>
      </c>
      <c r="D30" s="123"/>
      <c r="E30" s="95" t="s">
        <v>10</v>
      </c>
      <c r="F30" s="125">
        <f>SUM(F31:F33)</f>
        <v>569</v>
      </c>
      <c r="G30" s="126" t="s">
        <v>135</v>
      </c>
      <c r="H30" s="122" t="s">
        <v>278</v>
      </c>
      <c r="I30" s="123"/>
      <c r="J30" s="124">
        <v>574</v>
      </c>
      <c r="K30" s="123"/>
      <c r="L30" s="95" t="s">
        <v>10</v>
      </c>
      <c r="M30" s="125">
        <f>SUM(M31:M33)</f>
        <v>571</v>
      </c>
      <c r="N30"/>
      <c r="O30" s="115"/>
      <c r="P30" s="115"/>
      <c r="Q30" s="115"/>
      <c r="R30" s="115"/>
      <c r="S30" s="115"/>
      <c r="T30" s="115"/>
    </row>
    <row r="31" spans="1:20" ht="15.75" customHeight="1" x14ac:dyDescent="0.3">
      <c r="A31" s="127" t="s">
        <v>209</v>
      </c>
      <c r="B31" s="128"/>
      <c r="C31" s="129"/>
      <c r="D31" s="99">
        <v>96</v>
      </c>
      <c r="E31" s="99">
        <v>92</v>
      </c>
      <c r="F31" s="130">
        <f>SUM(D31:E31)</f>
        <v>188</v>
      </c>
      <c r="G31"/>
      <c r="H31" s="127" t="s">
        <v>279</v>
      </c>
      <c r="I31" s="128"/>
      <c r="J31" s="129"/>
      <c r="K31" s="99">
        <v>93</v>
      </c>
      <c r="L31" s="99">
        <v>91</v>
      </c>
      <c r="M31" s="130">
        <f>SUM(K31:L31)</f>
        <v>184</v>
      </c>
      <c r="N31"/>
      <c r="O31" s="115"/>
      <c r="P31" s="115"/>
      <c r="Q31" s="115"/>
      <c r="R31" s="115"/>
      <c r="S31" s="115"/>
      <c r="T31" s="115"/>
    </row>
    <row r="32" spans="1:20" ht="15.75" customHeight="1" x14ac:dyDescent="0.3">
      <c r="A32" s="131" t="s">
        <v>189</v>
      </c>
      <c r="B32" s="132"/>
      <c r="C32" s="133"/>
      <c r="D32" s="104">
        <v>98</v>
      </c>
      <c r="E32" s="104">
        <v>97</v>
      </c>
      <c r="F32" s="105">
        <f>SUM(D32:E32)</f>
        <v>195</v>
      </c>
      <c r="G32"/>
      <c r="H32" s="131" t="s">
        <v>192</v>
      </c>
      <c r="I32" s="132"/>
      <c r="J32" s="133"/>
      <c r="K32" s="104">
        <v>97</v>
      </c>
      <c r="L32" s="104">
        <v>98</v>
      </c>
      <c r="M32" s="105">
        <f>SUM(K32:L32)</f>
        <v>195</v>
      </c>
      <c r="N32"/>
      <c r="O32" s="115"/>
      <c r="P32" s="115"/>
      <c r="Q32" s="115"/>
      <c r="R32" s="115"/>
      <c r="S32" s="115"/>
      <c r="T32" s="115"/>
    </row>
    <row r="33" spans="1:20" ht="15.75" customHeight="1" x14ac:dyDescent="0.3">
      <c r="A33" s="134" t="s">
        <v>215</v>
      </c>
      <c r="B33" s="135"/>
      <c r="C33" s="136"/>
      <c r="D33" s="106">
        <v>91</v>
      </c>
      <c r="E33" s="106">
        <v>95</v>
      </c>
      <c r="F33" s="107">
        <f>SUM(D33:E33)</f>
        <v>186</v>
      </c>
      <c r="G33"/>
      <c r="H33" s="134" t="s">
        <v>280</v>
      </c>
      <c r="I33" s="135"/>
      <c r="J33" s="136"/>
      <c r="K33" s="114">
        <v>95</v>
      </c>
      <c r="L33" s="106">
        <v>97</v>
      </c>
      <c r="M33" s="107">
        <f>SUM(K33:L33)</f>
        <v>192</v>
      </c>
      <c r="N33"/>
      <c r="O33" s="115"/>
      <c r="P33" s="115"/>
      <c r="Q33" s="115"/>
      <c r="R33" s="115"/>
      <c r="S33" s="115"/>
      <c r="T33" s="11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5"/>
      <c r="P34" s="115"/>
      <c r="Q34" s="115"/>
      <c r="R34" s="115"/>
      <c r="S34" s="115"/>
      <c r="T34" s="115"/>
    </row>
    <row r="35" spans="1:20" ht="15.75" customHeight="1" x14ac:dyDescent="0.3">
      <c r="A35" s="122" t="s">
        <v>281</v>
      </c>
      <c r="B35" s="123"/>
      <c r="C35" s="124">
        <v>569</v>
      </c>
      <c r="D35" s="123"/>
      <c r="E35" s="95" t="s">
        <v>10</v>
      </c>
      <c r="F35" s="125">
        <f>SUM(F36:F38)</f>
        <v>0</v>
      </c>
      <c r="G35" s="126" t="s">
        <v>135</v>
      </c>
      <c r="H35" s="122" t="s">
        <v>282</v>
      </c>
      <c r="I35" s="123"/>
      <c r="J35" s="124">
        <v>573</v>
      </c>
      <c r="K35" s="123"/>
      <c r="L35" s="95" t="s">
        <v>10</v>
      </c>
      <c r="M35" s="125">
        <f>SUM(M36:M38)</f>
        <v>567</v>
      </c>
      <c r="N35"/>
      <c r="O35" s="115"/>
      <c r="P35" s="115"/>
      <c r="Q35" s="115"/>
      <c r="R35" s="115"/>
      <c r="S35" s="115"/>
      <c r="T35" s="115"/>
    </row>
    <row r="36" spans="1:20" ht="15.75" customHeight="1" x14ac:dyDescent="0.3">
      <c r="A36" s="127" t="s">
        <v>283</v>
      </c>
      <c r="B36" s="128"/>
      <c r="C36" s="129"/>
      <c r="D36" s="99" t="s">
        <v>286</v>
      </c>
      <c r="E36" s="99"/>
      <c r="F36" s="130">
        <f>SUM(D36:E36)</f>
        <v>0</v>
      </c>
      <c r="G36"/>
      <c r="H36" s="127" t="s">
        <v>206</v>
      </c>
      <c r="I36" s="128"/>
      <c r="J36" s="129"/>
      <c r="K36" s="99">
        <v>93</v>
      </c>
      <c r="L36" s="99">
        <v>96</v>
      </c>
      <c r="M36" s="130">
        <f>SUM(K36:L36)</f>
        <v>189</v>
      </c>
      <c r="N36"/>
      <c r="O36" s="115"/>
      <c r="P36" s="115"/>
      <c r="Q36" s="115"/>
      <c r="R36" s="115"/>
      <c r="S36" s="115"/>
      <c r="T36" s="115"/>
    </row>
    <row r="37" spans="1:20" ht="15.75" customHeight="1" x14ac:dyDescent="0.3">
      <c r="A37" s="131" t="s">
        <v>238</v>
      </c>
      <c r="B37" s="132"/>
      <c r="C37" s="133"/>
      <c r="D37" s="104" t="s">
        <v>286</v>
      </c>
      <c r="E37" s="104"/>
      <c r="F37" s="105">
        <f>SUM(D37:E37)</f>
        <v>0</v>
      </c>
      <c r="G37"/>
      <c r="H37" s="131" t="s">
        <v>284</v>
      </c>
      <c r="I37" s="132"/>
      <c r="J37" s="133"/>
      <c r="K37" s="104">
        <v>95</v>
      </c>
      <c r="L37" s="104">
        <v>94</v>
      </c>
      <c r="M37" s="105">
        <f>SUM(K37:L37)</f>
        <v>189</v>
      </c>
      <c r="N37"/>
      <c r="O37" s="115"/>
      <c r="P37" s="115"/>
      <c r="Q37" s="115"/>
      <c r="R37" s="115"/>
      <c r="S37" s="115"/>
      <c r="T37" s="115"/>
    </row>
    <row r="38" spans="1:20" ht="15.75" customHeight="1" x14ac:dyDescent="0.3">
      <c r="A38" s="134" t="s">
        <v>220</v>
      </c>
      <c r="B38" s="135"/>
      <c r="C38" s="136"/>
      <c r="D38" s="106" t="s">
        <v>286</v>
      </c>
      <c r="E38" s="106"/>
      <c r="F38" s="107">
        <f>SUM(D38:E38)</f>
        <v>0</v>
      </c>
      <c r="G38"/>
      <c r="H38" s="134" t="s">
        <v>213</v>
      </c>
      <c r="I38" s="135"/>
      <c r="J38" s="136"/>
      <c r="K38" s="106">
        <v>97</v>
      </c>
      <c r="L38" s="106">
        <v>92</v>
      </c>
      <c r="M38" s="107">
        <f>SUM(K38:L38)</f>
        <v>189</v>
      </c>
      <c r="N38"/>
      <c r="O38" s="115"/>
      <c r="P38" s="115"/>
      <c r="Q38" s="115"/>
      <c r="R38" s="115"/>
      <c r="S38" s="115"/>
      <c r="T38" s="11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5"/>
      <c r="P39" s="115"/>
      <c r="Q39" s="115"/>
      <c r="R39" s="115"/>
      <c r="S39" s="115"/>
      <c r="T39" s="115"/>
    </row>
    <row r="40" spans="1:20" ht="15.75" customHeight="1" x14ac:dyDescent="0.3">
      <c r="A40" s="122" t="s">
        <v>285</v>
      </c>
      <c r="B40" s="123"/>
      <c r="C40" s="124">
        <v>567</v>
      </c>
      <c r="D40" s="123"/>
      <c r="E40" s="95" t="s">
        <v>10</v>
      </c>
      <c r="F40" s="125">
        <f>SUM(F41:F43)</f>
        <v>379</v>
      </c>
      <c r="G40" s="126" t="s">
        <v>135</v>
      </c>
      <c r="H40" t="s">
        <v>276</v>
      </c>
      <c r="I40"/>
      <c r="J40"/>
      <c r="K40"/>
      <c r="L40"/>
      <c r="M40">
        <v>567</v>
      </c>
      <c r="N40"/>
      <c r="O40" s="115"/>
      <c r="P40" s="115"/>
      <c r="Q40" s="115"/>
      <c r="R40" s="115"/>
      <c r="S40" s="115"/>
      <c r="T40" s="115"/>
    </row>
    <row r="41" spans="1:20" ht="15.75" customHeight="1" x14ac:dyDescent="0.3">
      <c r="A41" s="127" t="s">
        <v>79</v>
      </c>
      <c r="B41" s="128"/>
      <c r="C41" s="129"/>
      <c r="D41" s="99">
        <v>93</v>
      </c>
      <c r="E41" s="99">
        <v>91</v>
      </c>
      <c r="F41" s="130">
        <f>SUM(D41:E41)</f>
        <v>184</v>
      </c>
      <c r="G41"/>
      <c r="H41"/>
      <c r="I41"/>
      <c r="J41"/>
      <c r="K41"/>
      <c r="L41"/>
      <c r="M41"/>
      <c r="N41"/>
      <c r="O41" s="115"/>
      <c r="P41" s="115"/>
      <c r="Q41" s="115"/>
      <c r="R41" s="115"/>
      <c r="S41" s="115"/>
      <c r="T41" s="115"/>
    </row>
    <row r="42" spans="1:20" ht="15.75" customHeight="1" x14ac:dyDescent="0.3">
      <c r="A42" s="131" t="s">
        <v>237</v>
      </c>
      <c r="B42" s="132"/>
      <c r="C42" s="133"/>
      <c r="D42" s="104" t="s">
        <v>286</v>
      </c>
      <c r="E42" s="104"/>
      <c r="F42" s="105">
        <f>SUM(D42:E42)</f>
        <v>0</v>
      </c>
      <c r="G42"/>
      <c r="H42"/>
      <c r="I42"/>
      <c r="J42"/>
      <c r="K42"/>
      <c r="L42"/>
      <c r="M42"/>
      <c r="N42"/>
      <c r="O42" s="115"/>
      <c r="P42" s="115"/>
      <c r="Q42" s="115"/>
      <c r="R42" s="115"/>
      <c r="S42" s="115"/>
      <c r="T42" s="115"/>
    </row>
    <row r="43" spans="1:20" ht="15.75" customHeight="1" x14ac:dyDescent="0.3">
      <c r="A43" s="134" t="s">
        <v>218</v>
      </c>
      <c r="B43" s="135"/>
      <c r="C43" s="136"/>
      <c r="D43" s="106">
        <v>98</v>
      </c>
      <c r="E43" s="106">
        <v>97</v>
      </c>
      <c r="F43" s="107">
        <f>SUM(D43:E43)</f>
        <v>195</v>
      </c>
      <c r="G43"/>
      <c r="H43"/>
      <c r="I43"/>
      <c r="J43"/>
      <c r="K43"/>
      <c r="L43"/>
      <c r="M43"/>
      <c r="N43"/>
      <c r="O43" s="115"/>
      <c r="P43" s="115"/>
      <c r="Q43" s="115"/>
      <c r="R43" s="115"/>
      <c r="S43" s="115"/>
      <c r="T43" s="11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5"/>
      <c r="P44" s="115"/>
      <c r="Q44" s="115"/>
      <c r="R44" s="115"/>
      <c r="S44" s="115"/>
      <c r="T44" s="115"/>
    </row>
    <row r="45" spans="1:20" ht="15.75" customHeight="1" x14ac:dyDescent="0.3">
      <c r="H45" s="138" t="s">
        <v>4</v>
      </c>
      <c r="I45" s="97" t="s">
        <v>139</v>
      </c>
      <c r="J45" s="97" t="s">
        <v>140</v>
      </c>
      <c r="K45" s="97" t="s">
        <v>141</v>
      </c>
      <c r="L45" s="97" t="s">
        <v>142</v>
      </c>
      <c r="M45" s="97" t="s">
        <v>9</v>
      </c>
      <c r="N45" s="98" t="s">
        <v>143</v>
      </c>
    </row>
    <row r="46" spans="1:20" ht="15.75" customHeight="1" x14ac:dyDescent="0.3">
      <c r="H46" s="147" t="s">
        <v>282</v>
      </c>
      <c r="I46" s="148">
        <v>3</v>
      </c>
      <c r="J46" s="148">
        <v>2</v>
      </c>
      <c r="K46" s="148"/>
      <c r="L46" s="148">
        <v>1</v>
      </c>
      <c r="M46" s="148">
        <v>1697</v>
      </c>
      <c r="N46" s="149">
        <v>4</v>
      </c>
      <c r="O46" s="115"/>
      <c r="P46" s="115"/>
    </row>
    <row r="47" spans="1:20" ht="15.75" customHeight="1" x14ac:dyDescent="0.3">
      <c r="H47" s="150" t="s">
        <v>278</v>
      </c>
      <c r="I47" s="117">
        <v>3</v>
      </c>
      <c r="J47" s="117">
        <v>2</v>
      </c>
      <c r="K47" s="117"/>
      <c r="L47" s="117">
        <v>1</v>
      </c>
      <c r="M47" s="117">
        <v>1690</v>
      </c>
      <c r="N47" s="118">
        <v>4</v>
      </c>
      <c r="O47" s="115"/>
      <c r="P47" s="115"/>
    </row>
    <row r="48" spans="1:20" ht="15.75" customHeight="1" x14ac:dyDescent="0.3">
      <c r="H48" s="150" t="s">
        <v>285</v>
      </c>
      <c r="I48" s="117">
        <v>3</v>
      </c>
      <c r="J48" s="117">
        <v>2</v>
      </c>
      <c r="K48" s="117"/>
      <c r="L48" s="117">
        <v>1</v>
      </c>
      <c r="M48" s="117">
        <v>1533</v>
      </c>
      <c r="N48" s="118">
        <v>4</v>
      </c>
      <c r="O48" s="115"/>
      <c r="P48" s="115"/>
    </row>
    <row r="49" spans="1:16" ht="15.75" customHeight="1" x14ac:dyDescent="0.3">
      <c r="H49" s="150" t="s">
        <v>277</v>
      </c>
      <c r="I49" s="117">
        <v>3</v>
      </c>
      <c r="J49" s="117"/>
      <c r="K49" s="117"/>
      <c r="L49" s="117">
        <v>3</v>
      </c>
      <c r="M49" s="117">
        <v>1718</v>
      </c>
      <c r="N49" s="118">
        <v>0</v>
      </c>
      <c r="O49" s="115"/>
      <c r="P49" s="115"/>
    </row>
    <row r="50" spans="1:16" ht="15.75" customHeight="1" x14ac:dyDescent="0.3">
      <c r="H50" s="151" t="s">
        <v>281</v>
      </c>
      <c r="I50" s="119">
        <v>3</v>
      </c>
      <c r="J50" s="119"/>
      <c r="K50" s="119"/>
      <c r="L50" s="119">
        <v>3</v>
      </c>
      <c r="M50" s="119">
        <v>545</v>
      </c>
      <c r="N50" s="120">
        <v>0</v>
      </c>
      <c r="O50" s="115"/>
      <c r="P50" s="115"/>
    </row>
    <row r="51" spans="1:16" ht="15.75" customHeight="1" x14ac:dyDescent="0.3"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86" t="s">
        <v>159</v>
      </c>
      <c r="E52" s="87"/>
      <c r="G52" s="152" t="s">
        <v>706</v>
      </c>
    </row>
    <row r="53" spans="1:16" ht="15.75" customHeight="1" x14ac:dyDescent="0.3">
      <c r="A53" s="86" t="s">
        <v>129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233E151E-C5A2-4219-975F-A3E3EE2605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44C9-8DF0-4EC3-B72D-07F074136009}">
  <sheetPr codeName="Sheet10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16384" width="10.28515625" style="86"/>
  </cols>
  <sheetData>
    <row r="1" spans="1:34" s="84" customFormat="1" ht="18" x14ac:dyDescent="0.35">
      <c r="A1" s="84" t="s">
        <v>266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39</v>
      </c>
      <c r="G3" s="87"/>
      <c r="H3" s="86"/>
      <c r="I3" s="86"/>
      <c r="J3" s="86"/>
      <c r="K3" s="86"/>
      <c r="L3" s="86"/>
      <c r="M3" s="86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287</v>
      </c>
      <c r="B4" s="123"/>
      <c r="C4" s="124">
        <v>561</v>
      </c>
      <c r="D4" s="123"/>
      <c r="E4" s="95" t="s">
        <v>10</v>
      </c>
      <c r="F4" s="125">
        <f>SUM(F5:F7)</f>
        <v>549</v>
      </c>
      <c r="G4" s="126" t="s">
        <v>135</v>
      </c>
      <c r="H4" s="122" t="s">
        <v>288</v>
      </c>
      <c r="I4" s="123"/>
      <c r="J4" s="124">
        <v>538</v>
      </c>
      <c r="K4" s="123"/>
      <c r="L4" s="95" t="s">
        <v>10</v>
      </c>
      <c r="M4" s="125">
        <f>SUM(M5:M7)</f>
        <v>359</v>
      </c>
      <c r="N4"/>
      <c r="O4" s="115"/>
      <c r="P4" s="115"/>
      <c r="Q4" s="115"/>
      <c r="R4" s="115"/>
      <c r="S4" s="115"/>
      <c r="T4" s="115"/>
    </row>
    <row r="5" spans="1:34" ht="15.75" customHeight="1" x14ac:dyDescent="0.3">
      <c r="A5" s="127" t="s">
        <v>232</v>
      </c>
      <c r="B5" s="128"/>
      <c r="C5" s="129"/>
      <c r="D5" s="99">
        <v>90</v>
      </c>
      <c r="E5" s="99">
        <v>92</v>
      </c>
      <c r="F5" s="130">
        <f>SUM(D5:E5)</f>
        <v>182</v>
      </c>
      <c r="G5"/>
      <c r="H5" s="127" t="s">
        <v>240</v>
      </c>
      <c r="I5" s="128"/>
      <c r="J5" s="129"/>
      <c r="K5" s="99" t="s">
        <v>286</v>
      </c>
      <c r="L5" s="99"/>
      <c r="M5" s="130">
        <f>SUM(K5:L5)</f>
        <v>0</v>
      </c>
      <c r="N5"/>
      <c r="O5" s="115"/>
      <c r="P5" s="115"/>
      <c r="Q5" s="115"/>
      <c r="R5" s="115"/>
      <c r="S5" s="115"/>
      <c r="T5" s="115"/>
    </row>
    <row r="6" spans="1:34" ht="15.75" customHeight="1" x14ac:dyDescent="0.3">
      <c r="A6" s="131" t="s">
        <v>229</v>
      </c>
      <c r="B6" s="132"/>
      <c r="C6" s="133"/>
      <c r="D6" s="104">
        <v>90</v>
      </c>
      <c r="E6" s="104">
        <v>93</v>
      </c>
      <c r="F6" s="105">
        <f>SUM(D6:E6)</f>
        <v>183</v>
      </c>
      <c r="G6"/>
      <c r="H6" s="131" t="s">
        <v>201</v>
      </c>
      <c r="I6" s="132"/>
      <c r="J6" s="133"/>
      <c r="K6" s="104">
        <v>94</v>
      </c>
      <c r="L6" s="104">
        <v>94</v>
      </c>
      <c r="M6" s="105">
        <f>SUM(K6:L6)</f>
        <v>188</v>
      </c>
      <c r="N6"/>
      <c r="O6" s="115"/>
      <c r="P6" s="115"/>
      <c r="Q6" s="115"/>
      <c r="R6" s="115"/>
      <c r="S6" s="115"/>
      <c r="T6" s="115"/>
    </row>
    <row r="7" spans="1:34" ht="15.75" customHeight="1" x14ac:dyDescent="0.3">
      <c r="A7" s="134" t="s">
        <v>236</v>
      </c>
      <c r="B7" s="135"/>
      <c r="C7" s="136"/>
      <c r="D7" s="106">
        <v>93</v>
      </c>
      <c r="E7" s="106">
        <v>91</v>
      </c>
      <c r="F7" s="107">
        <f>SUM(D7:E7)</f>
        <v>184</v>
      </c>
      <c r="G7"/>
      <c r="H7" s="134" t="s">
        <v>264</v>
      </c>
      <c r="I7" s="135"/>
      <c r="J7" s="136"/>
      <c r="K7" s="106">
        <v>87</v>
      </c>
      <c r="L7" s="106">
        <v>84</v>
      </c>
      <c r="M7" s="107">
        <f>SUM(K7:L7)</f>
        <v>171</v>
      </c>
      <c r="N7"/>
      <c r="O7" s="115"/>
      <c r="P7" s="115"/>
      <c r="Q7" s="115"/>
      <c r="R7" s="115"/>
      <c r="S7" s="115"/>
      <c r="T7" s="115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15"/>
      <c r="P8" s="115"/>
      <c r="Q8" s="115"/>
      <c r="R8" s="115"/>
      <c r="S8" s="115"/>
      <c r="T8" s="115"/>
    </row>
    <row r="9" spans="1:34" ht="15.75" customHeight="1" x14ac:dyDescent="0.3">
      <c r="A9" s="122" t="s">
        <v>289</v>
      </c>
      <c r="B9" s="123"/>
      <c r="C9" s="124">
        <v>540</v>
      </c>
      <c r="D9" s="123"/>
      <c r="E9" s="95" t="s">
        <v>10</v>
      </c>
      <c r="F9" s="125">
        <f>SUM(F10:F12)</f>
        <v>550</v>
      </c>
      <c r="G9" s="126" t="s">
        <v>135</v>
      </c>
      <c r="H9" s="122" t="s">
        <v>290</v>
      </c>
      <c r="I9" s="123"/>
      <c r="J9" s="124">
        <v>556</v>
      </c>
      <c r="K9" s="123"/>
      <c r="L9" s="95" t="s">
        <v>10</v>
      </c>
      <c r="M9" s="125">
        <f>SUM(M10:M12)</f>
        <v>570</v>
      </c>
      <c r="N9"/>
      <c r="O9" s="115"/>
      <c r="P9" s="115"/>
      <c r="Q9" s="115"/>
      <c r="R9" s="115"/>
      <c r="S9" s="115"/>
      <c r="T9" s="115"/>
    </row>
    <row r="10" spans="1:34" ht="15.75" customHeight="1" x14ac:dyDescent="0.3">
      <c r="A10" s="127" t="s">
        <v>241</v>
      </c>
      <c r="B10" s="128"/>
      <c r="C10" s="129"/>
      <c r="D10" s="99">
        <v>91</v>
      </c>
      <c r="E10" s="99">
        <v>91</v>
      </c>
      <c r="F10" s="130">
        <f>SUM(D10:E10)</f>
        <v>182</v>
      </c>
      <c r="G10"/>
      <c r="H10" s="127" t="s">
        <v>214</v>
      </c>
      <c r="I10" s="128"/>
      <c r="J10" s="129"/>
      <c r="K10" s="99">
        <v>91</v>
      </c>
      <c r="L10" s="99">
        <v>93</v>
      </c>
      <c r="M10" s="130">
        <f>SUM(K10:L10)</f>
        <v>184</v>
      </c>
      <c r="N10"/>
      <c r="O10" s="115"/>
      <c r="P10" s="115"/>
      <c r="Q10" s="115"/>
      <c r="R10" s="115"/>
      <c r="S10" s="115"/>
      <c r="T10" s="115"/>
      <c r="AA10" s="137"/>
      <c r="AB10" s="137"/>
      <c r="AC10" s="137"/>
      <c r="AD10" s="137"/>
      <c r="AE10" s="137"/>
      <c r="AF10" s="137"/>
    </row>
    <row r="11" spans="1:34" ht="15.75" customHeight="1" x14ac:dyDescent="0.3">
      <c r="A11" s="131" t="s">
        <v>226</v>
      </c>
      <c r="B11" s="132"/>
      <c r="C11" s="133"/>
      <c r="D11" s="104">
        <v>92</v>
      </c>
      <c r="E11" s="104">
        <v>93</v>
      </c>
      <c r="F11" s="105">
        <f>SUM(D11:E11)</f>
        <v>185</v>
      </c>
      <c r="G11"/>
      <c r="H11" s="131" t="s">
        <v>234</v>
      </c>
      <c r="I11" s="132"/>
      <c r="J11" s="133"/>
      <c r="K11" s="104">
        <v>94</v>
      </c>
      <c r="L11" s="104">
        <v>93</v>
      </c>
      <c r="M11" s="105">
        <f>SUM(K11:L11)</f>
        <v>187</v>
      </c>
      <c r="N11"/>
      <c r="O11" s="115"/>
      <c r="P11" s="115"/>
      <c r="Q11" s="115"/>
      <c r="R11" s="115"/>
      <c r="S11" s="115"/>
      <c r="T11" s="115"/>
      <c r="AA11" s="137"/>
      <c r="AB11" s="137"/>
      <c r="AC11" s="137"/>
      <c r="AD11" s="137"/>
      <c r="AE11" s="137"/>
      <c r="AF11" s="137"/>
    </row>
    <row r="12" spans="1:34" ht="15.75" customHeight="1" x14ac:dyDescent="0.3">
      <c r="A12" s="134" t="s">
        <v>242</v>
      </c>
      <c r="B12" s="135"/>
      <c r="C12" s="136"/>
      <c r="D12" s="106">
        <v>90</v>
      </c>
      <c r="E12" s="106">
        <v>93</v>
      </c>
      <c r="F12" s="107">
        <f>SUM(D12:E12)</f>
        <v>183</v>
      </c>
      <c r="G12"/>
      <c r="H12" s="134" t="s">
        <v>255</v>
      </c>
      <c r="I12" s="135"/>
      <c r="J12" s="136"/>
      <c r="K12" s="106">
        <v>99</v>
      </c>
      <c r="L12" s="106">
        <v>100</v>
      </c>
      <c r="M12" s="107">
        <f>SUM(K12:L12)</f>
        <v>199</v>
      </c>
      <c r="N12"/>
      <c r="O12" s="115"/>
      <c r="P12" s="115"/>
      <c r="Q12" s="115"/>
      <c r="R12" s="115"/>
      <c r="S12" s="115"/>
      <c r="T12" s="115"/>
      <c r="AA12" s="137"/>
      <c r="AB12" s="137"/>
      <c r="AC12" s="137"/>
      <c r="AD12" s="137"/>
      <c r="AE12" s="137"/>
      <c r="AF12" s="137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15"/>
      <c r="P13" s="115"/>
      <c r="Q13" s="115"/>
      <c r="R13" s="115"/>
      <c r="S13" s="115"/>
      <c r="T13" s="115"/>
      <c r="AA13" s="137"/>
      <c r="AB13" s="137"/>
      <c r="AC13" s="137"/>
      <c r="AD13" s="137"/>
      <c r="AE13" s="137"/>
      <c r="AF13" s="137"/>
    </row>
    <row r="14" spans="1:34" ht="15.75" customHeight="1" x14ac:dyDescent="0.3">
      <c r="A14" s="122" t="s">
        <v>291</v>
      </c>
      <c r="B14" s="123"/>
      <c r="C14" s="124">
        <v>556</v>
      </c>
      <c r="D14" s="123"/>
      <c r="E14" s="95" t="s">
        <v>10</v>
      </c>
      <c r="F14" s="125">
        <f>SUM(F15:F17)</f>
        <v>473</v>
      </c>
      <c r="G14" s="126" t="s">
        <v>135</v>
      </c>
      <c r="H14" t="s">
        <v>276</v>
      </c>
      <c r="I14"/>
      <c r="J14"/>
      <c r="K14"/>
      <c r="L14"/>
      <c r="M14">
        <v>556</v>
      </c>
      <c r="N14"/>
      <c r="O14" s="115"/>
      <c r="P14" s="115"/>
      <c r="Q14" s="115"/>
      <c r="R14" s="115"/>
      <c r="S14" s="115"/>
      <c r="T14" s="115"/>
    </row>
    <row r="15" spans="1:34" ht="15.75" customHeight="1" x14ac:dyDescent="0.3">
      <c r="A15" s="127" t="s">
        <v>188</v>
      </c>
      <c r="B15" s="128"/>
      <c r="C15" s="129"/>
      <c r="D15" s="99">
        <v>98</v>
      </c>
      <c r="E15" s="99">
        <v>97</v>
      </c>
      <c r="F15" s="130">
        <f>SUM(D15:E15)</f>
        <v>195</v>
      </c>
      <c r="G15"/>
      <c r="H15"/>
      <c r="I15"/>
      <c r="J15"/>
      <c r="K15"/>
      <c r="L15"/>
      <c r="M15"/>
      <c r="N15"/>
      <c r="O15" s="115"/>
      <c r="P15" s="115"/>
      <c r="Q15" s="115"/>
      <c r="R15" s="115"/>
      <c r="S15" s="115"/>
      <c r="T15" s="115"/>
    </row>
    <row r="16" spans="1:34" ht="15.75" customHeight="1" x14ac:dyDescent="0.3">
      <c r="A16" s="131" t="s">
        <v>292</v>
      </c>
      <c r="B16" s="132"/>
      <c r="C16" s="133"/>
      <c r="D16" s="104">
        <v>64</v>
      </c>
      <c r="E16" s="104">
        <v>76</v>
      </c>
      <c r="F16" s="105">
        <f>SUM(D16:E16)</f>
        <v>140</v>
      </c>
      <c r="G16"/>
      <c r="H16"/>
      <c r="I16"/>
      <c r="J16"/>
      <c r="K16"/>
      <c r="L16"/>
      <c r="M16"/>
      <c r="N16"/>
      <c r="O16" s="115"/>
      <c r="P16" s="115"/>
      <c r="Q16" s="115"/>
      <c r="R16" s="115"/>
      <c r="S16" s="115"/>
      <c r="T16" s="115"/>
    </row>
    <row r="17" spans="1:20" ht="15.75" customHeight="1" x14ac:dyDescent="0.3">
      <c r="A17" s="134" t="s">
        <v>293</v>
      </c>
      <c r="B17" s="135"/>
      <c r="C17" s="136"/>
      <c r="D17" s="106">
        <v>60</v>
      </c>
      <c r="E17" s="106">
        <v>78</v>
      </c>
      <c r="F17" s="107">
        <f>SUM(D17:E17)</f>
        <v>138</v>
      </c>
      <c r="G17"/>
      <c r="H17"/>
      <c r="I17"/>
      <c r="J17"/>
      <c r="K17"/>
      <c r="L17"/>
      <c r="M17"/>
      <c r="N17"/>
      <c r="O17" s="115"/>
      <c r="P17" s="115"/>
      <c r="Q17" s="115"/>
      <c r="R17" s="115"/>
      <c r="S17" s="115"/>
      <c r="T17" s="11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15"/>
      <c r="P18" s="115"/>
      <c r="Q18" s="115"/>
      <c r="R18" s="115"/>
      <c r="S18" s="115"/>
      <c r="T18" s="115"/>
    </row>
    <row r="19" spans="1:20" ht="15.75" customHeight="1" x14ac:dyDescent="0.3">
      <c r="H19" s="138" t="s">
        <v>39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H20" s="147" t="s">
        <v>290</v>
      </c>
      <c r="I20" s="148">
        <v>3</v>
      </c>
      <c r="J20" s="148">
        <v>3</v>
      </c>
      <c r="K20" s="148"/>
      <c r="L20" s="148"/>
      <c r="M20" s="148">
        <v>1714</v>
      </c>
      <c r="N20" s="149">
        <v>6</v>
      </c>
      <c r="O20" s="115"/>
      <c r="P20" s="115"/>
    </row>
    <row r="21" spans="1:20" ht="15.75" customHeight="1" x14ac:dyDescent="0.3">
      <c r="H21" s="150" t="s">
        <v>287</v>
      </c>
      <c r="I21" s="117">
        <v>3</v>
      </c>
      <c r="J21" s="117">
        <v>2</v>
      </c>
      <c r="K21" s="117"/>
      <c r="L21" s="117">
        <v>1</v>
      </c>
      <c r="M21" s="117">
        <v>1642</v>
      </c>
      <c r="N21" s="118">
        <v>4</v>
      </c>
      <c r="O21" s="115"/>
      <c r="P21" s="115"/>
    </row>
    <row r="22" spans="1:20" ht="15.75" customHeight="1" x14ac:dyDescent="0.3">
      <c r="H22" s="150" t="s">
        <v>289</v>
      </c>
      <c r="I22" s="117">
        <v>3</v>
      </c>
      <c r="J22" s="117">
        <v>2</v>
      </c>
      <c r="K22" s="117"/>
      <c r="L22" s="117">
        <v>1</v>
      </c>
      <c r="M22" s="117">
        <v>1617</v>
      </c>
      <c r="N22" s="118">
        <v>4</v>
      </c>
      <c r="O22" s="115"/>
      <c r="P22" s="115"/>
    </row>
    <row r="23" spans="1:20" ht="15.75" customHeight="1" x14ac:dyDescent="0.3">
      <c r="H23" s="150" t="s">
        <v>291</v>
      </c>
      <c r="I23" s="117">
        <v>3</v>
      </c>
      <c r="J23" s="117"/>
      <c r="K23" s="117"/>
      <c r="L23" s="117">
        <v>3</v>
      </c>
      <c r="M23" s="117">
        <v>1494</v>
      </c>
      <c r="N23" s="118">
        <v>0</v>
      </c>
      <c r="O23" s="115"/>
      <c r="P23" s="115"/>
    </row>
    <row r="24" spans="1:20" ht="15.75" customHeight="1" x14ac:dyDescent="0.3">
      <c r="H24" s="151" t="s">
        <v>288</v>
      </c>
      <c r="I24" s="119">
        <v>3</v>
      </c>
      <c r="J24" s="119"/>
      <c r="K24" s="119"/>
      <c r="L24" s="119">
        <v>3</v>
      </c>
      <c r="M24" s="119">
        <v>1080</v>
      </c>
      <c r="N24" s="120">
        <v>0</v>
      </c>
      <c r="O24" s="115"/>
      <c r="P24" s="115"/>
    </row>
    <row r="25" spans="1:20" ht="15.75" customHeight="1" x14ac:dyDescent="0.3"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20" ht="15.75" customHeight="1" x14ac:dyDescent="0.3">
      <c r="A26" s="86" t="s">
        <v>159</v>
      </c>
      <c r="E26" s="87"/>
      <c r="G26" s="152" t="s">
        <v>706</v>
      </c>
      <c r="H26" s="143"/>
      <c r="I26" s="144"/>
      <c r="J26" s="144"/>
      <c r="K26" s="144"/>
      <c r="L26" s="144"/>
      <c r="M26" s="144"/>
      <c r="N26" s="144"/>
    </row>
    <row r="27" spans="1:20" ht="15.75" customHeight="1" x14ac:dyDescent="0.3">
      <c r="A27" s="86" t="s">
        <v>129</v>
      </c>
      <c r="H27" s="143"/>
      <c r="I27" s="144"/>
      <c r="J27" s="144"/>
      <c r="K27" s="144"/>
      <c r="L27" s="144"/>
      <c r="M27" s="144"/>
      <c r="N27" s="144"/>
    </row>
    <row r="28" spans="1:20" ht="15.75" customHeight="1" x14ac:dyDescent="0.3">
      <c r="A28" s="115"/>
      <c r="B28" s="115"/>
      <c r="C28" s="115"/>
      <c r="D28" s="115"/>
      <c r="E28" s="115"/>
      <c r="F28" s="115"/>
      <c r="G28" s="153"/>
      <c r="H28" s="115"/>
      <c r="I28" s="115"/>
      <c r="J28" s="115"/>
      <c r="K28" s="115"/>
      <c r="L28" s="115"/>
      <c r="M28" s="115"/>
      <c r="N28" s="115"/>
      <c r="O28" s="115"/>
      <c r="P28" s="115"/>
    </row>
    <row r="29" spans="1:20" ht="15.75" customHeight="1" x14ac:dyDescent="0.3">
      <c r="A29" s="115"/>
      <c r="B29" s="115"/>
      <c r="C29" s="115"/>
      <c r="D29" s="115"/>
      <c r="E29" s="115"/>
      <c r="F29" s="115"/>
      <c r="G29" s="153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20" ht="15.75" customHeight="1" x14ac:dyDescent="0.3">
      <c r="A30" s="115"/>
      <c r="B30" s="115"/>
      <c r="C30" s="115"/>
      <c r="D30" s="115"/>
      <c r="E30" s="115"/>
      <c r="F30" s="115"/>
      <c r="G30" s="153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115"/>
      <c r="B31" s="115"/>
      <c r="C31" s="115"/>
      <c r="D31" s="115"/>
      <c r="E31" s="115"/>
      <c r="F31" s="115"/>
      <c r="G31" s="153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115"/>
      <c r="B32" s="115"/>
      <c r="C32" s="115"/>
      <c r="D32" s="115"/>
      <c r="E32" s="115"/>
      <c r="F32" s="115"/>
      <c r="G32" s="153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115"/>
      <c r="B33" s="115"/>
      <c r="C33" s="115"/>
      <c r="D33" s="115"/>
      <c r="E33" s="115"/>
      <c r="F33" s="115"/>
      <c r="G33" s="153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53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5"/>
      <c r="B35" s="115"/>
      <c r="C35" s="115"/>
      <c r="D35" s="115"/>
      <c r="E35" s="115"/>
      <c r="F35" s="115"/>
      <c r="G35" s="153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115"/>
      <c r="B36" s="115"/>
      <c r="C36" s="115"/>
      <c r="D36" s="115"/>
      <c r="E36" s="115"/>
      <c r="F36" s="115"/>
      <c r="G36" s="153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115"/>
      <c r="B37" s="115"/>
      <c r="C37" s="115"/>
      <c r="D37" s="115"/>
      <c r="E37" s="115"/>
      <c r="F37" s="115"/>
      <c r="G37" s="153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115"/>
      <c r="B38" s="115"/>
      <c r="C38" s="115"/>
      <c r="D38" s="115"/>
      <c r="E38" s="115"/>
      <c r="F38" s="115"/>
      <c r="G38" s="153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5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5"/>
      <c r="B40" s="115"/>
      <c r="C40" s="115"/>
      <c r="D40" s="115"/>
      <c r="E40" s="115"/>
      <c r="F40" s="115"/>
      <c r="G40" s="153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115"/>
      <c r="B41" s="115"/>
      <c r="C41" s="115"/>
      <c r="D41" s="115"/>
      <c r="E41" s="115"/>
      <c r="F41" s="115"/>
      <c r="G41" s="153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115"/>
      <c r="B42" s="115"/>
      <c r="C42" s="115"/>
      <c r="D42" s="115"/>
      <c r="E42" s="115"/>
      <c r="F42" s="115"/>
      <c r="G42" s="153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115"/>
      <c r="B43" s="115"/>
      <c r="C43" s="115"/>
      <c r="D43" s="115"/>
      <c r="E43" s="115"/>
      <c r="F43" s="115"/>
      <c r="G43" s="153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53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A45" s="115"/>
      <c r="B45" s="115"/>
      <c r="C45" s="115"/>
      <c r="D45" s="115"/>
      <c r="E45" s="115"/>
      <c r="F45" s="115"/>
      <c r="G45" s="153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20" ht="15.75" customHeight="1" x14ac:dyDescent="0.3">
      <c r="A46" s="115"/>
      <c r="B46" s="115"/>
      <c r="C46" s="115"/>
      <c r="D46" s="115"/>
      <c r="E46" s="115"/>
      <c r="F46" s="115"/>
      <c r="G46" s="153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1:20" ht="15.75" customHeight="1" x14ac:dyDescent="0.3">
      <c r="A47" s="115"/>
      <c r="B47" s="115"/>
      <c r="C47" s="115"/>
      <c r="D47" s="115"/>
      <c r="E47" s="115"/>
      <c r="F47" s="115"/>
      <c r="G47" s="153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1:20" ht="15.75" customHeight="1" x14ac:dyDescent="0.3">
      <c r="A48" s="115"/>
      <c r="B48" s="115"/>
      <c r="C48" s="115"/>
      <c r="D48" s="115"/>
      <c r="E48" s="115"/>
      <c r="F48" s="115"/>
      <c r="G48" s="153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1:16" ht="15.75" customHeight="1" x14ac:dyDescent="0.3">
      <c r="A49" s="115"/>
      <c r="B49" s="115"/>
      <c r="C49" s="115"/>
      <c r="D49" s="115"/>
      <c r="E49" s="115"/>
      <c r="F49" s="115"/>
      <c r="G49" s="153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ht="15.75" customHeight="1" x14ac:dyDescent="0.3">
      <c r="A50" s="115"/>
      <c r="B50" s="115"/>
      <c r="C50" s="115"/>
      <c r="D50" s="115"/>
      <c r="E50" s="115"/>
      <c r="F50" s="115"/>
      <c r="G50" s="153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ht="15.75" customHeight="1" x14ac:dyDescent="0.3">
      <c r="A51" s="115"/>
      <c r="B51" s="115"/>
      <c r="C51" s="115"/>
      <c r="D51" s="115"/>
      <c r="E51" s="115"/>
      <c r="F51" s="115"/>
      <c r="G51" s="153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115"/>
      <c r="B52" s="115"/>
      <c r="C52" s="115"/>
      <c r="D52" s="115"/>
      <c r="E52" s="115"/>
      <c r="F52" s="115"/>
      <c r="G52" s="153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`" xr:uid="{B17F8085-D643-40FA-AB89-DA3181F0B4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9371-7BC9-45D4-A359-217CDF407A90}">
  <sheetPr codeName="Sheet2">
    <tabColor rgb="FF0070C0"/>
    <pageSetUpPr fitToPage="1"/>
  </sheetPr>
  <dimension ref="A1:AMJ62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5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17"/>
      <c r="I3" s="14"/>
      <c r="J3" s="15" t="s">
        <v>4</v>
      </c>
      <c r="K3" s="16"/>
      <c r="L3" s="15"/>
      <c r="M3" s="15"/>
      <c r="N3" s="15"/>
      <c r="O3" s="15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11"/>
      <c r="I4" s="18"/>
      <c r="J4" s="19" t="s">
        <v>5</v>
      </c>
      <c r="K4" s="19" t="s">
        <v>6</v>
      </c>
      <c r="L4" s="20" t="s">
        <v>7</v>
      </c>
      <c r="M4" s="20" t="s">
        <v>8</v>
      </c>
      <c r="N4" s="20" t="s">
        <v>9</v>
      </c>
      <c r="O4" s="21" t="s">
        <v>10</v>
      </c>
    </row>
    <row r="5" spans="1:34" x14ac:dyDescent="0.3">
      <c r="A5" s="276">
        <v>2</v>
      </c>
      <c r="B5" s="210" t="s">
        <v>15</v>
      </c>
      <c r="C5" s="210" t="s">
        <v>16</v>
      </c>
      <c r="D5" s="277">
        <v>100</v>
      </c>
      <c r="E5" s="277">
        <v>9</v>
      </c>
      <c r="F5" s="277">
        <v>299</v>
      </c>
      <c r="G5" s="311">
        <v>27</v>
      </c>
      <c r="H5" s="6"/>
      <c r="I5" s="276">
        <v>9</v>
      </c>
      <c r="J5" s="210" t="s">
        <v>38</v>
      </c>
      <c r="K5" s="210" t="s">
        <v>18</v>
      </c>
      <c r="L5" s="212">
        <v>90</v>
      </c>
      <c r="M5" s="277">
        <v>7</v>
      </c>
      <c r="N5" s="212">
        <v>278</v>
      </c>
      <c r="O5" s="213">
        <v>25</v>
      </c>
    </row>
    <row r="6" spans="1:34" x14ac:dyDescent="0.3">
      <c r="A6" s="23">
        <v>1</v>
      </c>
      <c r="B6" s="24" t="s">
        <v>11</v>
      </c>
      <c r="C6" s="24" t="s">
        <v>12</v>
      </c>
      <c r="D6" s="25">
        <v>96</v>
      </c>
      <c r="E6" s="22">
        <v>7</v>
      </c>
      <c r="F6" s="30">
        <v>293</v>
      </c>
      <c r="G6" s="27">
        <v>23</v>
      </c>
      <c r="H6" s="11"/>
      <c r="I6" s="23">
        <v>8</v>
      </c>
      <c r="J6" s="24" t="s">
        <v>35</v>
      </c>
      <c r="K6" s="24" t="s">
        <v>27</v>
      </c>
      <c r="L6" s="30">
        <v>93</v>
      </c>
      <c r="M6" s="22">
        <v>9</v>
      </c>
      <c r="N6" s="30">
        <v>271</v>
      </c>
      <c r="O6" s="27">
        <v>21</v>
      </c>
      <c r="AD6" s="6"/>
      <c r="AE6" s="6"/>
    </row>
    <row r="7" spans="1:34" s="6" customFormat="1" ht="15.75" customHeight="1" x14ac:dyDescent="0.3">
      <c r="A7" s="23">
        <v>6</v>
      </c>
      <c r="B7" s="24" t="s">
        <v>28</v>
      </c>
      <c r="C7" s="24" t="s">
        <v>20</v>
      </c>
      <c r="D7" s="25">
        <v>98</v>
      </c>
      <c r="E7" s="22">
        <v>8</v>
      </c>
      <c r="F7" s="25">
        <v>285</v>
      </c>
      <c r="G7" s="26">
        <v>20</v>
      </c>
      <c r="I7" s="23">
        <v>7</v>
      </c>
      <c r="J7" s="24" t="s">
        <v>32</v>
      </c>
      <c r="K7" s="24" t="s">
        <v>14</v>
      </c>
      <c r="L7" s="30">
        <v>92</v>
      </c>
      <c r="M7" s="22">
        <v>8</v>
      </c>
      <c r="N7" s="30">
        <v>269</v>
      </c>
      <c r="O7" s="27">
        <v>20</v>
      </c>
      <c r="V7" s="13"/>
      <c r="W7" s="13"/>
      <c r="AD7" s="13"/>
      <c r="AE7" s="13"/>
    </row>
    <row r="8" spans="1:34" s="6" customFormat="1" ht="15.75" customHeight="1" x14ac:dyDescent="0.3">
      <c r="A8" s="23">
        <v>3</v>
      </c>
      <c r="B8" s="24" t="s">
        <v>19</v>
      </c>
      <c r="C8" s="24" t="s">
        <v>20</v>
      </c>
      <c r="D8" s="28">
        <v>93</v>
      </c>
      <c r="E8" s="22">
        <v>6</v>
      </c>
      <c r="F8" s="28">
        <v>283</v>
      </c>
      <c r="G8" s="29">
        <v>20</v>
      </c>
      <c r="I8" s="23">
        <v>2</v>
      </c>
      <c r="J8" s="24" t="s">
        <v>17</v>
      </c>
      <c r="K8" s="24" t="s">
        <v>18</v>
      </c>
      <c r="L8" s="25">
        <v>90</v>
      </c>
      <c r="M8" s="22">
        <v>7</v>
      </c>
      <c r="N8" s="25">
        <v>268</v>
      </c>
      <c r="O8" s="27">
        <v>19</v>
      </c>
      <c r="AD8" s="13"/>
      <c r="AE8" s="13"/>
    </row>
    <row r="9" spans="1:34" x14ac:dyDescent="0.3">
      <c r="A9" s="23">
        <v>7</v>
      </c>
      <c r="B9" s="24" t="s">
        <v>31</v>
      </c>
      <c r="C9" s="24" t="s">
        <v>27</v>
      </c>
      <c r="D9" s="30">
        <v>93</v>
      </c>
      <c r="E9" s="22">
        <v>6</v>
      </c>
      <c r="F9" s="30">
        <v>280</v>
      </c>
      <c r="G9" s="27">
        <v>17</v>
      </c>
      <c r="H9" s="11"/>
      <c r="I9" s="23">
        <v>1</v>
      </c>
      <c r="J9" s="24" t="s">
        <v>13</v>
      </c>
      <c r="K9" s="24" t="s">
        <v>14</v>
      </c>
      <c r="L9" s="25">
        <v>85</v>
      </c>
      <c r="M9" s="22">
        <v>5</v>
      </c>
      <c r="N9" s="30">
        <v>262</v>
      </c>
      <c r="O9" s="27">
        <v>17</v>
      </c>
    </row>
    <row r="10" spans="1:34" x14ac:dyDescent="0.3">
      <c r="A10" s="23">
        <v>5</v>
      </c>
      <c r="B10" s="24" t="s">
        <v>25</v>
      </c>
      <c r="C10" s="24" t="s">
        <v>18</v>
      </c>
      <c r="D10" s="25" t="s">
        <v>286</v>
      </c>
      <c r="E10" s="22">
        <v>0</v>
      </c>
      <c r="F10" s="25">
        <v>181</v>
      </c>
      <c r="G10" s="26">
        <v>8</v>
      </c>
      <c r="H10" s="11"/>
      <c r="I10" s="23">
        <v>6</v>
      </c>
      <c r="J10" s="24" t="s">
        <v>29</v>
      </c>
      <c r="K10" s="24" t="s">
        <v>30</v>
      </c>
      <c r="L10" s="25">
        <v>83</v>
      </c>
      <c r="M10" s="22">
        <v>4</v>
      </c>
      <c r="N10" s="25">
        <v>259</v>
      </c>
      <c r="O10" s="27">
        <v>15</v>
      </c>
      <c r="AD10" s="6"/>
      <c r="AE10" s="6"/>
    </row>
    <row r="11" spans="1:34" x14ac:dyDescent="0.3">
      <c r="A11" s="23">
        <v>4</v>
      </c>
      <c r="B11" s="24" t="s">
        <v>23</v>
      </c>
      <c r="C11" s="24" t="s">
        <v>14</v>
      </c>
      <c r="D11" s="28" t="s">
        <v>286</v>
      </c>
      <c r="E11" s="22">
        <v>0</v>
      </c>
      <c r="F11" s="28">
        <v>0</v>
      </c>
      <c r="G11" s="29">
        <v>0</v>
      </c>
      <c r="I11" s="23">
        <v>3</v>
      </c>
      <c r="J11" s="24" t="s">
        <v>21</v>
      </c>
      <c r="K11" s="24" t="s">
        <v>22</v>
      </c>
      <c r="L11" s="28">
        <v>83</v>
      </c>
      <c r="M11" s="22">
        <v>4</v>
      </c>
      <c r="N11" s="28">
        <v>258</v>
      </c>
      <c r="O11" s="29">
        <v>14</v>
      </c>
    </row>
    <row r="12" spans="1:34" x14ac:dyDescent="0.3">
      <c r="A12" s="23">
        <v>8</v>
      </c>
      <c r="B12" s="24" t="s">
        <v>33</v>
      </c>
      <c r="C12" s="24" t="s">
        <v>34</v>
      </c>
      <c r="D12" s="30" t="s">
        <v>286</v>
      </c>
      <c r="E12" s="22">
        <v>0</v>
      </c>
      <c r="F12" s="30">
        <v>0</v>
      </c>
      <c r="G12" s="27">
        <v>0</v>
      </c>
      <c r="I12" s="23">
        <v>4</v>
      </c>
      <c r="J12" s="24" t="s">
        <v>24</v>
      </c>
      <c r="K12" s="24" t="s">
        <v>12</v>
      </c>
      <c r="L12" s="28">
        <v>82</v>
      </c>
      <c r="M12" s="22">
        <v>2</v>
      </c>
      <c r="N12" s="28">
        <v>252</v>
      </c>
      <c r="O12" s="29">
        <v>10</v>
      </c>
      <c r="V12" s="6"/>
      <c r="W12" s="6"/>
    </row>
    <row r="13" spans="1:34" x14ac:dyDescent="0.3">
      <c r="A13" s="278">
        <v>9</v>
      </c>
      <c r="B13" s="215" t="s">
        <v>36</v>
      </c>
      <c r="C13" s="215" t="s">
        <v>37</v>
      </c>
      <c r="D13" s="279" t="s">
        <v>286</v>
      </c>
      <c r="E13" s="280">
        <v>0</v>
      </c>
      <c r="F13" s="31">
        <v>0</v>
      </c>
      <c r="G13" s="32">
        <v>0</v>
      </c>
      <c r="I13" s="278">
        <v>5</v>
      </c>
      <c r="J13" s="215" t="s">
        <v>26</v>
      </c>
      <c r="K13" s="215" t="s">
        <v>27</v>
      </c>
      <c r="L13" s="312" t="s">
        <v>286</v>
      </c>
      <c r="M13" s="280">
        <v>0</v>
      </c>
      <c r="N13" s="313">
        <v>0</v>
      </c>
      <c r="O13" s="32">
        <v>0</v>
      </c>
    </row>
    <row r="15" spans="1:34" x14ac:dyDescent="0.3">
      <c r="A15" s="14"/>
      <c r="B15" s="15" t="s">
        <v>39</v>
      </c>
      <c r="C15" s="16"/>
      <c r="D15" s="15"/>
      <c r="E15" s="15"/>
      <c r="F15" s="15"/>
      <c r="G15" s="15"/>
      <c r="I15" s="14"/>
      <c r="J15" s="15" t="s">
        <v>40</v>
      </c>
      <c r="K15" s="16"/>
      <c r="L15" s="15"/>
      <c r="M15" s="15"/>
      <c r="N15" s="15"/>
      <c r="O15" s="15"/>
    </row>
    <row r="16" spans="1:34" x14ac:dyDescent="0.3">
      <c r="A16" s="18"/>
      <c r="B16" s="19" t="s">
        <v>5</v>
      </c>
      <c r="C16" s="19" t="s">
        <v>6</v>
      </c>
      <c r="D16" s="20" t="s">
        <v>7</v>
      </c>
      <c r="E16" s="20" t="s">
        <v>8</v>
      </c>
      <c r="F16" s="20" t="s">
        <v>9</v>
      </c>
      <c r="G16" s="21" t="s">
        <v>10</v>
      </c>
      <c r="I16" s="18"/>
      <c r="J16" s="19" t="s">
        <v>5</v>
      </c>
      <c r="K16" s="19" t="s">
        <v>6</v>
      </c>
      <c r="L16" s="20" t="s">
        <v>7</v>
      </c>
      <c r="M16" s="20" t="s">
        <v>8</v>
      </c>
      <c r="N16" s="20" t="s">
        <v>9</v>
      </c>
      <c r="O16" s="21" t="s">
        <v>10</v>
      </c>
    </row>
    <row r="17" spans="1:15" x14ac:dyDescent="0.3">
      <c r="A17" s="276">
        <v>1</v>
      </c>
      <c r="B17" s="210" t="s">
        <v>41</v>
      </c>
      <c r="C17" s="210" t="s">
        <v>14</v>
      </c>
      <c r="D17" s="277">
        <v>92</v>
      </c>
      <c r="E17" s="277">
        <v>9</v>
      </c>
      <c r="F17" s="212">
        <v>283</v>
      </c>
      <c r="G17" s="213">
        <v>26</v>
      </c>
      <c r="I17" s="276">
        <v>9</v>
      </c>
      <c r="J17" s="210" t="s">
        <v>67</v>
      </c>
      <c r="K17" s="210" t="s">
        <v>64</v>
      </c>
      <c r="L17" s="212">
        <v>88</v>
      </c>
      <c r="M17" s="277">
        <v>8</v>
      </c>
      <c r="N17" s="212">
        <v>275</v>
      </c>
      <c r="O17" s="213">
        <v>26</v>
      </c>
    </row>
    <row r="18" spans="1:15" x14ac:dyDescent="0.3">
      <c r="A18" s="23">
        <v>3</v>
      </c>
      <c r="B18" s="24" t="s">
        <v>47</v>
      </c>
      <c r="C18" s="24" t="s">
        <v>48</v>
      </c>
      <c r="D18" s="30">
        <v>91</v>
      </c>
      <c r="E18" s="22">
        <v>8</v>
      </c>
      <c r="F18" s="30">
        <v>279</v>
      </c>
      <c r="G18" s="27">
        <v>22</v>
      </c>
      <c r="I18" s="33">
        <v>8</v>
      </c>
      <c r="J18" s="24" t="s">
        <v>63</v>
      </c>
      <c r="K18" s="24" t="s">
        <v>64</v>
      </c>
      <c r="L18" s="30">
        <v>88</v>
      </c>
      <c r="M18" s="22">
        <v>8</v>
      </c>
      <c r="N18" s="30">
        <v>264</v>
      </c>
      <c r="O18" s="27">
        <v>22</v>
      </c>
    </row>
    <row r="19" spans="1:15" x14ac:dyDescent="0.3">
      <c r="A19" s="33">
        <v>6</v>
      </c>
      <c r="B19" s="24" t="s">
        <v>56</v>
      </c>
      <c r="C19" s="24" t="s">
        <v>57</v>
      </c>
      <c r="D19" s="30">
        <v>89</v>
      </c>
      <c r="E19" s="22">
        <v>4</v>
      </c>
      <c r="F19" s="30">
        <v>278</v>
      </c>
      <c r="G19" s="27">
        <v>20</v>
      </c>
      <c r="I19" s="23">
        <v>3</v>
      </c>
      <c r="J19" s="24" t="s">
        <v>49</v>
      </c>
      <c r="K19" s="24" t="s">
        <v>20</v>
      </c>
      <c r="L19" s="30">
        <v>85</v>
      </c>
      <c r="M19" s="22">
        <v>5</v>
      </c>
      <c r="N19" s="30">
        <v>262</v>
      </c>
      <c r="O19" s="27">
        <v>19</v>
      </c>
    </row>
    <row r="20" spans="1:15" x14ac:dyDescent="0.3">
      <c r="A20" s="23">
        <v>5</v>
      </c>
      <c r="B20" s="24" t="s">
        <v>54</v>
      </c>
      <c r="C20" s="24" t="s">
        <v>18</v>
      </c>
      <c r="D20" s="30">
        <v>91</v>
      </c>
      <c r="E20" s="22">
        <v>8</v>
      </c>
      <c r="F20" s="30">
        <v>271</v>
      </c>
      <c r="G20" s="27">
        <v>19</v>
      </c>
      <c r="I20" s="33">
        <v>4</v>
      </c>
      <c r="J20" s="24" t="s">
        <v>52</v>
      </c>
      <c r="K20" s="24" t="s">
        <v>53</v>
      </c>
      <c r="L20" s="30">
        <v>89</v>
      </c>
      <c r="M20" s="22">
        <v>9</v>
      </c>
      <c r="N20" s="30">
        <v>261</v>
      </c>
      <c r="O20" s="27">
        <v>19</v>
      </c>
    </row>
    <row r="21" spans="1:15" x14ac:dyDescent="0.3">
      <c r="A21" s="33">
        <v>4</v>
      </c>
      <c r="B21" s="24" t="s">
        <v>50</v>
      </c>
      <c r="C21" s="24" t="s">
        <v>51</v>
      </c>
      <c r="D21" s="30">
        <v>87</v>
      </c>
      <c r="E21" s="22">
        <v>2</v>
      </c>
      <c r="F21" s="30">
        <v>269</v>
      </c>
      <c r="G21" s="27">
        <v>15</v>
      </c>
      <c r="I21" s="33">
        <v>2</v>
      </c>
      <c r="J21" s="24" t="s">
        <v>45</v>
      </c>
      <c r="K21" s="24" t="s">
        <v>46</v>
      </c>
      <c r="L21" s="30">
        <v>80</v>
      </c>
      <c r="M21" s="22">
        <v>2</v>
      </c>
      <c r="N21" s="30">
        <v>254</v>
      </c>
      <c r="O21" s="27">
        <v>14</v>
      </c>
    </row>
    <row r="22" spans="1:15" x14ac:dyDescent="0.3">
      <c r="A22" s="23">
        <v>9</v>
      </c>
      <c r="B22" s="24" t="s">
        <v>65</v>
      </c>
      <c r="C22" s="24" t="s">
        <v>66</v>
      </c>
      <c r="D22" s="30">
        <v>91</v>
      </c>
      <c r="E22" s="22">
        <v>8</v>
      </c>
      <c r="F22" s="30">
        <v>265</v>
      </c>
      <c r="G22" s="27">
        <v>13</v>
      </c>
      <c r="I22" s="23">
        <v>1</v>
      </c>
      <c r="J22" s="24" t="s">
        <v>42</v>
      </c>
      <c r="K22" s="24" t="s">
        <v>14</v>
      </c>
      <c r="L22" s="25">
        <v>78</v>
      </c>
      <c r="M22" s="22">
        <v>1</v>
      </c>
      <c r="N22" s="30">
        <v>252</v>
      </c>
      <c r="O22" s="27">
        <v>13</v>
      </c>
    </row>
    <row r="23" spans="1:15" x14ac:dyDescent="0.3">
      <c r="A23" s="33">
        <v>2</v>
      </c>
      <c r="B23" s="24" t="s">
        <v>43</v>
      </c>
      <c r="C23" s="24" t="s">
        <v>44</v>
      </c>
      <c r="D23" s="30">
        <v>87</v>
      </c>
      <c r="E23" s="22">
        <v>2</v>
      </c>
      <c r="F23" s="30">
        <v>266</v>
      </c>
      <c r="G23" s="27">
        <v>12</v>
      </c>
      <c r="I23" s="23">
        <v>5</v>
      </c>
      <c r="J23" s="24" t="s">
        <v>55</v>
      </c>
      <c r="K23" s="24" t="s">
        <v>46</v>
      </c>
      <c r="L23" s="30">
        <v>84</v>
      </c>
      <c r="M23" s="22">
        <v>4</v>
      </c>
      <c r="N23" s="30">
        <v>255</v>
      </c>
      <c r="O23" s="27">
        <v>12</v>
      </c>
    </row>
    <row r="24" spans="1:15" x14ac:dyDescent="0.3">
      <c r="A24" s="23">
        <v>7</v>
      </c>
      <c r="B24" s="24" t="s">
        <v>60</v>
      </c>
      <c r="C24" s="24" t="s">
        <v>18</v>
      </c>
      <c r="D24" s="30">
        <v>90</v>
      </c>
      <c r="E24" s="22">
        <v>5</v>
      </c>
      <c r="F24" s="30">
        <v>260</v>
      </c>
      <c r="G24" s="27">
        <v>9</v>
      </c>
      <c r="I24" s="23">
        <v>7</v>
      </c>
      <c r="J24" s="24" t="s">
        <v>61</v>
      </c>
      <c r="K24" s="24" t="s">
        <v>20</v>
      </c>
      <c r="L24" s="30">
        <v>87</v>
      </c>
      <c r="M24" s="22">
        <v>6</v>
      </c>
      <c r="N24" s="30">
        <v>238</v>
      </c>
      <c r="O24" s="27">
        <v>8</v>
      </c>
    </row>
    <row r="25" spans="1:15" x14ac:dyDescent="0.3">
      <c r="A25" s="281">
        <v>8</v>
      </c>
      <c r="B25" s="215" t="s">
        <v>62</v>
      </c>
      <c r="C25" s="215" t="s">
        <v>59</v>
      </c>
      <c r="D25" s="279">
        <v>88</v>
      </c>
      <c r="E25" s="280">
        <v>3</v>
      </c>
      <c r="F25" s="31">
        <v>265</v>
      </c>
      <c r="G25" s="32">
        <v>8</v>
      </c>
      <c r="I25" s="281">
        <v>6</v>
      </c>
      <c r="J25" s="215" t="s">
        <v>58</v>
      </c>
      <c r="K25" s="215" t="s">
        <v>59</v>
      </c>
      <c r="L25" s="279">
        <v>82</v>
      </c>
      <c r="M25" s="280">
        <v>3</v>
      </c>
      <c r="N25" s="31">
        <v>246</v>
      </c>
      <c r="O25" s="32">
        <v>7</v>
      </c>
    </row>
    <row r="27" spans="1:15" x14ac:dyDescent="0.3">
      <c r="A27" s="14"/>
      <c r="B27" s="15" t="s">
        <v>68</v>
      </c>
      <c r="C27" s="16"/>
      <c r="D27" s="15"/>
      <c r="E27" s="15"/>
      <c r="F27" s="15"/>
      <c r="G27" s="15"/>
      <c r="I27" s="14"/>
      <c r="J27" s="15" t="s">
        <v>69</v>
      </c>
      <c r="K27" s="16"/>
      <c r="L27" s="15"/>
      <c r="M27" s="15"/>
      <c r="N27" s="15"/>
      <c r="O27" s="15"/>
    </row>
    <row r="28" spans="1:15" x14ac:dyDescent="0.3">
      <c r="A28" s="18"/>
      <c r="B28" s="19" t="s">
        <v>5</v>
      </c>
      <c r="C28" s="19" t="s">
        <v>6</v>
      </c>
      <c r="D28" s="20" t="s">
        <v>7</v>
      </c>
      <c r="E28" s="20" t="s">
        <v>8</v>
      </c>
      <c r="F28" s="20" t="s">
        <v>9</v>
      </c>
      <c r="G28" s="21" t="s">
        <v>10</v>
      </c>
      <c r="I28" s="18"/>
      <c r="J28" s="19" t="s">
        <v>5</v>
      </c>
      <c r="K28" s="19" t="s">
        <v>6</v>
      </c>
      <c r="L28" s="20" t="s">
        <v>7</v>
      </c>
      <c r="M28" s="20" t="s">
        <v>8</v>
      </c>
      <c r="N28" s="20" t="s">
        <v>9</v>
      </c>
      <c r="O28" s="21" t="s">
        <v>10</v>
      </c>
    </row>
    <row r="29" spans="1:15" x14ac:dyDescent="0.3">
      <c r="A29" s="276">
        <v>5</v>
      </c>
      <c r="B29" s="210" t="s">
        <v>80</v>
      </c>
      <c r="C29" s="210" t="s">
        <v>34</v>
      </c>
      <c r="D29" s="212">
        <v>97</v>
      </c>
      <c r="E29" s="277">
        <v>9</v>
      </c>
      <c r="F29" s="212">
        <v>289</v>
      </c>
      <c r="G29" s="213">
        <v>27</v>
      </c>
      <c r="I29" s="276">
        <v>7</v>
      </c>
      <c r="J29" s="210" t="s">
        <v>87</v>
      </c>
      <c r="K29" s="210" t="s">
        <v>18</v>
      </c>
      <c r="L29" s="212">
        <v>83</v>
      </c>
      <c r="M29" s="277">
        <v>9</v>
      </c>
      <c r="N29" s="212">
        <v>255</v>
      </c>
      <c r="O29" s="213">
        <v>26</v>
      </c>
    </row>
    <row r="30" spans="1:15" x14ac:dyDescent="0.3">
      <c r="A30" s="33">
        <v>8</v>
      </c>
      <c r="B30" s="24" t="s">
        <v>88</v>
      </c>
      <c r="C30" s="24" t="s">
        <v>57</v>
      </c>
      <c r="D30" s="30">
        <v>95</v>
      </c>
      <c r="E30" s="22">
        <v>8</v>
      </c>
      <c r="F30" s="30">
        <v>263</v>
      </c>
      <c r="G30" s="27">
        <v>19</v>
      </c>
      <c r="I30" s="23">
        <v>3</v>
      </c>
      <c r="J30" s="24" t="s">
        <v>77</v>
      </c>
      <c r="K30" s="24" t="s">
        <v>14</v>
      </c>
      <c r="L30" s="30">
        <v>81</v>
      </c>
      <c r="M30" s="22">
        <v>6</v>
      </c>
      <c r="N30" s="30">
        <v>254</v>
      </c>
      <c r="O30" s="27">
        <v>23</v>
      </c>
    </row>
    <row r="31" spans="1:15" x14ac:dyDescent="0.3">
      <c r="A31" s="23">
        <v>7</v>
      </c>
      <c r="B31" s="24" t="s">
        <v>86</v>
      </c>
      <c r="C31" s="24" t="s">
        <v>12</v>
      </c>
      <c r="D31" s="30">
        <v>84</v>
      </c>
      <c r="E31" s="22">
        <v>5</v>
      </c>
      <c r="F31" s="30">
        <v>255</v>
      </c>
      <c r="G31" s="27">
        <v>19</v>
      </c>
      <c r="I31" s="33">
        <v>2</v>
      </c>
      <c r="J31" s="24" t="s">
        <v>75</v>
      </c>
      <c r="K31" s="24" t="s">
        <v>71</v>
      </c>
      <c r="L31" s="30">
        <v>82</v>
      </c>
      <c r="M31" s="22">
        <v>7</v>
      </c>
      <c r="N31" s="30">
        <v>246</v>
      </c>
      <c r="O31" s="27">
        <v>19</v>
      </c>
    </row>
    <row r="32" spans="1:15" x14ac:dyDescent="0.3">
      <c r="A32" s="23">
        <v>1</v>
      </c>
      <c r="B32" s="24" t="s">
        <v>70</v>
      </c>
      <c r="C32" s="24" t="s">
        <v>71</v>
      </c>
      <c r="D32" s="25">
        <v>87</v>
      </c>
      <c r="E32" s="22">
        <v>7</v>
      </c>
      <c r="F32" s="30">
        <v>251</v>
      </c>
      <c r="G32" s="27">
        <v>17</v>
      </c>
      <c r="I32" s="23">
        <v>9</v>
      </c>
      <c r="J32" s="24" t="s">
        <v>91</v>
      </c>
      <c r="K32" s="24" t="s">
        <v>18</v>
      </c>
      <c r="L32" s="30">
        <v>78</v>
      </c>
      <c r="M32" s="22">
        <v>3</v>
      </c>
      <c r="N32" s="30">
        <v>246</v>
      </c>
      <c r="O32" s="27">
        <v>17</v>
      </c>
    </row>
    <row r="33" spans="1:15" x14ac:dyDescent="0.3">
      <c r="A33" s="23">
        <v>9</v>
      </c>
      <c r="B33" s="24" t="s">
        <v>90</v>
      </c>
      <c r="C33" s="24" t="s">
        <v>18</v>
      </c>
      <c r="D33" s="30">
        <v>85</v>
      </c>
      <c r="E33" s="22">
        <v>6</v>
      </c>
      <c r="F33" s="30">
        <v>246</v>
      </c>
      <c r="G33" s="27">
        <v>16</v>
      </c>
      <c r="I33" s="33">
        <v>8</v>
      </c>
      <c r="J33" s="24" t="s">
        <v>89</v>
      </c>
      <c r="K33" s="24" t="s">
        <v>57</v>
      </c>
      <c r="L33" s="30">
        <v>80</v>
      </c>
      <c r="M33" s="22">
        <v>4</v>
      </c>
      <c r="N33" s="30">
        <v>242</v>
      </c>
      <c r="O33" s="27">
        <v>15</v>
      </c>
    </row>
    <row r="34" spans="1:15" x14ac:dyDescent="0.3">
      <c r="A34" s="33">
        <v>4</v>
      </c>
      <c r="B34" s="24" t="s">
        <v>78</v>
      </c>
      <c r="C34" s="24" t="s">
        <v>12</v>
      </c>
      <c r="D34" s="30">
        <v>67</v>
      </c>
      <c r="E34" s="22">
        <v>3</v>
      </c>
      <c r="F34" s="30">
        <v>231</v>
      </c>
      <c r="G34" s="27">
        <v>13</v>
      </c>
      <c r="I34" s="23">
        <v>5</v>
      </c>
      <c r="J34" s="24" t="s">
        <v>81</v>
      </c>
      <c r="K34" s="24" t="s">
        <v>74</v>
      </c>
      <c r="L34" s="30">
        <v>77</v>
      </c>
      <c r="M34" s="22">
        <v>2</v>
      </c>
      <c r="N34" s="30">
        <v>241</v>
      </c>
      <c r="O34" s="27">
        <v>14</v>
      </c>
    </row>
    <row r="35" spans="1:15" x14ac:dyDescent="0.3">
      <c r="A35" s="33">
        <v>2</v>
      </c>
      <c r="B35" s="24" t="s">
        <v>73</v>
      </c>
      <c r="C35" s="24" t="s">
        <v>74</v>
      </c>
      <c r="D35" s="30">
        <v>82</v>
      </c>
      <c r="E35" s="22">
        <v>4</v>
      </c>
      <c r="F35" s="30">
        <v>241</v>
      </c>
      <c r="G35" s="27">
        <v>11</v>
      </c>
      <c r="I35" s="33">
        <v>4</v>
      </c>
      <c r="J35" s="24" t="s">
        <v>79</v>
      </c>
      <c r="K35" s="24" t="s">
        <v>20</v>
      </c>
      <c r="L35" s="30">
        <v>83</v>
      </c>
      <c r="M35" s="22">
        <v>9</v>
      </c>
      <c r="N35" s="30">
        <v>227</v>
      </c>
      <c r="O35" s="27">
        <v>14</v>
      </c>
    </row>
    <row r="36" spans="1:15" x14ac:dyDescent="0.3">
      <c r="A36" s="23">
        <v>3</v>
      </c>
      <c r="B36" s="24" t="s">
        <v>76</v>
      </c>
      <c r="C36" s="24" t="s">
        <v>18</v>
      </c>
      <c r="D36" s="30" t="s">
        <v>286</v>
      </c>
      <c r="E36" s="22">
        <v>0</v>
      </c>
      <c r="F36" s="30">
        <v>165</v>
      </c>
      <c r="G36" s="27">
        <v>11</v>
      </c>
      <c r="I36" s="23">
        <v>1</v>
      </c>
      <c r="J36" s="24" t="s">
        <v>72</v>
      </c>
      <c r="K36" s="24" t="s">
        <v>66</v>
      </c>
      <c r="L36" s="25">
        <v>81</v>
      </c>
      <c r="M36" s="22">
        <v>6</v>
      </c>
      <c r="N36" s="30">
        <v>233</v>
      </c>
      <c r="O36" s="27">
        <v>11</v>
      </c>
    </row>
    <row r="37" spans="1:15" x14ac:dyDescent="0.3">
      <c r="A37" s="281">
        <v>6</v>
      </c>
      <c r="B37" s="215" t="s">
        <v>82</v>
      </c>
      <c r="C37" s="215" t="s">
        <v>18</v>
      </c>
      <c r="D37" s="279" t="s">
        <v>286</v>
      </c>
      <c r="E37" s="280">
        <v>0</v>
      </c>
      <c r="F37" s="31">
        <v>0</v>
      </c>
      <c r="G37" s="32">
        <v>0</v>
      </c>
      <c r="I37" s="281">
        <v>6</v>
      </c>
      <c r="J37" s="215" t="s">
        <v>83</v>
      </c>
      <c r="K37" s="215" t="s">
        <v>84</v>
      </c>
      <c r="L37" s="279" t="s">
        <v>85</v>
      </c>
      <c r="M37" s="280">
        <v>0</v>
      </c>
      <c r="N37" s="31">
        <v>0</v>
      </c>
      <c r="O37" s="32">
        <v>0</v>
      </c>
    </row>
    <row r="39" spans="1:15" x14ac:dyDescent="0.3">
      <c r="A39" s="14"/>
      <c r="B39" s="15" t="s">
        <v>92</v>
      </c>
      <c r="C39" s="16"/>
      <c r="D39" s="15"/>
      <c r="E39" s="15"/>
      <c r="F39" s="15"/>
      <c r="G39" s="15"/>
      <c r="I39" s="14"/>
      <c r="J39" s="15" t="s">
        <v>93</v>
      </c>
      <c r="K39" s="16"/>
      <c r="L39" s="15"/>
      <c r="M39" s="15"/>
      <c r="N39" s="15"/>
      <c r="O39" s="15"/>
    </row>
    <row r="40" spans="1:15" x14ac:dyDescent="0.3">
      <c r="A40" s="18"/>
      <c r="B40" s="19" t="s">
        <v>5</v>
      </c>
      <c r="C40" s="19" t="s">
        <v>6</v>
      </c>
      <c r="D40" s="20" t="s">
        <v>7</v>
      </c>
      <c r="E40" s="20" t="s">
        <v>8</v>
      </c>
      <c r="F40" s="20" t="s">
        <v>9</v>
      </c>
      <c r="G40" s="21" t="s">
        <v>10</v>
      </c>
      <c r="I40" s="18"/>
      <c r="J40" s="19" t="s">
        <v>5</v>
      </c>
      <c r="K40" s="19" t="s">
        <v>6</v>
      </c>
      <c r="L40" s="20" t="s">
        <v>7</v>
      </c>
      <c r="M40" s="20" t="s">
        <v>8</v>
      </c>
      <c r="N40" s="20" t="s">
        <v>9</v>
      </c>
      <c r="O40" s="21" t="s">
        <v>10</v>
      </c>
    </row>
    <row r="41" spans="1:15" x14ac:dyDescent="0.3">
      <c r="A41" s="276">
        <v>1</v>
      </c>
      <c r="B41" s="210" t="s">
        <v>94</v>
      </c>
      <c r="C41" s="210" t="s">
        <v>34</v>
      </c>
      <c r="D41" s="277">
        <v>93</v>
      </c>
      <c r="E41" s="277">
        <v>8</v>
      </c>
      <c r="F41" s="212">
        <v>279</v>
      </c>
      <c r="G41" s="213">
        <v>24</v>
      </c>
      <c r="I41" s="276">
        <v>3</v>
      </c>
      <c r="J41" s="210" t="s">
        <v>99</v>
      </c>
      <c r="K41" s="210" t="s">
        <v>20</v>
      </c>
      <c r="L41" s="212">
        <v>80</v>
      </c>
      <c r="M41" s="277">
        <v>6</v>
      </c>
      <c r="N41" s="212">
        <v>253</v>
      </c>
      <c r="O41" s="213">
        <v>22</v>
      </c>
    </row>
    <row r="42" spans="1:15" x14ac:dyDescent="0.3">
      <c r="A42" s="23">
        <v>5</v>
      </c>
      <c r="B42" s="24" t="s">
        <v>102</v>
      </c>
      <c r="C42" s="24" t="s">
        <v>57</v>
      </c>
      <c r="D42" s="30">
        <v>82</v>
      </c>
      <c r="E42" s="22">
        <v>5</v>
      </c>
      <c r="F42" s="30">
        <v>257</v>
      </c>
      <c r="G42" s="27">
        <v>17</v>
      </c>
      <c r="I42" s="23">
        <v>7</v>
      </c>
      <c r="J42" s="24" t="s">
        <v>107</v>
      </c>
      <c r="K42" s="24" t="s">
        <v>84</v>
      </c>
      <c r="L42" s="30">
        <v>84</v>
      </c>
      <c r="M42" s="22">
        <v>8</v>
      </c>
      <c r="N42" s="30">
        <v>245</v>
      </c>
      <c r="O42" s="27">
        <v>19</v>
      </c>
    </row>
    <row r="43" spans="1:15" x14ac:dyDescent="0.3">
      <c r="A43" s="33">
        <v>8</v>
      </c>
      <c r="B43" s="24" t="s">
        <v>108</v>
      </c>
      <c r="C43" s="24" t="s">
        <v>84</v>
      </c>
      <c r="D43" s="30">
        <v>85</v>
      </c>
      <c r="E43" s="22">
        <v>6</v>
      </c>
      <c r="F43" s="30">
        <v>256</v>
      </c>
      <c r="G43" s="27">
        <v>17</v>
      </c>
      <c r="I43" s="23">
        <v>1</v>
      </c>
      <c r="J43" s="24" t="s">
        <v>95</v>
      </c>
      <c r="K43" s="24" t="s">
        <v>27</v>
      </c>
      <c r="L43" s="25">
        <v>83</v>
      </c>
      <c r="M43" s="22">
        <v>7</v>
      </c>
      <c r="N43" s="30">
        <v>246</v>
      </c>
      <c r="O43" s="27">
        <v>18</v>
      </c>
    </row>
    <row r="44" spans="1:15" x14ac:dyDescent="0.3">
      <c r="A44" s="23">
        <v>3</v>
      </c>
      <c r="B44" s="24" t="s">
        <v>98</v>
      </c>
      <c r="C44" s="24" t="s">
        <v>57</v>
      </c>
      <c r="D44" s="30">
        <v>77</v>
      </c>
      <c r="E44" s="22">
        <v>4</v>
      </c>
      <c r="F44" s="30">
        <v>253</v>
      </c>
      <c r="G44" s="27">
        <v>17</v>
      </c>
      <c r="I44" s="23">
        <v>5</v>
      </c>
      <c r="J44" s="24" t="s">
        <v>103</v>
      </c>
      <c r="K44" s="24" t="s">
        <v>64</v>
      </c>
      <c r="L44" s="30">
        <v>72</v>
      </c>
      <c r="M44" s="22">
        <v>5</v>
      </c>
      <c r="N44" s="30">
        <v>233</v>
      </c>
      <c r="O44" s="27">
        <v>16</v>
      </c>
    </row>
    <row r="45" spans="1:15" x14ac:dyDescent="0.3">
      <c r="A45" s="33">
        <v>2</v>
      </c>
      <c r="B45" s="24" t="s">
        <v>96</v>
      </c>
      <c r="C45" s="24" t="s">
        <v>18</v>
      </c>
      <c r="D45" s="30">
        <v>87</v>
      </c>
      <c r="E45" s="22">
        <v>7</v>
      </c>
      <c r="F45" s="30">
        <v>254</v>
      </c>
      <c r="G45" s="27">
        <v>14</v>
      </c>
      <c r="I45" s="33">
        <v>4</v>
      </c>
      <c r="J45" s="24" t="s">
        <v>101</v>
      </c>
      <c r="K45" s="24" t="s">
        <v>74</v>
      </c>
      <c r="L45" s="30" t="s">
        <v>286</v>
      </c>
      <c r="M45" s="22">
        <v>0</v>
      </c>
      <c r="N45" s="30">
        <v>163</v>
      </c>
      <c r="O45" s="27">
        <v>13</v>
      </c>
    </row>
    <row r="46" spans="1:15" x14ac:dyDescent="0.3">
      <c r="A46" s="33">
        <v>4</v>
      </c>
      <c r="B46" s="24" t="s">
        <v>100</v>
      </c>
      <c r="C46" s="24" t="s">
        <v>27</v>
      </c>
      <c r="D46" s="30">
        <v>76</v>
      </c>
      <c r="E46" s="22">
        <v>3</v>
      </c>
      <c r="F46" s="30">
        <v>241</v>
      </c>
      <c r="G46" s="27">
        <v>10</v>
      </c>
      <c r="I46" s="33">
        <v>6</v>
      </c>
      <c r="J46" s="24" t="s">
        <v>105</v>
      </c>
      <c r="K46" s="24" t="s">
        <v>57</v>
      </c>
      <c r="L46" s="30">
        <v>69</v>
      </c>
      <c r="M46" s="22">
        <v>4</v>
      </c>
      <c r="N46" s="30">
        <v>222</v>
      </c>
      <c r="O46" s="27">
        <v>10</v>
      </c>
    </row>
    <row r="47" spans="1:15" x14ac:dyDescent="0.3">
      <c r="A47" s="23">
        <v>7</v>
      </c>
      <c r="B47" s="24" t="s">
        <v>106</v>
      </c>
      <c r="C47" s="24" t="s">
        <v>64</v>
      </c>
      <c r="D47" s="30">
        <v>74</v>
      </c>
      <c r="E47" s="22">
        <v>2</v>
      </c>
      <c r="F47" s="30">
        <v>234</v>
      </c>
      <c r="G47" s="27">
        <v>8</v>
      </c>
      <c r="I47" s="33">
        <v>2</v>
      </c>
      <c r="J47" s="24" t="s">
        <v>97</v>
      </c>
      <c r="K47" s="24" t="s">
        <v>27</v>
      </c>
      <c r="L47" s="30" t="s">
        <v>286</v>
      </c>
      <c r="M47" s="22">
        <v>0</v>
      </c>
      <c r="N47" s="30">
        <v>0</v>
      </c>
      <c r="O47" s="27">
        <v>0</v>
      </c>
    </row>
    <row r="48" spans="1:15" x14ac:dyDescent="0.3">
      <c r="A48" s="281">
        <v>6</v>
      </c>
      <c r="B48" s="215" t="s">
        <v>104</v>
      </c>
      <c r="C48" s="215" t="s">
        <v>74</v>
      </c>
      <c r="D48" s="279" t="s">
        <v>286</v>
      </c>
      <c r="E48" s="280">
        <v>0</v>
      </c>
      <c r="F48" s="31">
        <v>0</v>
      </c>
      <c r="G48" s="32">
        <v>0</v>
      </c>
      <c r="I48" s="281">
        <v>8</v>
      </c>
      <c r="J48" s="215" t="s">
        <v>109</v>
      </c>
      <c r="K48" s="215" t="s">
        <v>16</v>
      </c>
      <c r="L48" s="279" t="s">
        <v>286</v>
      </c>
      <c r="M48" s="280">
        <v>0</v>
      </c>
      <c r="N48" s="31">
        <v>0</v>
      </c>
      <c r="O48" s="32">
        <v>0</v>
      </c>
    </row>
    <row r="50" spans="1:15" x14ac:dyDescent="0.3">
      <c r="A50" s="14"/>
      <c r="B50" s="15" t="s">
        <v>110</v>
      </c>
      <c r="C50" s="16"/>
      <c r="D50" s="15"/>
      <c r="E50" s="15"/>
      <c r="F50" s="15"/>
      <c r="G50" s="15"/>
      <c r="I50" s="14"/>
      <c r="J50" s="15" t="s">
        <v>111</v>
      </c>
      <c r="K50" s="16"/>
      <c r="L50" s="15"/>
      <c r="M50" s="15"/>
      <c r="N50" s="15"/>
      <c r="O50" s="15"/>
    </row>
    <row r="51" spans="1:15" x14ac:dyDescent="0.3">
      <c r="A51" s="18"/>
      <c r="B51" s="19" t="s">
        <v>5</v>
      </c>
      <c r="C51" s="19" t="s">
        <v>6</v>
      </c>
      <c r="D51" s="20" t="s">
        <v>7</v>
      </c>
      <c r="E51" s="20" t="s">
        <v>8</v>
      </c>
      <c r="F51" s="20" t="s">
        <v>9</v>
      </c>
      <c r="G51" s="21" t="s">
        <v>10</v>
      </c>
      <c r="I51" s="18"/>
      <c r="J51" s="19" t="s">
        <v>5</v>
      </c>
      <c r="K51" s="19" t="s">
        <v>6</v>
      </c>
      <c r="L51" s="20" t="s">
        <v>7</v>
      </c>
      <c r="M51" s="20" t="s">
        <v>8</v>
      </c>
      <c r="N51" s="20" t="s">
        <v>9</v>
      </c>
      <c r="O51" s="21" t="s">
        <v>10</v>
      </c>
    </row>
    <row r="52" spans="1:15" x14ac:dyDescent="0.3">
      <c r="A52" s="276">
        <v>5</v>
      </c>
      <c r="B52" s="210" t="s">
        <v>120</v>
      </c>
      <c r="C52" s="210" t="s">
        <v>30</v>
      </c>
      <c r="D52" s="212">
        <v>81</v>
      </c>
      <c r="E52" s="277">
        <v>6</v>
      </c>
      <c r="F52" s="212">
        <v>244</v>
      </c>
      <c r="G52" s="213">
        <v>21</v>
      </c>
      <c r="I52" s="276">
        <v>1</v>
      </c>
      <c r="J52" s="210" t="s">
        <v>113</v>
      </c>
      <c r="K52" s="210" t="s">
        <v>74</v>
      </c>
      <c r="L52" s="277">
        <v>92</v>
      </c>
      <c r="M52" s="277">
        <v>8</v>
      </c>
      <c r="N52" s="212">
        <v>280</v>
      </c>
      <c r="O52" s="213">
        <v>24</v>
      </c>
    </row>
    <row r="53" spans="1:15" x14ac:dyDescent="0.3">
      <c r="A53" s="23">
        <v>7</v>
      </c>
      <c r="B53" s="24" t="s">
        <v>124</v>
      </c>
      <c r="C53" s="24" t="s">
        <v>30</v>
      </c>
      <c r="D53" s="30">
        <v>81</v>
      </c>
      <c r="E53" s="22">
        <v>6</v>
      </c>
      <c r="F53" s="30">
        <v>235</v>
      </c>
      <c r="G53" s="27">
        <v>17</v>
      </c>
      <c r="I53" s="33">
        <v>4</v>
      </c>
      <c r="J53" s="24" t="s">
        <v>119</v>
      </c>
      <c r="K53" s="24" t="s">
        <v>34</v>
      </c>
      <c r="L53" s="30">
        <v>77</v>
      </c>
      <c r="M53" s="22">
        <v>7</v>
      </c>
      <c r="N53" s="30">
        <v>222</v>
      </c>
      <c r="O53" s="27">
        <v>16</v>
      </c>
    </row>
    <row r="54" spans="1:15" x14ac:dyDescent="0.3">
      <c r="A54" s="33">
        <v>8</v>
      </c>
      <c r="B54" s="24" t="s">
        <v>126</v>
      </c>
      <c r="C54" s="24" t="s">
        <v>18</v>
      </c>
      <c r="D54" s="30">
        <v>78</v>
      </c>
      <c r="E54" s="22">
        <v>4</v>
      </c>
      <c r="F54" s="30">
        <v>235</v>
      </c>
      <c r="G54" s="27">
        <v>17</v>
      </c>
      <c r="I54" s="23">
        <v>7</v>
      </c>
      <c r="J54" s="24" t="s">
        <v>125</v>
      </c>
      <c r="K54" s="24" t="s">
        <v>66</v>
      </c>
      <c r="L54" s="30">
        <v>74</v>
      </c>
      <c r="M54" s="22">
        <v>6</v>
      </c>
      <c r="N54" s="30">
        <v>221</v>
      </c>
      <c r="O54" s="27">
        <v>15</v>
      </c>
    </row>
    <row r="55" spans="1:15" x14ac:dyDescent="0.3">
      <c r="A55" s="33">
        <v>4</v>
      </c>
      <c r="B55" s="24" t="s">
        <v>118</v>
      </c>
      <c r="C55" s="24" t="s">
        <v>30</v>
      </c>
      <c r="D55" s="30">
        <v>85</v>
      </c>
      <c r="E55" s="22">
        <v>8</v>
      </c>
      <c r="F55" s="30">
        <v>225</v>
      </c>
      <c r="G55" s="27">
        <v>17</v>
      </c>
      <c r="I55" s="23">
        <v>3</v>
      </c>
      <c r="J55" s="24" t="s">
        <v>117</v>
      </c>
      <c r="K55" s="24" t="s">
        <v>66</v>
      </c>
      <c r="L55" s="30">
        <v>74</v>
      </c>
      <c r="M55" s="22">
        <v>6</v>
      </c>
      <c r="N55" s="30">
        <v>215</v>
      </c>
      <c r="O55" s="27">
        <v>15</v>
      </c>
    </row>
    <row r="56" spans="1:15" x14ac:dyDescent="0.3">
      <c r="A56" s="33">
        <v>6</v>
      </c>
      <c r="B56" s="24" t="s">
        <v>122</v>
      </c>
      <c r="C56" s="24" t="s">
        <v>57</v>
      </c>
      <c r="D56" s="30">
        <v>84</v>
      </c>
      <c r="E56" s="22">
        <v>7</v>
      </c>
      <c r="F56" s="30">
        <v>221</v>
      </c>
      <c r="G56" s="27">
        <v>16</v>
      </c>
      <c r="I56" s="33">
        <v>2</v>
      </c>
      <c r="J56" s="24" t="s">
        <v>115</v>
      </c>
      <c r="K56" s="24" t="s">
        <v>66</v>
      </c>
      <c r="L56" s="30">
        <v>73</v>
      </c>
      <c r="M56" s="22">
        <v>4</v>
      </c>
      <c r="N56" s="30">
        <v>218</v>
      </c>
      <c r="O56" s="27">
        <v>13</v>
      </c>
    </row>
    <row r="57" spans="1:15" x14ac:dyDescent="0.3">
      <c r="A57" s="23">
        <v>1</v>
      </c>
      <c r="B57" s="24" t="s">
        <v>112</v>
      </c>
      <c r="C57" s="24" t="s">
        <v>66</v>
      </c>
      <c r="D57" s="25">
        <v>77</v>
      </c>
      <c r="E57" s="22">
        <v>3</v>
      </c>
      <c r="F57" s="30">
        <v>209</v>
      </c>
      <c r="G57" s="27">
        <v>10</v>
      </c>
      <c r="I57" s="23">
        <v>5</v>
      </c>
      <c r="J57" s="24" t="s">
        <v>121</v>
      </c>
      <c r="K57" s="24" t="s">
        <v>84</v>
      </c>
      <c r="L57" s="30">
        <v>73</v>
      </c>
      <c r="M57" s="22">
        <v>4</v>
      </c>
      <c r="N57" s="30">
        <v>213</v>
      </c>
      <c r="O57" s="27">
        <v>13</v>
      </c>
    </row>
    <row r="58" spans="1:15" x14ac:dyDescent="0.3">
      <c r="A58" s="33">
        <v>2</v>
      </c>
      <c r="B58" s="24" t="s">
        <v>114</v>
      </c>
      <c r="C58" s="24" t="s">
        <v>74</v>
      </c>
      <c r="D58" s="30" t="s">
        <v>286</v>
      </c>
      <c r="E58" s="22">
        <v>0</v>
      </c>
      <c r="F58" s="30">
        <v>73</v>
      </c>
      <c r="G58" s="27">
        <v>5</v>
      </c>
      <c r="I58" s="33">
        <v>6</v>
      </c>
      <c r="J58" s="24" t="s">
        <v>123</v>
      </c>
      <c r="K58" s="24" t="s">
        <v>30</v>
      </c>
      <c r="L58" s="30">
        <v>72</v>
      </c>
      <c r="M58" s="22">
        <v>2</v>
      </c>
      <c r="N58" s="30">
        <v>215</v>
      </c>
      <c r="O58" s="27">
        <v>11</v>
      </c>
    </row>
    <row r="59" spans="1:15" x14ac:dyDescent="0.3">
      <c r="A59" s="278">
        <v>3</v>
      </c>
      <c r="B59" s="215" t="s">
        <v>116</v>
      </c>
      <c r="C59" s="215" t="s">
        <v>48</v>
      </c>
      <c r="D59" s="279" t="s">
        <v>286</v>
      </c>
      <c r="E59" s="280">
        <v>0</v>
      </c>
      <c r="F59" s="31">
        <v>0</v>
      </c>
      <c r="G59" s="32">
        <v>0</v>
      </c>
      <c r="I59" s="281">
        <v>8</v>
      </c>
      <c r="J59" s="215" t="s">
        <v>127</v>
      </c>
      <c r="K59" s="215" t="s">
        <v>84</v>
      </c>
      <c r="L59" s="279" t="s">
        <v>85</v>
      </c>
      <c r="M59" s="280">
        <v>0</v>
      </c>
      <c r="N59" s="31">
        <v>0</v>
      </c>
      <c r="O59" s="32">
        <v>0</v>
      </c>
    </row>
    <row r="61" spans="1:15" x14ac:dyDescent="0.3">
      <c r="B61" s="6" t="s">
        <v>128</v>
      </c>
      <c r="C61" s="6"/>
      <c r="D61" s="6"/>
      <c r="E61" s="6"/>
      <c r="F61" s="34" t="s">
        <v>706</v>
      </c>
      <c r="G61" s="6"/>
    </row>
    <row r="62" spans="1:15" x14ac:dyDescent="0.3">
      <c r="B62" s="6" t="s">
        <v>129</v>
      </c>
      <c r="C62" s="6"/>
      <c r="D62" s="6"/>
      <c r="E62" s="6"/>
      <c r="F62" s="6"/>
      <c r="G62" s="6"/>
    </row>
  </sheetData>
  <sortState xmlns:xlrd2="http://schemas.microsoft.com/office/spreadsheetml/2017/richdata2" ref="A52:G59">
    <sortCondition descending="1" ref="G52"/>
    <sortCondition descending="1" ref="F52"/>
  </sortState>
  <hyperlinks>
    <hyperlink ref="B2" location="'Index'!A3" display="`" xr:uid="{860410BE-543F-46D7-8E73-8BF63B54CC63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40913-93F3-4D23-8455-8514068F976E}">
  <sheetPr codeName="Sheet3">
    <tabColor rgb="FF0070C0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5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130</v>
      </c>
      <c r="G1" s="4"/>
      <c r="H1" s="4"/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x14ac:dyDescent="0.3">
      <c r="A5" s="282">
        <v>1</v>
      </c>
      <c r="B5" s="221" t="s">
        <v>15</v>
      </c>
      <c r="C5" s="221" t="s">
        <v>16</v>
      </c>
      <c r="D5" s="283">
        <v>100</v>
      </c>
      <c r="E5" s="283">
        <v>8</v>
      </c>
      <c r="F5" s="212">
        <v>299</v>
      </c>
      <c r="G5" s="213">
        <v>24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x14ac:dyDescent="0.3">
      <c r="A6" s="223">
        <v>6</v>
      </c>
      <c r="B6" s="224" t="s">
        <v>19</v>
      </c>
      <c r="C6" s="224" t="s">
        <v>20</v>
      </c>
      <c r="D6" s="225">
        <v>93</v>
      </c>
      <c r="E6" s="284">
        <v>7</v>
      </c>
      <c r="F6" s="38">
        <v>283</v>
      </c>
      <c r="G6" s="39">
        <v>21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D6" s="6"/>
      <c r="AE6" s="6"/>
    </row>
    <row r="7" spans="1:34" s="6" customFormat="1" ht="15.75" customHeight="1" x14ac:dyDescent="0.3">
      <c r="A7" s="285">
        <v>5</v>
      </c>
      <c r="B7" s="224" t="s">
        <v>56</v>
      </c>
      <c r="C7" s="224" t="s">
        <v>57</v>
      </c>
      <c r="D7" s="225">
        <v>89</v>
      </c>
      <c r="E7" s="284">
        <v>5</v>
      </c>
      <c r="F7" s="38">
        <v>278</v>
      </c>
      <c r="G7" s="39">
        <v>18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D7" s="13"/>
      <c r="AE7" s="13"/>
    </row>
    <row r="8" spans="1:34" s="6" customFormat="1" ht="15.75" customHeight="1" x14ac:dyDescent="0.3">
      <c r="A8" s="223">
        <v>8</v>
      </c>
      <c r="B8" s="224" t="s">
        <v>35</v>
      </c>
      <c r="C8" s="224" t="s">
        <v>27</v>
      </c>
      <c r="D8" s="225">
        <v>93</v>
      </c>
      <c r="E8" s="284">
        <v>7</v>
      </c>
      <c r="F8" s="38">
        <v>271</v>
      </c>
      <c r="G8" s="39">
        <v>13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D8" s="13"/>
      <c r="AE8" s="13"/>
    </row>
    <row r="9" spans="1:34" x14ac:dyDescent="0.3">
      <c r="A9" s="223">
        <v>4</v>
      </c>
      <c r="B9" s="224" t="s">
        <v>50</v>
      </c>
      <c r="C9" s="224" t="s">
        <v>51</v>
      </c>
      <c r="D9" s="225">
        <v>87</v>
      </c>
      <c r="E9" s="284">
        <v>3</v>
      </c>
      <c r="F9" s="38">
        <v>269</v>
      </c>
      <c r="G9" s="39">
        <v>13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x14ac:dyDescent="0.3">
      <c r="A10" s="223">
        <v>2</v>
      </c>
      <c r="B10" s="224" t="s">
        <v>43</v>
      </c>
      <c r="C10" s="224" t="s">
        <v>44</v>
      </c>
      <c r="D10" s="225">
        <v>87</v>
      </c>
      <c r="E10" s="284">
        <v>3</v>
      </c>
      <c r="F10" s="38">
        <v>266</v>
      </c>
      <c r="G10" s="39">
        <v>11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D10" s="6"/>
      <c r="AE10" s="6"/>
    </row>
    <row r="11" spans="1:34" x14ac:dyDescent="0.3">
      <c r="A11" s="285">
        <v>7</v>
      </c>
      <c r="B11" s="224" t="s">
        <v>62</v>
      </c>
      <c r="C11" s="224" t="s">
        <v>59</v>
      </c>
      <c r="D11" s="225">
        <v>88</v>
      </c>
      <c r="E11" s="284">
        <v>4</v>
      </c>
      <c r="F11" s="38">
        <v>265</v>
      </c>
      <c r="G11" s="39">
        <v>8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x14ac:dyDescent="0.3">
      <c r="A12" s="287">
        <v>3</v>
      </c>
      <c r="B12" s="229" t="s">
        <v>21</v>
      </c>
      <c r="C12" s="229" t="s">
        <v>22</v>
      </c>
      <c r="D12" s="230">
        <v>83</v>
      </c>
      <c r="E12" s="286">
        <v>1</v>
      </c>
      <c r="F12" s="40">
        <v>258</v>
      </c>
      <c r="G12" s="41">
        <v>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x14ac:dyDescent="0.3">
      <c r="A14" s="14"/>
      <c r="B14" s="15" t="s">
        <v>4</v>
      </c>
      <c r="C14" s="16"/>
      <c r="D14" s="15"/>
      <c r="E14" s="15"/>
      <c r="F14" s="15"/>
      <c r="G14" s="1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x14ac:dyDescent="0.3">
      <c r="A15" s="18"/>
      <c r="B15" s="19" t="s">
        <v>5</v>
      </c>
      <c r="C15" s="19" t="s">
        <v>6</v>
      </c>
      <c r="D15" s="20" t="s">
        <v>7</v>
      </c>
      <c r="E15" s="20" t="s">
        <v>8</v>
      </c>
      <c r="F15" s="20" t="s">
        <v>9</v>
      </c>
      <c r="G15" s="21" t="s">
        <v>10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x14ac:dyDescent="0.3">
      <c r="A16" s="301">
        <v>8</v>
      </c>
      <c r="B16" s="221" t="s">
        <v>67</v>
      </c>
      <c r="C16" s="221" t="s">
        <v>64</v>
      </c>
      <c r="D16" s="302">
        <v>88</v>
      </c>
      <c r="E16" s="283">
        <v>7</v>
      </c>
      <c r="F16" s="297">
        <v>275</v>
      </c>
      <c r="G16" s="314">
        <v>23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3">
      <c r="A17" s="285">
        <v>7</v>
      </c>
      <c r="B17" s="224" t="s">
        <v>63</v>
      </c>
      <c r="C17" s="224" t="s">
        <v>64</v>
      </c>
      <c r="D17" s="225">
        <v>88</v>
      </c>
      <c r="E17" s="284">
        <v>7</v>
      </c>
      <c r="F17" s="38">
        <v>264</v>
      </c>
      <c r="G17" s="39">
        <v>20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223">
        <v>2</v>
      </c>
      <c r="B18" s="224" t="s">
        <v>52</v>
      </c>
      <c r="C18" s="224" t="s">
        <v>53</v>
      </c>
      <c r="D18" s="225">
        <v>89</v>
      </c>
      <c r="E18" s="284">
        <v>8</v>
      </c>
      <c r="F18" s="38">
        <v>261</v>
      </c>
      <c r="G18" s="39">
        <v>18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3">
      <c r="A19" s="285">
        <v>3</v>
      </c>
      <c r="B19" s="224" t="s">
        <v>55</v>
      </c>
      <c r="C19" s="224" t="s">
        <v>46</v>
      </c>
      <c r="D19" s="225">
        <v>84</v>
      </c>
      <c r="E19" s="284">
        <v>4</v>
      </c>
      <c r="F19" s="38">
        <v>255</v>
      </c>
      <c r="G19" s="39">
        <v>14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">
      <c r="A20" s="285">
        <v>1</v>
      </c>
      <c r="B20" s="224" t="s">
        <v>45</v>
      </c>
      <c r="C20" s="224" t="s">
        <v>46</v>
      </c>
      <c r="D20" s="284">
        <v>80</v>
      </c>
      <c r="E20" s="284">
        <v>1</v>
      </c>
      <c r="F20" s="30">
        <v>254</v>
      </c>
      <c r="G20" s="27">
        <v>13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3">
      <c r="A21" s="285">
        <v>5</v>
      </c>
      <c r="B21" s="224" t="s">
        <v>58</v>
      </c>
      <c r="C21" s="224" t="s">
        <v>59</v>
      </c>
      <c r="D21" s="225">
        <v>82</v>
      </c>
      <c r="E21" s="284">
        <v>2</v>
      </c>
      <c r="F21" s="38">
        <v>246</v>
      </c>
      <c r="G21" s="39">
        <v>8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3">
      <c r="A22" s="223">
        <v>6</v>
      </c>
      <c r="B22" s="224" t="s">
        <v>61</v>
      </c>
      <c r="C22" s="224" t="s">
        <v>20</v>
      </c>
      <c r="D22" s="225">
        <v>87</v>
      </c>
      <c r="E22" s="284">
        <v>5</v>
      </c>
      <c r="F22" s="38">
        <v>238</v>
      </c>
      <c r="G22" s="39">
        <v>8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3">
      <c r="A23" s="228">
        <v>4</v>
      </c>
      <c r="B23" s="229" t="s">
        <v>79</v>
      </c>
      <c r="C23" s="229" t="s">
        <v>20</v>
      </c>
      <c r="D23" s="230">
        <v>83</v>
      </c>
      <c r="E23" s="286">
        <v>3</v>
      </c>
      <c r="F23" s="40">
        <v>227</v>
      </c>
      <c r="G23" s="41">
        <v>6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">
      <c r="A25" s="14"/>
      <c r="B25" s="15" t="s">
        <v>39</v>
      </c>
      <c r="C25" s="16"/>
      <c r="D25" s="15"/>
      <c r="E25" s="15"/>
      <c r="F25" s="15"/>
      <c r="G25" s="1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">
      <c r="A26" s="18"/>
      <c r="B26" s="19" t="s">
        <v>5</v>
      </c>
      <c r="C26" s="19" t="s">
        <v>6</v>
      </c>
      <c r="D26" s="20" t="s">
        <v>7</v>
      </c>
      <c r="E26" s="20" t="s">
        <v>8</v>
      </c>
      <c r="F26" s="20" t="s">
        <v>9</v>
      </c>
      <c r="G26" s="21" t="s">
        <v>10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">
      <c r="A27" s="282">
        <v>3</v>
      </c>
      <c r="B27" s="221" t="s">
        <v>99</v>
      </c>
      <c r="C27" s="221" t="s">
        <v>20</v>
      </c>
      <c r="D27" s="302">
        <v>80</v>
      </c>
      <c r="E27" s="283">
        <v>7</v>
      </c>
      <c r="F27" s="297">
        <v>253</v>
      </c>
      <c r="G27" s="314">
        <v>25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">
      <c r="A28" s="285">
        <v>1</v>
      </c>
      <c r="B28" s="224" t="s">
        <v>95</v>
      </c>
      <c r="C28" s="224" t="s">
        <v>27</v>
      </c>
      <c r="D28" s="284">
        <v>83</v>
      </c>
      <c r="E28" s="284">
        <v>8</v>
      </c>
      <c r="F28" s="30">
        <v>246</v>
      </c>
      <c r="G28" s="27">
        <v>21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">
      <c r="A29" s="223">
        <v>8</v>
      </c>
      <c r="B29" s="224" t="s">
        <v>89</v>
      </c>
      <c r="C29" s="224" t="s">
        <v>57</v>
      </c>
      <c r="D29" s="225">
        <v>80</v>
      </c>
      <c r="E29" s="284">
        <v>7</v>
      </c>
      <c r="F29" s="38">
        <v>242</v>
      </c>
      <c r="G29" s="39">
        <v>18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">
      <c r="A30" s="223">
        <v>2</v>
      </c>
      <c r="B30" s="224" t="s">
        <v>100</v>
      </c>
      <c r="C30" s="224" t="s">
        <v>27</v>
      </c>
      <c r="D30" s="225">
        <v>76</v>
      </c>
      <c r="E30" s="284">
        <v>5</v>
      </c>
      <c r="F30" s="38">
        <v>241</v>
      </c>
      <c r="G30" s="39">
        <v>18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">
      <c r="A31" s="285">
        <v>9</v>
      </c>
      <c r="B31" s="224" t="s">
        <v>106</v>
      </c>
      <c r="C31" s="224" t="s">
        <v>64</v>
      </c>
      <c r="D31" s="225">
        <v>74</v>
      </c>
      <c r="E31" s="284">
        <v>4</v>
      </c>
      <c r="F31" s="38">
        <v>234</v>
      </c>
      <c r="G31" s="39">
        <v>14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">
      <c r="A32" s="285">
        <v>5</v>
      </c>
      <c r="B32" s="224" t="s">
        <v>103</v>
      </c>
      <c r="C32" s="224" t="s">
        <v>64</v>
      </c>
      <c r="D32" s="225">
        <v>72</v>
      </c>
      <c r="E32" s="284">
        <v>3</v>
      </c>
      <c r="F32" s="38">
        <v>233</v>
      </c>
      <c r="G32" s="39">
        <v>14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">
      <c r="A33" s="285">
        <v>7</v>
      </c>
      <c r="B33" s="224" t="s">
        <v>122</v>
      </c>
      <c r="C33" s="224" t="s">
        <v>57</v>
      </c>
      <c r="D33" s="225">
        <v>84</v>
      </c>
      <c r="E33" s="284">
        <v>9</v>
      </c>
      <c r="F33" s="38">
        <v>221</v>
      </c>
      <c r="G33" s="39">
        <v>12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">
      <c r="A34" s="223">
        <v>4</v>
      </c>
      <c r="B34" s="224" t="s">
        <v>101</v>
      </c>
      <c r="C34" s="224" t="s">
        <v>74</v>
      </c>
      <c r="D34" s="225" t="s">
        <v>286</v>
      </c>
      <c r="E34" s="284">
        <v>0</v>
      </c>
      <c r="F34" s="38">
        <v>163</v>
      </c>
      <c r="G34" s="39">
        <v>12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">
      <c r="A35" s="228">
        <v>6</v>
      </c>
      <c r="B35" s="229" t="s">
        <v>105</v>
      </c>
      <c r="C35" s="229" t="s">
        <v>57</v>
      </c>
      <c r="D35" s="230">
        <v>69</v>
      </c>
      <c r="E35" s="286">
        <v>2</v>
      </c>
      <c r="F35" s="40">
        <v>222</v>
      </c>
      <c r="G35" s="41">
        <v>6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">
      <c r="A37" s="36"/>
      <c r="B37" s="6" t="s">
        <v>132</v>
      </c>
      <c r="C37" s="6"/>
      <c r="D37" s="6"/>
      <c r="E37" s="6"/>
      <c r="F37" s="34" t="s">
        <v>706</v>
      </c>
      <c r="G37" s="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">
      <c r="A38" s="36"/>
      <c r="B38" s="6" t="s">
        <v>129</v>
      </c>
      <c r="C38" s="6"/>
      <c r="D38" s="6"/>
      <c r="E38" s="6"/>
      <c r="F38" s="6"/>
      <c r="G38" s="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</sheetData>
  <sheetProtection selectLockedCells="1" selectUnlockedCells="1"/>
  <sortState xmlns:xlrd2="http://schemas.microsoft.com/office/spreadsheetml/2017/richdata2" ref="A27:G35">
    <sortCondition descending="1" ref="G27"/>
    <sortCondition descending="1" ref="F27"/>
  </sortState>
  <hyperlinks>
    <hyperlink ref="B2" location="'Index'!A3" display="`" xr:uid="{5FE67F23-866A-4990-AD40-153278A62C4D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993D-B2C8-4141-825B-81434D84F157}">
  <sheetPr codeName="Sheet4"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2" t="s">
        <v>133</v>
      </c>
      <c r="B1" s="43"/>
      <c r="C1" s="43"/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134</v>
      </c>
      <c r="B4" s="49"/>
      <c r="C4" s="50">
        <v>538</v>
      </c>
      <c r="D4" s="49"/>
      <c r="E4" s="51" t="s">
        <v>10</v>
      </c>
      <c r="F4" s="52">
        <f>SUM(F5:F7)</f>
        <v>513</v>
      </c>
      <c r="G4" s="53" t="s">
        <v>135</v>
      </c>
      <c r="H4" s="48" t="s">
        <v>136</v>
      </c>
      <c r="I4" s="49"/>
      <c r="J4" s="50">
        <v>560</v>
      </c>
      <c r="K4" s="49"/>
      <c r="L4" s="51" t="s">
        <v>10</v>
      </c>
      <c r="M4" s="52">
        <f>SUM(M5:M7)</f>
        <v>360</v>
      </c>
    </row>
    <row r="5" spans="1:34" ht="15.75" customHeight="1" x14ac:dyDescent="0.3">
      <c r="A5" s="54" t="s">
        <v>11</v>
      </c>
      <c r="B5" s="55"/>
      <c r="C5" s="56"/>
      <c r="D5" s="57">
        <v>96</v>
      </c>
      <c r="E5" s="57">
        <v>97</v>
      </c>
      <c r="F5" s="58">
        <f>SUM(D5:E5)</f>
        <v>193</v>
      </c>
      <c r="H5" s="54" t="s">
        <v>13</v>
      </c>
      <c r="I5" s="55"/>
      <c r="J5" s="56"/>
      <c r="K5" s="57">
        <v>85</v>
      </c>
      <c r="L5" s="57">
        <v>90</v>
      </c>
      <c r="M5" s="58">
        <f>SUM(K5:L5)</f>
        <v>175</v>
      </c>
    </row>
    <row r="6" spans="1:34" ht="15.75" customHeight="1" x14ac:dyDescent="0.3">
      <c r="A6" s="59" t="s">
        <v>78</v>
      </c>
      <c r="B6" s="60"/>
      <c r="C6" s="61"/>
      <c r="D6" s="28">
        <v>67</v>
      </c>
      <c r="E6" s="28">
        <v>85</v>
      </c>
      <c r="F6" s="29">
        <f>SUM(D6:E6)</f>
        <v>152</v>
      </c>
      <c r="H6" s="59" t="s">
        <v>23</v>
      </c>
      <c r="I6" s="60"/>
      <c r="J6" s="61"/>
      <c r="K6" s="28" t="s">
        <v>286</v>
      </c>
      <c r="L6" s="28"/>
      <c r="M6" s="29">
        <f>SUM(K6:L6)</f>
        <v>0</v>
      </c>
    </row>
    <row r="7" spans="1:34" ht="15.75" customHeight="1" x14ac:dyDescent="0.3">
      <c r="A7" s="62" t="s">
        <v>86</v>
      </c>
      <c r="B7" s="63"/>
      <c r="C7" s="64"/>
      <c r="D7" s="65">
        <v>84</v>
      </c>
      <c r="E7" s="65">
        <v>84</v>
      </c>
      <c r="F7" s="66">
        <f>SUM(D7:E7)</f>
        <v>168</v>
      </c>
      <c r="H7" s="62" t="s">
        <v>32</v>
      </c>
      <c r="I7" s="63"/>
      <c r="J7" s="64"/>
      <c r="K7" s="65">
        <v>92</v>
      </c>
      <c r="L7" s="65">
        <v>93</v>
      </c>
      <c r="M7" s="66">
        <f>SUM(K7:L7)</f>
        <v>185</v>
      </c>
    </row>
    <row r="8" spans="1:34" ht="15.75" customHeight="1" x14ac:dyDescent="0.3">
      <c r="O8" s="67"/>
    </row>
    <row r="9" spans="1:34" ht="15.75" customHeight="1" x14ac:dyDescent="0.3">
      <c r="A9" s="48" t="s">
        <v>137</v>
      </c>
      <c r="B9" s="49"/>
      <c r="C9" s="50">
        <v>557</v>
      </c>
      <c r="D9" s="49"/>
      <c r="E9" s="51" t="s">
        <v>10</v>
      </c>
      <c r="F9" s="52">
        <f>SUM(F10:F12)</f>
        <v>559</v>
      </c>
      <c r="G9" s="53" t="s">
        <v>135</v>
      </c>
      <c r="H9" s="48" t="s">
        <v>138</v>
      </c>
      <c r="I9" s="49"/>
      <c r="J9" s="50">
        <v>522</v>
      </c>
      <c r="K9" s="49"/>
      <c r="L9" s="51" t="s">
        <v>10</v>
      </c>
      <c r="M9" s="52">
        <f>SUM(M10:M12)</f>
        <v>511</v>
      </c>
    </row>
    <row r="10" spans="1:34" ht="15.75" customHeight="1" x14ac:dyDescent="0.3">
      <c r="A10" s="54" t="s">
        <v>49</v>
      </c>
      <c r="B10" s="55"/>
      <c r="C10" s="56"/>
      <c r="D10" s="57">
        <v>94</v>
      </c>
      <c r="E10" s="57">
        <v>88</v>
      </c>
      <c r="F10" s="58">
        <f>SUM(D10:E10)</f>
        <v>182</v>
      </c>
      <c r="H10" s="54" t="s">
        <v>41</v>
      </c>
      <c r="I10" s="55"/>
      <c r="J10" s="56"/>
      <c r="K10" s="57">
        <v>92</v>
      </c>
      <c r="L10" s="57">
        <v>95</v>
      </c>
      <c r="M10" s="58">
        <f>SUM(K10:L10)</f>
        <v>187</v>
      </c>
      <c r="AA10" s="68"/>
      <c r="AB10" s="68"/>
      <c r="AC10" s="68"/>
      <c r="AD10" s="68"/>
      <c r="AE10" s="68"/>
      <c r="AF10" s="68"/>
    </row>
    <row r="11" spans="1:34" ht="15.75" customHeight="1" x14ac:dyDescent="0.3">
      <c r="A11" s="59" t="s">
        <v>19</v>
      </c>
      <c r="B11" s="60"/>
      <c r="C11" s="61"/>
      <c r="D11" s="28">
        <v>91</v>
      </c>
      <c r="E11" s="28">
        <v>94</v>
      </c>
      <c r="F11" s="29">
        <f>SUM(D11:E11)</f>
        <v>185</v>
      </c>
      <c r="H11" s="59" t="s">
        <v>42</v>
      </c>
      <c r="I11" s="60"/>
      <c r="J11" s="61"/>
      <c r="K11" s="28">
        <v>78</v>
      </c>
      <c r="L11" s="28">
        <v>81</v>
      </c>
      <c r="M11" s="29">
        <f>SUM(K11:L11)</f>
        <v>159</v>
      </c>
      <c r="AA11" s="68"/>
      <c r="AB11" s="68"/>
      <c r="AC11" s="68"/>
      <c r="AD11" s="68"/>
      <c r="AE11" s="68"/>
      <c r="AF11" s="68"/>
    </row>
    <row r="12" spans="1:34" ht="15.75" customHeight="1" x14ac:dyDescent="0.3">
      <c r="A12" s="62" t="s">
        <v>28</v>
      </c>
      <c r="B12" s="63"/>
      <c r="C12" s="64"/>
      <c r="D12" s="65">
        <v>98</v>
      </c>
      <c r="E12" s="65">
        <v>94</v>
      </c>
      <c r="F12" s="66">
        <f>SUM(D12:E12)</f>
        <v>192</v>
      </c>
      <c r="H12" s="62" t="s">
        <v>77</v>
      </c>
      <c r="I12" s="63"/>
      <c r="J12" s="64"/>
      <c r="K12" s="65">
        <v>81</v>
      </c>
      <c r="L12" s="65">
        <v>84</v>
      </c>
      <c r="M12" s="66">
        <f>SUM(K12:L12)</f>
        <v>165</v>
      </c>
      <c r="AA12" s="68"/>
      <c r="AB12" s="68"/>
      <c r="AC12" s="68"/>
      <c r="AD12" s="68"/>
      <c r="AE12" s="68"/>
      <c r="AF12" s="68"/>
    </row>
    <row r="13" spans="1:34" ht="15.75" customHeight="1" x14ac:dyDescent="0.3">
      <c r="AA13" s="68"/>
      <c r="AB13" s="68"/>
      <c r="AC13" s="68"/>
      <c r="AD13" s="68"/>
      <c r="AE13" s="68"/>
      <c r="AF13" s="68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69" t="s">
        <v>3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72" t="s">
        <v>137</v>
      </c>
      <c r="I20" s="57">
        <v>3</v>
      </c>
      <c r="J20" s="57">
        <v>2</v>
      </c>
      <c r="K20" s="57"/>
      <c r="L20" s="57">
        <v>1</v>
      </c>
      <c r="M20" s="57">
        <v>1659</v>
      </c>
      <c r="N20" s="58">
        <v>4</v>
      </c>
    </row>
    <row r="21" spans="1:20" ht="15.75" customHeight="1" x14ac:dyDescent="0.3">
      <c r="H21" s="73" t="s">
        <v>134</v>
      </c>
      <c r="I21" s="30">
        <v>3</v>
      </c>
      <c r="J21" s="30">
        <v>2</v>
      </c>
      <c r="K21" s="30"/>
      <c r="L21" s="30">
        <v>1</v>
      </c>
      <c r="M21" s="30">
        <v>1571</v>
      </c>
      <c r="N21" s="27">
        <v>4</v>
      </c>
    </row>
    <row r="22" spans="1:20" ht="15.75" customHeight="1" x14ac:dyDescent="0.3">
      <c r="H22" s="73" t="s">
        <v>138</v>
      </c>
      <c r="I22" s="28">
        <v>3</v>
      </c>
      <c r="J22" s="28">
        <v>1</v>
      </c>
      <c r="K22" s="28"/>
      <c r="L22" s="28">
        <v>2</v>
      </c>
      <c r="M22" s="28">
        <v>1563</v>
      </c>
      <c r="N22" s="29">
        <v>2</v>
      </c>
    </row>
    <row r="23" spans="1:20" ht="15.75" customHeight="1" x14ac:dyDescent="0.3">
      <c r="H23" s="315" t="s">
        <v>136</v>
      </c>
      <c r="I23" s="65">
        <v>3</v>
      </c>
      <c r="J23" s="65"/>
      <c r="K23" s="65"/>
      <c r="L23" s="65">
        <v>3</v>
      </c>
      <c r="M23" s="65">
        <v>1069</v>
      </c>
      <c r="N23" s="66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4</v>
      </c>
      <c r="B29" s="17"/>
      <c r="C29" s="17"/>
      <c r="D29" s="17"/>
      <c r="E29" s="17"/>
      <c r="F29" s="17"/>
      <c r="G29" s="47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8" t="s">
        <v>144</v>
      </c>
      <c r="B30" s="49"/>
      <c r="C30" s="50">
        <v>515</v>
      </c>
      <c r="D30" s="49"/>
      <c r="E30" s="51" t="s">
        <v>10</v>
      </c>
      <c r="F30" s="52">
        <f>SUM(F31:F33)</f>
        <v>504</v>
      </c>
      <c r="G30" s="53" t="s">
        <v>135</v>
      </c>
      <c r="H30" s="48" t="s">
        <v>145</v>
      </c>
      <c r="I30" s="49"/>
      <c r="J30" s="50">
        <v>460</v>
      </c>
      <c r="K30" s="49"/>
      <c r="L30" s="51" t="s">
        <v>10</v>
      </c>
      <c r="M30" s="52">
        <f>SUM(M31:M33)</f>
        <v>165</v>
      </c>
      <c r="O30" s="36"/>
      <c r="P30" s="36"/>
      <c r="Q30" s="36"/>
      <c r="R30" s="36"/>
      <c r="S30" s="36"/>
      <c r="T30" s="36"/>
    </row>
    <row r="31" spans="1:20" ht="15.75" customHeight="1" x14ac:dyDescent="0.3">
      <c r="A31" s="54" t="s">
        <v>63</v>
      </c>
      <c r="B31" s="55"/>
      <c r="C31" s="56"/>
      <c r="D31" s="57">
        <v>88</v>
      </c>
      <c r="E31" s="57">
        <v>90</v>
      </c>
      <c r="F31" s="58">
        <f>SUM(D31:E31)</f>
        <v>178</v>
      </c>
      <c r="H31" s="54" t="s">
        <v>73</v>
      </c>
      <c r="I31" s="55"/>
      <c r="J31" s="56"/>
      <c r="K31" s="57">
        <v>87</v>
      </c>
      <c r="L31" s="57">
        <v>78</v>
      </c>
      <c r="M31" s="58">
        <f>SUM(K31:L31)</f>
        <v>165</v>
      </c>
      <c r="O31" s="36"/>
      <c r="P31" s="36"/>
      <c r="Q31" s="36"/>
      <c r="R31" s="36"/>
      <c r="S31" s="36"/>
      <c r="T31" s="36"/>
    </row>
    <row r="32" spans="1:20" ht="15.75" customHeight="1" x14ac:dyDescent="0.3">
      <c r="A32" s="59" t="s">
        <v>67</v>
      </c>
      <c r="B32" s="60"/>
      <c r="C32" s="61"/>
      <c r="D32" s="28">
        <v>88</v>
      </c>
      <c r="E32" s="28">
        <v>86</v>
      </c>
      <c r="F32" s="29">
        <f>SUM(D32:E32)</f>
        <v>174</v>
      </c>
      <c r="H32" s="59" t="s">
        <v>114</v>
      </c>
      <c r="I32" s="60"/>
      <c r="J32" s="61"/>
      <c r="K32" s="28" t="s">
        <v>286</v>
      </c>
      <c r="L32" s="28"/>
      <c r="M32" s="29">
        <f>SUM(K32:L32)</f>
        <v>0</v>
      </c>
      <c r="O32" s="36"/>
      <c r="P32" s="36"/>
      <c r="Q32" s="36"/>
      <c r="R32" s="36"/>
      <c r="S32" s="36"/>
      <c r="T32" s="36"/>
    </row>
    <row r="33" spans="1:20" ht="15.75" customHeight="1" x14ac:dyDescent="0.3">
      <c r="A33" s="62" t="s">
        <v>106</v>
      </c>
      <c r="B33" s="63"/>
      <c r="C33" s="64"/>
      <c r="D33" s="65">
        <v>74</v>
      </c>
      <c r="E33" s="65">
        <v>78</v>
      </c>
      <c r="F33" s="66">
        <f>SUM(D33:E33)</f>
        <v>152</v>
      </c>
      <c r="H33" s="62" t="s">
        <v>101</v>
      </c>
      <c r="I33" s="63"/>
      <c r="J33" s="64"/>
      <c r="K33" s="65" t="s">
        <v>286</v>
      </c>
      <c r="L33" s="65"/>
      <c r="M33" s="66">
        <f>SUM(K33:L33)</f>
        <v>0</v>
      </c>
      <c r="O33" s="36"/>
      <c r="P33" s="36"/>
      <c r="Q33" s="36"/>
      <c r="R33" s="36"/>
      <c r="S33" s="36"/>
      <c r="T33" s="36"/>
    </row>
    <row r="34" spans="1:20" ht="15.75" customHeight="1" x14ac:dyDescent="0.3">
      <c r="O34" s="36"/>
      <c r="P34" s="36"/>
      <c r="Q34" s="36"/>
      <c r="R34" s="36"/>
      <c r="S34" s="36"/>
      <c r="T34" s="36"/>
    </row>
    <row r="35" spans="1:20" ht="15.75" customHeight="1" x14ac:dyDescent="0.3">
      <c r="A35" s="48" t="s">
        <v>146</v>
      </c>
      <c r="B35" s="49"/>
      <c r="C35" s="50">
        <v>493</v>
      </c>
      <c r="D35" s="49"/>
      <c r="E35" s="51" t="s">
        <v>10</v>
      </c>
      <c r="F35" s="52">
        <f>SUM(F36:F38)</f>
        <v>331</v>
      </c>
      <c r="G35" s="53" t="s">
        <v>135</v>
      </c>
      <c r="H35" s="48" t="s">
        <v>147</v>
      </c>
      <c r="I35" s="49"/>
      <c r="J35" s="50">
        <v>508</v>
      </c>
      <c r="K35" s="49"/>
      <c r="L35" s="51" t="s">
        <v>10</v>
      </c>
      <c r="M35" s="52">
        <f>SUM(M36:M38)</f>
        <v>507</v>
      </c>
      <c r="O35" s="36"/>
      <c r="P35" s="36"/>
      <c r="Q35" s="36"/>
      <c r="R35" s="36"/>
      <c r="S35" s="36"/>
      <c r="T35" s="36"/>
    </row>
    <row r="36" spans="1:20" ht="15.75" customHeight="1" x14ac:dyDescent="0.3">
      <c r="A36" s="54" t="s">
        <v>113</v>
      </c>
      <c r="B36" s="55"/>
      <c r="C36" s="56"/>
      <c r="D36" s="57">
        <v>86</v>
      </c>
      <c r="E36" s="57">
        <v>92</v>
      </c>
      <c r="F36" s="58">
        <f>SUM(D36:E36)</f>
        <v>178</v>
      </c>
      <c r="H36" s="54" t="s">
        <v>95</v>
      </c>
      <c r="I36" s="55"/>
      <c r="J36" s="56"/>
      <c r="K36" s="57">
        <v>83</v>
      </c>
      <c r="L36" s="57">
        <v>84</v>
      </c>
      <c r="M36" s="58">
        <f>SUM(K36:L36)</f>
        <v>167</v>
      </c>
      <c r="O36" s="36"/>
      <c r="P36" s="36"/>
      <c r="Q36" s="36"/>
      <c r="R36" s="36"/>
      <c r="S36" s="36"/>
      <c r="T36" s="36"/>
    </row>
    <row r="37" spans="1:20" ht="15.75" customHeight="1" x14ac:dyDescent="0.3">
      <c r="A37" s="59" t="s">
        <v>81</v>
      </c>
      <c r="B37" s="60"/>
      <c r="C37" s="61"/>
      <c r="D37" s="28">
        <v>78</v>
      </c>
      <c r="E37" s="28">
        <v>75</v>
      </c>
      <c r="F37" s="29">
        <f>SUM(D37:E37)</f>
        <v>153</v>
      </c>
      <c r="H37" s="59" t="s">
        <v>100</v>
      </c>
      <c r="I37" s="60"/>
      <c r="J37" s="61"/>
      <c r="K37" s="28">
        <v>76</v>
      </c>
      <c r="L37" s="28">
        <v>79</v>
      </c>
      <c r="M37" s="29">
        <f>SUM(K37:L37)</f>
        <v>155</v>
      </c>
      <c r="O37" s="36"/>
      <c r="P37" s="36"/>
      <c r="Q37" s="36"/>
      <c r="R37" s="36"/>
      <c r="S37" s="36"/>
      <c r="T37" s="36"/>
    </row>
    <row r="38" spans="1:20" ht="15.75" customHeight="1" x14ac:dyDescent="0.3">
      <c r="A38" s="62" t="s">
        <v>104</v>
      </c>
      <c r="B38" s="63"/>
      <c r="C38" s="64"/>
      <c r="D38" s="65" t="s">
        <v>286</v>
      </c>
      <c r="E38" s="65"/>
      <c r="F38" s="66">
        <f>SUM(D38:E38)</f>
        <v>0</v>
      </c>
      <c r="H38" s="62" t="s">
        <v>31</v>
      </c>
      <c r="I38" s="63"/>
      <c r="J38" s="64"/>
      <c r="K38" s="65">
        <v>93</v>
      </c>
      <c r="L38" s="65">
        <v>92</v>
      </c>
      <c r="M38" s="66">
        <f>SUM(K38:L38)</f>
        <v>185</v>
      </c>
      <c r="O38" s="36"/>
      <c r="P38" s="36"/>
      <c r="Q38" s="36"/>
      <c r="R38" s="36"/>
      <c r="S38" s="36"/>
      <c r="T38" s="36"/>
    </row>
    <row r="39" spans="1:20" ht="15.75" customHeight="1" x14ac:dyDescent="0.3">
      <c r="O39" s="36"/>
      <c r="P39" s="36"/>
      <c r="Q39" s="36"/>
      <c r="R39" s="36"/>
      <c r="S39" s="36"/>
      <c r="T39" s="36"/>
    </row>
    <row r="40" spans="1:20" ht="15.75" customHeight="1" x14ac:dyDescent="0.3">
      <c r="O40" s="36"/>
      <c r="P40" s="36"/>
      <c r="Q40" s="36"/>
      <c r="R40" s="36"/>
      <c r="S40" s="36"/>
      <c r="T40" s="36"/>
    </row>
    <row r="41" spans="1:20" ht="15.75" customHeight="1" x14ac:dyDescent="0.3">
      <c r="O41" s="36"/>
      <c r="P41" s="36"/>
      <c r="Q41" s="36"/>
      <c r="R41" s="36"/>
      <c r="S41" s="36"/>
      <c r="T41" s="36"/>
    </row>
    <row r="42" spans="1:20" ht="15.75" customHeight="1" x14ac:dyDescent="0.3">
      <c r="O42" s="36"/>
      <c r="P42" s="36"/>
      <c r="Q42" s="36"/>
      <c r="R42" s="36"/>
      <c r="S42" s="36"/>
      <c r="T42" s="36"/>
    </row>
    <row r="43" spans="1:20" ht="15.75" customHeight="1" x14ac:dyDescent="0.3">
      <c r="O43" s="36"/>
      <c r="P43" s="36"/>
      <c r="Q43" s="36"/>
      <c r="R43" s="36"/>
      <c r="S43" s="36"/>
      <c r="T43" s="36"/>
    </row>
    <row r="44" spans="1:20" ht="15.75" customHeight="1" x14ac:dyDescent="0.3">
      <c r="O44" s="36"/>
      <c r="P44" s="36"/>
      <c r="Q44" s="36"/>
      <c r="R44" s="36"/>
      <c r="S44" s="36"/>
      <c r="T44" s="36"/>
    </row>
    <row r="45" spans="1:20" ht="15.75" customHeight="1" x14ac:dyDescent="0.3">
      <c r="H45" s="69" t="s">
        <v>4</v>
      </c>
      <c r="I45" s="70" t="s">
        <v>139</v>
      </c>
      <c r="J45" s="70" t="s">
        <v>140</v>
      </c>
      <c r="K45" s="70" t="s">
        <v>141</v>
      </c>
      <c r="L45" s="70" t="s">
        <v>142</v>
      </c>
      <c r="M45" s="70" t="s">
        <v>9</v>
      </c>
      <c r="N45" s="71" t="s">
        <v>143</v>
      </c>
    </row>
    <row r="46" spans="1:20" ht="15.75" customHeight="1" x14ac:dyDescent="0.3">
      <c r="H46" s="77" t="s">
        <v>144</v>
      </c>
      <c r="I46" s="78">
        <v>3</v>
      </c>
      <c r="J46" s="78">
        <v>3</v>
      </c>
      <c r="K46" s="78"/>
      <c r="L46" s="78"/>
      <c r="M46" s="78">
        <v>1561</v>
      </c>
      <c r="N46" s="79">
        <v>6</v>
      </c>
      <c r="O46" s="36"/>
      <c r="P46" s="36"/>
    </row>
    <row r="47" spans="1:20" ht="15.75" customHeight="1" x14ac:dyDescent="0.3">
      <c r="H47" s="80" t="s">
        <v>147</v>
      </c>
      <c r="I47" s="38">
        <v>3</v>
      </c>
      <c r="J47" s="38">
        <v>2</v>
      </c>
      <c r="K47" s="38"/>
      <c r="L47" s="38">
        <v>1</v>
      </c>
      <c r="M47" s="38">
        <v>1546</v>
      </c>
      <c r="N47" s="39">
        <v>4</v>
      </c>
      <c r="O47" s="36"/>
      <c r="P47" s="36"/>
    </row>
    <row r="48" spans="1:20" ht="15.75" customHeight="1" x14ac:dyDescent="0.3">
      <c r="H48" s="80" t="s">
        <v>146</v>
      </c>
      <c r="I48" s="38">
        <v>3</v>
      </c>
      <c r="J48" s="38">
        <v>1</v>
      </c>
      <c r="K48" s="38"/>
      <c r="L48" s="38">
        <v>2</v>
      </c>
      <c r="M48" s="38">
        <v>1017</v>
      </c>
      <c r="N48" s="39">
        <v>2</v>
      </c>
      <c r="O48" s="36"/>
      <c r="P48" s="36"/>
    </row>
    <row r="49" spans="1:16" ht="15.75" customHeight="1" x14ac:dyDescent="0.3">
      <c r="H49" s="81" t="s">
        <v>145</v>
      </c>
      <c r="I49" s="40">
        <v>3</v>
      </c>
      <c r="J49" s="40"/>
      <c r="K49" s="40"/>
      <c r="L49" s="40">
        <v>3</v>
      </c>
      <c r="M49" s="40">
        <v>970</v>
      </c>
      <c r="N49" s="41">
        <v>0</v>
      </c>
      <c r="O49" s="36"/>
      <c r="P49" s="36"/>
    </row>
    <row r="50" spans="1:16" ht="15.75" customHeight="1" x14ac:dyDescent="0.3"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6" t="s">
        <v>128</v>
      </c>
      <c r="E51" s="7"/>
      <c r="G51" s="82" t="s">
        <v>706</v>
      </c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6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4A3C52A0-A507-480F-A9B4-043D4FF4CAB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0E71-F332-4821-A69C-B9FE56108EEA}">
  <sheetPr codeName="Sheet21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464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K3" s="90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2</v>
      </c>
      <c r="B5" s="234" t="s">
        <v>385</v>
      </c>
      <c r="C5" s="234" t="s">
        <v>257</v>
      </c>
      <c r="D5" s="258">
        <v>100.002</v>
      </c>
      <c r="E5" s="258">
        <v>99.001000000000005</v>
      </c>
      <c r="F5" s="258">
        <f>SUM(D5,E5)</f>
        <v>199.00299999999999</v>
      </c>
      <c r="G5" s="235">
        <v>9</v>
      </c>
      <c r="H5" s="258">
        <v>596.02099999999996</v>
      </c>
      <c r="I5" s="237">
        <v>27</v>
      </c>
      <c r="K5" s="86"/>
    </row>
    <row r="6" spans="1:34" ht="15.75" customHeight="1" x14ac:dyDescent="0.3">
      <c r="A6" s="102">
        <v>8</v>
      </c>
      <c r="B6" s="103" t="s">
        <v>471</v>
      </c>
      <c r="C6" s="103" t="s">
        <v>53</v>
      </c>
      <c r="D6" s="166">
        <v>98.001000000000005</v>
      </c>
      <c r="E6" s="166">
        <v>97</v>
      </c>
      <c r="F6" s="166">
        <f>SUM(D6,E6)</f>
        <v>195.001</v>
      </c>
      <c r="G6" s="99">
        <v>6</v>
      </c>
      <c r="H6" s="166">
        <v>588.01099999999997</v>
      </c>
      <c r="I6" s="105">
        <v>20</v>
      </c>
      <c r="N6" s="172"/>
      <c r="O6" s="172"/>
      <c r="P6" s="172"/>
      <c r="R6" s="172"/>
      <c r="S6" s="173"/>
    </row>
    <row r="7" spans="1:34" ht="15.75" customHeight="1" x14ac:dyDescent="0.3">
      <c r="A7" s="102">
        <v>5</v>
      </c>
      <c r="B7" s="103" t="s">
        <v>469</v>
      </c>
      <c r="C7" s="103" t="s">
        <v>30</v>
      </c>
      <c r="D7" s="166">
        <v>100.004</v>
      </c>
      <c r="E7" s="166">
        <v>97.001000000000005</v>
      </c>
      <c r="F7" s="166">
        <f>SUM(D7,E7)</f>
        <v>197.005</v>
      </c>
      <c r="G7" s="99">
        <v>8</v>
      </c>
      <c r="H7" s="166">
        <v>586.00800000000004</v>
      </c>
      <c r="I7" s="105">
        <v>20</v>
      </c>
      <c r="J7" s="112"/>
      <c r="K7" s="86"/>
    </row>
    <row r="8" spans="1:34" ht="15.75" customHeight="1" x14ac:dyDescent="0.3">
      <c r="A8" s="102">
        <v>4</v>
      </c>
      <c r="B8" s="103" t="s">
        <v>467</v>
      </c>
      <c r="C8" s="103" t="s">
        <v>468</v>
      </c>
      <c r="D8" s="166">
        <v>99.001000000000005</v>
      </c>
      <c r="E8" s="166">
        <v>0</v>
      </c>
      <c r="F8" s="166">
        <f>SUM(D8,E8)</f>
        <v>99.001000000000005</v>
      </c>
      <c r="G8" s="99">
        <v>2</v>
      </c>
      <c r="H8" s="166">
        <v>492.00800000000004</v>
      </c>
      <c r="I8" s="105">
        <v>17</v>
      </c>
    </row>
    <row r="9" spans="1:34" ht="15.75" customHeight="1" x14ac:dyDescent="0.3">
      <c r="A9" s="102">
        <v>9</v>
      </c>
      <c r="B9" s="103" t="s">
        <v>472</v>
      </c>
      <c r="C9" s="103" t="s">
        <v>48</v>
      </c>
      <c r="D9" s="166">
        <v>98.001999999999995</v>
      </c>
      <c r="E9" s="166">
        <v>98</v>
      </c>
      <c r="F9" s="166">
        <f>SUM(D9,E9)</f>
        <v>196.00200000000001</v>
      </c>
      <c r="G9" s="99">
        <v>7</v>
      </c>
      <c r="H9" s="166">
        <v>580.00800000000004</v>
      </c>
      <c r="I9" s="105">
        <v>15</v>
      </c>
      <c r="P9" s="89"/>
      <c r="Q9" s="89"/>
      <c r="R9" s="89"/>
      <c r="S9" s="89"/>
    </row>
    <row r="10" spans="1:34" ht="15.75" customHeight="1" x14ac:dyDescent="0.3">
      <c r="A10" s="102">
        <v>7</v>
      </c>
      <c r="B10" s="103" t="s">
        <v>470</v>
      </c>
      <c r="C10" s="103" t="s">
        <v>51</v>
      </c>
      <c r="D10" s="166">
        <v>96.004000000000005</v>
      </c>
      <c r="E10" s="166">
        <v>96.001000000000005</v>
      </c>
      <c r="F10" s="166">
        <f>SUM(D10,E10)</f>
        <v>192.005</v>
      </c>
      <c r="G10" s="99">
        <v>4</v>
      </c>
      <c r="H10" s="166">
        <v>578.01299999999992</v>
      </c>
      <c r="I10" s="105">
        <v>15</v>
      </c>
    </row>
    <row r="11" spans="1:34" ht="15.75" customHeight="1" x14ac:dyDescent="0.3">
      <c r="A11" s="102">
        <v>3</v>
      </c>
      <c r="B11" s="103" t="s">
        <v>466</v>
      </c>
      <c r="C11" s="103" t="s">
        <v>18</v>
      </c>
      <c r="D11" s="166">
        <v>97.004000000000005</v>
      </c>
      <c r="E11" s="166">
        <v>97</v>
      </c>
      <c r="F11" s="166">
        <f>SUM(D11,E11)</f>
        <v>194.00400000000002</v>
      </c>
      <c r="G11" s="99">
        <v>5</v>
      </c>
      <c r="H11" s="166">
        <v>562.00600000000009</v>
      </c>
      <c r="I11" s="105">
        <v>11</v>
      </c>
    </row>
    <row r="12" spans="1:34" ht="15.75" customHeight="1" x14ac:dyDescent="0.3">
      <c r="A12" s="102">
        <v>1</v>
      </c>
      <c r="B12" s="103" t="s">
        <v>465</v>
      </c>
      <c r="C12" s="103" t="s">
        <v>51</v>
      </c>
      <c r="D12" s="166">
        <v>94.001000000000005</v>
      </c>
      <c r="E12" s="166">
        <v>92</v>
      </c>
      <c r="F12" s="166">
        <f>SUM(D12,E12)</f>
        <v>186.001</v>
      </c>
      <c r="G12" s="99">
        <v>3</v>
      </c>
      <c r="H12" s="166">
        <v>564.00400000000002</v>
      </c>
      <c r="I12" s="111">
        <v>10</v>
      </c>
    </row>
    <row r="13" spans="1:34" ht="15.75" customHeight="1" x14ac:dyDescent="0.3">
      <c r="A13" s="238">
        <v>6</v>
      </c>
      <c r="B13" s="239" t="s">
        <v>104</v>
      </c>
      <c r="C13" s="239" t="s">
        <v>74</v>
      </c>
      <c r="D13" s="259" t="s">
        <v>85</v>
      </c>
      <c r="E13" s="259"/>
      <c r="F13" s="259">
        <f>SUM(D13,E13)</f>
        <v>0</v>
      </c>
      <c r="G13" s="241">
        <v>0</v>
      </c>
      <c r="H13" s="168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3</v>
      </c>
      <c r="B17" s="234" t="s">
        <v>473</v>
      </c>
      <c r="C17" s="234" t="s">
        <v>22</v>
      </c>
      <c r="D17" s="258">
        <v>98</v>
      </c>
      <c r="E17" s="258">
        <v>96</v>
      </c>
      <c r="F17" s="258">
        <f>SUM(D17,E17)</f>
        <v>194</v>
      </c>
      <c r="G17" s="235">
        <v>8</v>
      </c>
      <c r="H17" s="258">
        <v>579</v>
      </c>
      <c r="I17" s="294">
        <v>24</v>
      </c>
    </row>
    <row r="18" spans="1:9" ht="15.75" customHeight="1" x14ac:dyDescent="0.3">
      <c r="A18" s="102">
        <v>1</v>
      </c>
      <c r="B18" s="103" t="s">
        <v>21</v>
      </c>
      <c r="C18" s="103" t="s">
        <v>22</v>
      </c>
      <c r="D18" s="166">
        <v>99</v>
      </c>
      <c r="E18" s="166">
        <v>96</v>
      </c>
      <c r="F18" s="166">
        <f>SUM(D18,E18)</f>
        <v>195</v>
      </c>
      <c r="G18" s="99">
        <v>9</v>
      </c>
      <c r="H18" s="166">
        <v>575</v>
      </c>
      <c r="I18" s="111">
        <v>23</v>
      </c>
    </row>
    <row r="19" spans="1:9" ht="15.75" customHeight="1" x14ac:dyDescent="0.3">
      <c r="A19" s="102">
        <v>2</v>
      </c>
      <c r="B19" s="103" t="s">
        <v>457</v>
      </c>
      <c r="C19" s="103" t="s">
        <v>48</v>
      </c>
      <c r="D19" s="166">
        <v>96</v>
      </c>
      <c r="E19" s="166">
        <v>94</v>
      </c>
      <c r="F19" s="166">
        <f>SUM(D19,E19)</f>
        <v>190</v>
      </c>
      <c r="G19" s="99">
        <v>6</v>
      </c>
      <c r="H19" s="166">
        <v>579.00400000000002</v>
      </c>
      <c r="I19" s="105">
        <v>22</v>
      </c>
    </row>
    <row r="20" spans="1:9" ht="15.75" customHeight="1" x14ac:dyDescent="0.3">
      <c r="A20" s="102">
        <v>9</v>
      </c>
      <c r="B20" s="103" t="s">
        <v>335</v>
      </c>
      <c r="C20" s="103" t="s">
        <v>319</v>
      </c>
      <c r="D20" s="166">
        <v>95.001999999999995</v>
      </c>
      <c r="E20" s="166">
        <v>94</v>
      </c>
      <c r="F20" s="166">
        <f>SUM(D20,E20)</f>
        <v>189.00200000000001</v>
      </c>
      <c r="G20" s="99">
        <v>5</v>
      </c>
      <c r="H20" s="166">
        <v>570.00600000000009</v>
      </c>
      <c r="I20" s="105">
        <v>19</v>
      </c>
    </row>
    <row r="21" spans="1:9" ht="15.75" customHeight="1" x14ac:dyDescent="0.3">
      <c r="A21" s="102">
        <v>7</v>
      </c>
      <c r="B21" s="103" t="s">
        <v>479</v>
      </c>
      <c r="C21" s="103" t="s">
        <v>478</v>
      </c>
      <c r="D21" s="166">
        <v>97</v>
      </c>
      <c r="E21" s="166">
        <v>94</v>
      </c>
      <c r="F21" s="166">
        <f>SUM(D21,E21)</f>
        <v>191</v>
      </c>
      <c r="G21" s="99">
        <v>7</v>
      </c>
      <c r="H21" s="166">
        <v>564.00099999999998</v>
      </c>
      <c r="I21" s="105">
        <v>17</v>
      </c>
    </row>
    <row r="22" spans="1:9" ht="15.75" customHeight="1" x14ac:dyDescent="0.3">
      <c r="A22" s="102">
        <v>5</v>
      </c>
      <c r="B22" s="103" t="s">
        <v>475</v>
      </c>
      <c r="C22" s="103" t="s">
        <v>476</v>
      </c>
      <c r="D22" s="166">
        <v>96.001000000000005</v>
      </c>
      <c r="E22" s="166">
        <v>81</v>
      </c>
      <c r="F22" s="166">
        <f>SUM(D22,E22)</f>
        <v>177.001</v>
      </c>
      <c r="G22" s="99">
        <v>4</v>
      </c>
      <c r="H22" s="166">
        <v>541.00199999999995</v>
      </c>
      <c r="I22" s="105">
        <v>11</v>
      </c>
    </row>
    <row r="23" spans="1:9" ht="15.75" customHeight="1" x14ac:dyDescent="0.3">
      <c r="A23" s="102">
        <v>8</v>
      </c>
      <c r="B23" s="103" t="s">
        <v>480</v>
      </c>
      <c r="C23" s="103" t="s">
        <v>22</v>
      </c>
      <c r="D23" s="166" t="s">
        <v>85</v>
      </c>
      <c r="E23" s="166"/>
      <c r="F23" s="166">
        <f>SUM(D23,E23)</f>
        <v>0</v>
      </c>
      <c r="G23" s="99">
        <v>0</v>
      </c>
      <c r="H23" s="166">
        <v>363.00300000000004</v>
      </c>
      <c r="I23" s="105">
        <v>7</v>
      </c>
    </row>
    <row r="24" spans="1:9" ht="15.75" customHeight="1" x14ac:dyDescent="0.3">
      <c r="A24" s="102">
        <v>4</v>
      </c>
      <c r="B24" s="103" t="s">
        <v>474</v>
      </c>
      <c r="C24" s="103" t="s">
        <v>224</v>
      </c>
      <c r="D24" s="166" t="s">
        <v>85</v>
      </c>
      <c r="E24" s="166"/>
      <c r="F24" s="166">
        <f>SUM(D24,E24)</f>
        <v>0</v>
      </c>
      <c r="G24" s="99">
        <v>0</v>
      </c>
      <c r="H24" s="166">
        <v>0</v>
      </c>
      <c r="I24" s="105">
        <v>0</v>
      </c>
    </row>
    <row r="25" spans="1:9" ht="15.75" customHeight="1" x14ac:dyDescent="0.3">
      <c r="A25" s="238">
        <v>6</v>
      </c>
      <c r="B25" s="239" t="s">
        <v>477</v>
      </c>
      <c r="C25" s="239" t="s">
        <v>478</v>
      </c>
      <c r="D25" s="259" t="s">
        <v>85</v>
      </c>
      <c r="E25" s="259"/>
      <c r="F25" s="259">
        <f>SUM(D25,E25)</f>
        <v>0</v>
      </c>
      <c r="G25" s="241">
        <v>0</v>
      </c>
      <c r="H25" s="168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3</v>
      </c>
      <c r="B29" s="234" t="s">
        <v>55</v>
      </c>
      <c r="C29" s="234" t="s">
        <v>46</v>
      </c>
      <c r="D29" s="258">
        <v>96.001000000000005</v>
      </c>
      <c r="E29" s="258">
        <v>93</v>
      </c>
      <c r="F29" s="258">
        <f>SUM(D29,E29)</f>
        <v>189.001</v>
      </c>
      <c r="G29" s="235">
        <v>10</v>
      </c>
      <c r="H29" s="258">
        <v>559.00199999999995</v>
      </c>
      <c r="I29" s="294">
        <v>29</v>
      </c>
    </row>
    <row r="30" spans="1:9" ht="15.75" customHeight="1" x14ac:dyDescent="0.3">
      <c r="A30" s="102">
        <v>1</v>
      </c>
      <c r="B30" s="103" t="s">
        <v>45</v>
      </c>
      <c r="C30" s="103" t="s">
        <v>46</v>
      </c>
      <c r="D30" s="166">
        <v>96.001000000000005</v>
      </c>
      <c r="E30" s="166">
        <v>89</v>
      </c>
      <c r="F30" s="166">
        <f>SUM(D30,E30)</f>
        <v>185.001</v>
      </c>
      <c r="G30" s="99">
        <v>9</v>
      </c>
      <c r="H30" s="166">
        <v>549.00199999999995</v>
      </c>
      <c r="I30" s="111">
        <v>26</v>
      </c>
    </row>
    <row r="31" spans="1:9" ht="15.75" customHeight="1" x14ac:dyDescent="0.3">
      <c r="A31" s="102">
        <v>6</v>
      </c>
      <c r="B31" s="103" t="s">
        <v>485</v>
      </c>
      <c r="C31" s="103" t="s">
        <v>71</v>
      </c>
      <c r="D31" s="166">
        <v>89</v>
      </c>
      <c r="E31" s="166">
        <v>88</v>
      </c>
      <c r="F31" s="166">
        <f>SUM(D31,E31)</f>
        <v>177</v>
      </c>
      <c r="G31" s="99">
        <v>8</v>
      </c>
      <c r="H31" s="166">
        <v>543.00099999999998</v>
      </c>
      <c r="I31" s="105">
        <v>26</v>
      </c>
    </row>
    <row r="32" spans="1:9" ht="15.75" customHeight="1" x14ac:dyDescent="0.3">
      <c r="A32" s="102">
        <v>10</v>
      </c>
      <c r="B32" s="103" t="s">
        <v>489</v>
      </c>
      <c r="C32" s="103" t="s">
        <v>343</v>
      </c>
      <c r="D32" s="166">
        <v>98.004999999999995</v>
      </c>
      <c r="E32" s="166">
        <v>98.001000000000005</v>
      </c>
      <c r="F32" s="166">
        <f>SUM(D32,E32)-35</f>
        <v>161.006</v>
      </c>
      <c r="G32" s="99">
        <v>5</v>
      </c>
      <c r="H32" s="166">
        <v>481.01099999999997</v>
      </c>
      <c r="I32" s="105">
        <v>16</v>
      </c>
    </row>
    <row r="33" spans="1:9" ht="15.75" customHeight="1" x14ac:dyDescent="0.3">
      <c r="A33" s="102">
        <v>5</v>
      </c>
      <c r="B33" s="103" t="s">
        <v>484</v>
      </c>
      <c r="C33" s="103" t="s">
        <v>343</v>
      </c>
      <c r="D33" s="166">
        <v>100.005</v>
      </c>
      <c r="E33" s="166">
        <v>100.002</v>
      </c>
      <c r="F33" s="166">
        <f>SUM(D33,E33)-40</f>
        <v>160.00700000000001</v>
      </c>
      <c r="G33" s="99">
        <v>4</v>
      </c>
      <c r="H33" s="166">
        <v>479.01900000000001</v>
      </c>
      <c r="I33" s="105">
        <v>15</v>
      </c>
    </row>
    <row r="34" spans="1:9" ht="15.75" customHeight="1" x14ac:dyDescent="0.3">
      <c r="A34" s="102">
        <v>9</v>
      </c>
      <c r="B34" s="103" t="s">
        <v>488</v>
      </c>
      <c r="C34" s="103" t="s">
        <v>343</v>
      </c>
      <c r="D34" s="166">
        <v>97.001000000000005</v>
      </c>
      <c r="E34" s="166">
        <v>97.001000000000005</v>
      </c>
      <c r="F34" s="166">
        <f>SUM(D34,E34)-31</f>
        <v>163.00200000000001</v>
      </c>
      <c r="G34" s="99">
        <v>6</v>
      </c>
      <c r="H34" s="166">
        <v>479.00299999999999</v>
      </c>
      <c r="I34" s="105">
        <v>13</v>
      </c>
    </row>
    <row r="35" spans="1:9" ht="15.75" customHeight="1" x14ac:dyDescent="0.3">
      <c r="A35" s="102">
        <v>7</v>
      </c>
      <c r="B35" s="103" t="s">
        <v>486</v>
      </c>
      <c r="C35" s="103" t="s">
        <v>343</v>
      </c>
      <c r="D35" s="166">
        <v>100.006</v>
      </c>
      <c r="E35" s="166">
        <v>100.003</v>
      </c>
      <c r="F35" s="166">
        <f>SUM(D35,E35)-35</f>
        <v>165.00900000000001</v>
      </c>
      <c r="G35" s="99">
        <v>7</v>
      </c>
      <c r="H35" s="166">
        <v>478.01499999999999</v>
      </c>
      <c r="I35" s="105">
        <v>13</v>
      </c>
    </row>
    <row r="36" spans="1:9" ht="15.75" customHeight="1" x14ac:dyDescent="0.3">
      <c r="A36" s="102">
        <v>2</v>
      </c>
      <c r="B36" s="103" t="s">
        <v>481</v>
      </c>
      <c r="C36" s="103" t="s">
        <v>482</v>
      </c>
      <c r="D36" s="166">
        <v>77</v>
      </c>
      <c r="E36" s="166">
        <v>73</v>
      </c>
      <c r="F36" s="166">
        <f>SUM(D36,E36)</f>
        <v>150</v>
      </c>
      <c r="G36" s="99">
        <v>3</v>
      </c>
      <c r="H36" s="166">
        <v>469.00099999999998</v>
      </c>
      <c r="I36" s="105">
        <v>13</v>
      </c>
    </row>
    <row r="37" spans="1:9" ht="15.75" customHeight="1" x14ac:dyDescent="0.3">
      <c r="A37" s="102">
        <v>8</v>
      </c>
      <c r="B37" s="103" t="s">
        <v>487</v>
      </c>
      <c r="C37" s="103" t="s">
        <v>51</v>
      </c>
      <c r="D37" s="166">
        <v>74</v>
      </c>
      <c r="E37" s="166">
        <v>69</v>
      </c>
      <c r="F37" s="166">
        <f>SUM(D37,E37)</f>
        <v>143</v>
      </c>
      <c r="G37" s="99">
        <v>2</v>
      </c>
      <c r="H37" s="166">
        <v>456.00099999999998</v>
      </c>
      <c r="I37" s="105">
        <v>11</v>
      </c>
    </row>
    <row r="38" spans="1:9" ht="15.75" customHeight="1" x14ac:dyDescent="0.3">
      <c r="A38" s="238">
        <v>4</v>
      </c>
      <c r="B38" s="239" t="s">
        <v>483</v>
      </c>
      <c r="C38" s="239" t="s">
        <v>325</v>
      </c>
      <c r="D38" s="259" t="s">
        <v>85</v>
      </c>
      <c r="E38" s="259"/>
      <c r="F38" s="259">
        <f>SUM(D38,E38)</f>
        <v>0</v>
      </c>
      <c r="G38" s="241">
        <v>0</v>
      </c>
      <c r="H38" s="168">
        <v>0</v>
      </c>
      <c r="I38" s="107">
        <v>0</v>
      </c>
    </row>
    <row r="39" spans="1:9" ht="15.75" customHeight="1" x14ac:dyDescent="0.3"/>
    <row r="40" spans="1:9" ht="15.75" customHeight="1" x14ac:dyDescent="0.3">
      <c r="B40" s="86" t="s">
        <v>490</v>
      </c>
      <c r="E40" s="108" t="s">
        <v>706</v>
      </c>
    </row>
    <row r="41" spans="1:9" ht="15.75" customHeight="1" x14ac:dyDescent="0.3">
      <c r="B41" s="86" t="s">
        <v>129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29:I38">
    <sortCondition descending="1" ref="I29"/>
    <sortCondition descending="1" ref="H29"/>
  </sortState>
  <hyperlinks>
    <hyperlink ref="B2" location="'Index'!A3" tooltip="Go to the Index sheet" display="`" xr:uid="{14F9242F-9443-4CF8-B051-5D33BCDAF2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AD90-CEBE-4A79-881E-3080CD05A9AE}">
  <sheetPr codeName="Sheet22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464</v>
      </c>
      <c r="D1" s="85"/>
      <c r="E1" s="85"/>
      <c r="F1" s="85" t="s">
        <v>130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5">
        <v>6</v>
      </c>
      <c r="B5" s="244" t="s">
        <v>385</v>
      </c>
      <c r="C5" s="244" t="s">
        <v>257</v>
      </c>
      <c r="D5" s="289">
        <v>100.002</v>
      </c>
      <c r="E5" s="289">
        <v>99.001000000000005</v>
      </c>
      <c r="F5" s="261">
        <v>199.00299999999999</v>
      </c>
      <c r="G5" s="245">
        <v>10</v>
      </c>
      <c r="H5" s="288">
        <v>596.02099999999996</v>
      </c>
      <c r="I5" s="299">
        <v>30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7</v>
      </c>
      <c r="B6" s="247" t="s">
        <v>469</v>
      </c>
      <c r="C6" s="247" t="s">
        <v>30</v>
      </c>
      <c r="D6" s="262">
        <v>100.004</v>
      </c>
      <c r="E6" s="262">
        <v>97.001000000000005</v>
      </c>
      <c r="F6" s="263">
        <v>197.005</v>
      </c>
      <c r="G6" s="249">
        <v>9</v>
      </c>
      <c r="H6" s="170">
        <v>586.00800000000004</v>
      </c>
      <c r="I6" s="118">
        <v>26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6">
        <v>4</v>
      </c>
      <c r="B7" s="247" t="s">
        <v>21</v>
      </c>
      <c r="C7" s="247" t="s">
        <v>22</v>
      </c>
      <c r="D7" s="262">
        <v>99</v>
      </c>
      <c r="E7" s="262">
        <v>96</v>
      </c>
      <c r="F7" s="263">
        <v>195</v>
      </c>
      <c r="G7" s="249">
        <v>8</v>
      </c>
      <c r="H7" s="170">
        <v>575</v>
      </c>
      <c r="I7" s="118">
        <v>22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0">
        <v>5</v>
      </c>
      <c r="B8" s="247" t="s">
        <v>473</v>
      </c>
      <c r="C8" s="247" t="s">
        <v>22</v>
      </c>
      <c r="D8" s="262">
        <v>98</v>
      </c>
      <c r="E8" s="262">
        <v>96</v>
      </c>
      <c r="F8" s="263">
        <v>194</v>
      </c>
      <c r="G8" s="249">
        <v>6</v>
      </c>
      <c r="H8" s="170">
        <v>579</v>
      </c>
      <c r="I8" s="118">
        <v>21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0">
        <v>9</v>
      </c>
      <c r="B9" s="247" t="s">
        <v>491</v>
      </c>
      <c r="C9" s="247" t="s">
        <v>343</v>
      </c>
      <c r="D9" s="262">
        <v>97.001000000000005</v>
      </c>
      <c r="E9" s="262">
        <v>97.001000000000005</v>
      </c>
      <c r="F9" s="263">
        <v>194.00200000000001</v>
      </c>
      <c r="G9" s="249">
        <v>7</v>
      </c>
      <c r="H9" s="170">
        <v>572.00299999999993</v>
      </c>
      <c r="I9" s="118">
        <v>19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6">
        <v>10</v>
      </c>
      <c r="B10" s="247" t="s">
        <v>335</v>
      </c>
      <c r="C10" s="247" t="s">
        <v>319</v>
      </c>
      <c r="D10" s="262">
        <v>95.001999999999995</v>
      </c>
      <c r="E10" s="262">
        <v>94</v>
      </c>
      <c r="F10" s="263">
        <v>189.00200000000001</v>
      </c>
      <c r="G10" s="249">
        <v>5</v>
      </c>
      <c r="H10" s="170">
        <v>570.00600000000009</v>
      </c>
      <c r="I10" s="118">
        <v>17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0">
        <v>3</v>
      </c>
      <c r="B11" s="247" t="s">
        <v>55</v>
      </c>
      <c r="C11" s="247" t="s">
        <v>46</v>
      </c>
      <c r="D11" s="262">
        <v>96.001000000000005</v>
      </c>
      <c r="E11" s="262">
        <v>93</v>
      </c>
      <c r="F11" s="263">
        <v>189.001</v>
      </c>
      <c r="G11" s="249">
        <v>4</v>
      </c>
      <c r="H11" s="170">
        <v>559.00199999999995</v>
      </c>
      <c r="I11" s="118">
        <v>12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0">
        <v>1</v>
      </c>
      <c r="B12" s="247" t="s">
        <v>45</v>
      </c>
      <c r="C12" s="247" t="s">
        <v>46</v>
      </c>
      <c r="D12" s="263">
        <v>96.001000000000005</v>
      </c>
      <c r="E12" s="263">
        <v>89</v>
      </c>
      <c r="F12" s="263">
        <v>185.001</v>
      </c>
      <c r="G12" s="249">
        <v>3</v>
      </c>
      <c r="H12" s="166">
        <v>549.00199999999995</v>
      </c>
      <c r="I12" s="111">
        <v>9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46">
        <v>2</v>
      </c>
      <c r="B13" s="247" t="s">
        <v>481</v>
      </c>
      <c r="C13" s="247" t="s">
        <v>482</v>
      </c>
      <c r="D13" s="262">
        <v>77</v>
      </c>
      <c r="E13" s="262">
        <v>73</v>
      </c>
      <c r="F13" s="263">
        <v>150</v>
      </c>
      <c r="G13" s="249">
        <v>2</v>
      </c>
      <c r="H13" s="170">
        <v>469.00099999999998</v>
      </c>
      <c r="I13" s="118">
        <v>6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51">
        <v>8</v>
      </c>
      <c r="B14" s="252" t="s">
        <v>104</v>
      </c>
      <c r="C14" s="252" t="s">
        <v>74</v>
      </c>
      <c r="D14" s="265" t="s">
        <v>85</v>
      </c>
      <c r="E14" s="265" t="s">
        <v>131</v>
      </c>
      <c r="F14" s="266">
        <v>0</v>
      </c>
      <c r="G14" s="254">
        <v>0</v>
      </c>
      <c r="H14" s="171">
        <v>0</v>
      </c>
      <c r="I14" s="120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132</v>
      </c>
      <c r="E16" s="108" t="s">
        <v>706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129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hyperlinks>
    <hyperlink ref="B2" location="'Index'!A3" tooltip="Go to the Index sheet" display="`" xr:uid="{C8A28D38-4D9A-4A01-9290-3CBA8EB5CA2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3D85-9084-4DEF-8DCD-B6309D967F11}">
  <sheetPr codeName="Sheet23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K3" s="90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424</v>
      </c>
      <c r="C5" s="234" t="s">
        <v>18</v>
      </c>
      <c r="D5" s="258">
        <v>100.003</v>
      </c>
      <c r="E5" s="258">
        <v>100.003</v>
      </c>
      <c r="F5" s="258">
        <f>SUM(D5,E5)</f>
        <v>200.006</v>
      </c>
      <c r="G5" s="235">
        <v>9</v>
      </c>
      <c r="H5" s="258">
        <v>599.01599999999996</v>
      </c>
      <c r="I5" s="294">
        <v>23</v>
      </c>
      <c r="K5" s="86"/>
    </row>
    <row r="6" spans="1:34" ht="15.75" customHeight="1" x14ac:dyDescent="0.3">
      <c r="A6" s="102">
        <v>1</v>
      </c>
      <c r="B6" s="103" t="s">
        <v>163</v>
      </c>
      <c r="C6" s="103" t="s">
        <v>164</v>
      </c>
      <c r="D6" s="166">
        <v>100.001</v>
      </c>
      <c r="E6" s="166">
        <v>99.003</v>
      </c>
      <c r="F6" s="166">
        <f>SUM(D6,E6)</f>
        <v>199.00400000000002</v>
      </c>
      <c r="G6" s="99">
        <v>7</v>
      </c>
      <c r="H6" s="166">
        <v>598.01300000000003</v>
      </c>
      <c r="I6" s="111">
        <v>22</v>
      </c>
      <c r="N6" s="172"/>
      <c r="O6" s="172"/>
      <c r="P6" s="172"/>
      <c r="R6" s="172"/>
      <c r="S6" s="173"/>
    </row>
    <row r="7" spans="1:34" ht="15.75" customHeight="1" x14ac:dyDescent="0.3">
      <c r="A7" s="102">
        <v>7</v>
      </c>
      <c r="B7" s="103" t="s">
        <v>496</v>
      </c>
      <c r="C7" s="103" t="s">
        <v>478</v>
      </c>
      <c r="D7" s="166">
        <v>99.001999999999995</v>
      </c>
      <c r="E7" s="166">
        <v>99</v>
      </c>
      <c r="F7" s="166">
        <f>SUM(D7,E7)</f>
        <v>198.00200000000001</v>
      </c>
      <c r="G7" s="99">
        <v>5</v>
      </c>
      <c r="H7" s="166">
        <v>597.01199999999994</v>
      </c>
      <c r="I7" s="105">
        <v>19</v>
      </c>
      <c r="J7" s="112"/>
      <c r="K7" s="86"/>
    </row>
    <row r="8" spans="1:34" ht="15.75" customHeight="1" x14ac:dyDescent="0.3">
      <c r="A8" s="102">
        <v>8</v>
      </c>
      <c r="B8" s="103" t="s">
        <v>418</v>
      </c>
      <c r="C8" s="103" t="s">
        <v>14</v>
      </c>
      <c r="D8" s="166">
        <v>100.002</v>
      </c>
      <c r="E8" s="166">
        <v>100.001</v>
      </c>
      <c r="F8" s="166">
        <f>SUM(D8,E8)</f>
        <v>200.00299999999999</v>
      </c>
      <c r="G8" s="99">
        <v>8</v>
      </c>
      <c r="H8" s="166">
        <v>595.0139999999999</v>
      </c>
      <c r="I8" s="105">
        <v>18</v>
      </c>
    </row>
    <row r="9" spans="1:34" ht="15.75" customHeight="1" x14ac:dyDescent="0.3">
      <c r="A9" s="102">
        <v>2</v>
      </c>
      <c r="B9" s="103" t="s">
        <v>209</v>
      </c>
      <c r="C9" s="103" t="s">
        <v>84</v>
      </c>
      <c r="D9" s="166">
        <v>98.001999999999995</v>
      </c>
      <c r="E9" s="166">
        <v>98</v>
      </c>
      <c r="F9" s="166">
        <f>SUM(D9,E9)</f>
        <v>196.00200000000001</v>
      </c>
      <c r="G9" s="99">
        <v>4</v>
      </c>
      <c r="H9" s="166">
        <v>594.01800000000003</v>
      </c>
      <c r="I9" s="111">
        <v>18</v>
      </c>
      <c r="P9" s="89"/>
      <c r="Q9" s="89"/>
      <c r="R9" s="89"/>
      <c r="S9" s="89"/>
    </row>
    <row r="10" spans="1:34" ht="15.75" customHeight="1" x14ac:dyDescent="0.3">
      <c r="A10" s="102">
        <v>3</v>
      </c>
      <c r="B10" s="103" t="s">
        <v>422</v>
      </c>
      <c r="C10" s="103" t="s">
        <v>423</v>
      </c>
      <c r="D10" s="166">
        <v>100.001</v>
      </c>
      <c r="E10" s="166">
        <v>98.001999999999995</v>
      </c>
      <c r="F10" s="166">
        <f>SUM(D10,E10)</f>
        <v>198.00299999999999</v>
      </c>
      <c r="G10" s="99">
        <v>6</v>
      </c>
      <c r="H10" s="166">
        <v>595.01900000000001</v>
      </c>
      <c r="I10" s="105">
        <v>17</v>
      </c>
    </row>
    <row r="11" spans="1:34" ht="15.75" customHeight="1" x14ac:dyDescent="0.3">
      <c r="A11" s="102">
        <v>4</v>
      </c>
      <c r="B11" s="103" t="s">
        <v>493</v>
      </c>
      <c r="C11" s="103" t="s">
        <v>494</v>
      </c>
      <c r="D11" s="166" t="s">
        <v>85</v>
      </c>
      <c r="E11" s="166"/>
      <c r="F11" s="166">
        <f>SUM(D11,E11)</f>
        <v>0</v>
      </c>
      <c r="G11" s="99">
        <v>0</v>
      </c>
      <c r="H11" s="166">
        <v>0</v>
      </c>
      <c r="I11" s="105">
        <v>0</v>
      </c>
    </row>
    <row r="12" spans="1:34" ht="15.75" customHeight="1" x14ac:dyDescent="0.3">
      <c r="A12" s="102">
        <v>6</v>
      </c>
      <c r="B12" s="103" t="s">
        <v>495</v>
      </c>
      <c r="C12" s="103" t="s">
        <v>494</v>
      </c>
      <c r="D12" s="166" t="s">
        <v>85</v>
      </c>
      <c r="E12" s="166"/>
      <c r="F12" s="166">
        <f>SUM(D12,E12)</f>
        <v>0</v>
      </c>
      <c r="G12" s="99">
        <v>0</v>
      </c>
      <c r="H12" s="166">
        <v>0</v>
      </c>
      <c r="I12" s="105">
        <v>0</v>
      </c>
    </row>
    <row r="13" spans="1:34" ht="15.75" customHeight="1" x14ac:dyDescent="0.3">
      <c r="A13" s="238">
        <v>9</v>
      </c>
      <c r="B13" s="239" t="s">
        <v>497</v>
      </c>
      <c r="C13" s="239" t="s">
        <v>153</v>
      </c>
      <c r="D13" s="259" t="s">
        <v>85</v>
      </c>
      <c r="E13" s="259"/>
      <c r="F13" s="259">
        <f>SUM(D13,E13)</f>
        <v>0</v>
      </c>
      <c r="G13" s="241">
        <v>0</v>
      </c>
      <c r="H13" s="168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4</v>
      </c>
      <c r="B17" s="234" t="s">
        <v>501</v>
      </c>
      <c r="C17" s="234" t="s">
        <v>71</v>
      </c>
      <c r="D17" s="258">
        <v>100</v>
      </c>
      <c r="E17" s="258">
        <v>99.004999999999995</v>
      </c>
      <c r="F17" s="258">
        <f>SUM(D17,E17)</f>
        <v>199.005</v>
      </c>
      <c r="G17" s="235">
        <v>8</v>
      </c>
      <c r="H17" s="258">
        <v>595.01199999999994</v>
      </c>
      <c r="I17" s="294">
        <v>24</v>
      </c>
    </row>
    <row r="18" spans="1:9" ht="15.75" customHeight="1" x14ac:dyDescent="0.3">
      <c r="A18" s="102">
        <v>9</v>
      </c>
      <c r="B18" s="103" t="s">
        <v>29</v>
      </c>
      <c r="C18" s="103" t="s">
        <v>30</v>
      </c>
      <c r="D18" s="166">
        <v>99.004999999999995</v>
      </c>
      <c r="E18" s="166">
        <v>97.001999999999995</v>
      </c>
      <c r="F18" s="166">
        <f>SUM(D18,E18)</f>
        <v>196.00700000000001</v>
      </c>
      <c r="G18" s="99">
        <v>4</v>
      </c>
      <c r="H18" s="166">
        <v>595.024</v>
      </c>
      <c r="I18" s="105">
        <v>22</v>
      </c>
    </row>
    <row r="19" spans="1:9" ht="15.75" customHeight="1" x14ac:dyDescent="0.3">
      <c r="A19" s="102">
        <v>5</v>
      </c>
      <c r="B19" s="103" t="s">
        <v>309</v>
      </c>
      <c r="C19" s="103" t="s">
        <v>302</v>
      </c>
      <c r="D19" s="166">
        <v>99.001999999999995</v>
      </c>
      <c r="E19" s="166">
        <v>99.001000000000005</v>
      </c>
      <c r="F19" s="166">
        <f>SUM(D19,E19)</f>
        <v>198.00299999999999</v>
      </c>
      <c r="G19" s="99">
        <v>5</v>
      </c>
      <c r="H19" s="166">
        <v>592.00700000000006</v>
      </c>
      <c r="I19" s="105">
        <v>19</v>
      </c>
    </row>
    <row r="20" spans="1:9" ht="15.75" customHeight="1" x14ac:dyDescent="0.3">
      <c r="A20" s="102">
        <v>3</v>
      </c>
      <c r="B20" s="103" t="s">
        <v>500</v>
      </c>
      <c r="C20" s="103" t="s">
        <v>478</v>
      </c>
      <c r="D20" s="166">
        <v>100.003</v>
      </c>
      <c r="E20" s="166">
        <v>98.004000000000005</v>
      </c>
      <c r="F20" s="166">
        <f>SUM(D20,E20)</f>
        <v>198.00700000000001</v>
      </c>
      <c r="G20" s="99">
        <v>6</v>
      </c>
      <c r="H20" s="166">
        <v>590.01</v>
      </c>
      <c r="I20" s="105">
        <v>17</v>
      </c>
    </row>
    <row r="21" spans="1:9" ht="15.75" customHeight="1" x14ac:dyDescent="0.3">
      <c r="A21" s="102">
        <v>6</v>
      </c>
      <c r="B21" s="103" t="s">
        <v>502</v>
      </c>
      <c r="C21" s="103" t="s">
        <v>30</v>
      </c>
      <c r="D21" s="166">
        <v>100.002</v>
      </c>
      <c r="E21" s="166">
        <v>99.003</v>
      </c>
      <c r="F21" s="166">
        <f>SUM(D21,E21)</f>
        <v>199.005</v>
      </c>
      <c r="G21" s="99">
        <v>8</v>
      </c>
      <c r="H21" s="166">
        <v>587.00800000000004</v>
      </c>
      <c r="I21" s="105">
        <v>17</v>
      </c>
    </row>
    <row r="22" spans="1:9" ht="15.75" customHeight="1" x14ac:dyDescent="0.3">
      <c r="A22" s="102">
        <v>7</v>
      </c>
      <c r="B22" s="103" t="s">
        <v>154</v>
      </c>
      <c r="C22" s="103" t="s">
        <v>30</v>
      </c>
      <c r="D22" s="166">
        <v>97.003</v>
      </c>
      <c r="E22" s="166">
        <v>96.001999999999995</v>
      </c>
      <c r="F22" s="166">
        <f>SUM(D22,E22)</f>
        <v>193.005</v>
      </c>
      <c r="G22" s="99">
        <v>3</v>
      </c>
      <c r="H22" s="166">
        <v>582.01199999999994</v>
      </c>
      <c r="I22" s="105">
        <v>13</v>
      </c>
    </row>
    <row r="23" spans="1:9" ht="15.75" customHeight="1" x14ac:dyDescent="0.3">
      <c r="A23" s="102">
        <v>8</v>
      </c>
      <c r="B23" s="103" t="s">
        <v>419</v>
      </c>
      <c r="C23" s="103" t="s">
        <v>14</v>
      </c>
      <c r="D23" s="166">
        <v>100.002</v>
      </c>
      <c r="E23" s="166">
        <v>100.002</v>
      </c>
      <c r="F23" s="166">
        <f>SUM(D23,E23)</f>
        <v>200.00399999999999</v>
      </c>
      <c r="G23" s="99">
        <v>9</v>
      </c>
      <c r="H23" s="166">
        <v>300.00700000000001</v>
      </c>
      <c r="I23" s="105">
        <v>12</v>
      </c>
    </row>
    <row r="24" spans="1:9" ht="15.75" customHeight="1" x14ac:dyDescent="0.3">
      <c r="A24" s="102">
        <v>1</v>
      </c>
      <c r="B24" s="103" t="s">
        <v>498</v>
      </c>
      <c r="C24" s="103" t="s">
        <v>494</v>
      </c>
      <c r="D24" s="166" t="s">
        <v>85</v>
      </c>
      <c r="E24" s="166"/>
      <c r="F24" s="166">
        <f>SUM(D24,E24)</f>
        <v>0</v>
      </c>
      <c r="G24" s="99">
        <v>0</v>
      </c>
      <c r="H24" s="166">
        <v>0</v>
      </c>
      <c r="I24" s="111">
        <v>0</v>
      </c>
    </row>
    <row r="25" spans="1:9" ht="15.75" customHeight="1" x14ac:dyDescent="0.3">
      <c r="A25" s="238">
        <v>2</v>
      </c>
      <c r="B25" s="239" t="s">
        <v>499</v>
      </c>
      <c r="C25" s="239" t="s">
        <v>196</v>
      </c>
      <c r="D25" s="259" t="s">
        <v>85</v>
      </c>
      <c r="E25" s="259"/>
      <c r="F25" s="259">
        <f>SUM(D25,E25)</f>
        <v>0</v>
      </c>
      <c r="G25" s="241">
        <v>0</v>
      </c>
      <c r="H25" s="168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9</v>
      </c>
      <c r="B29" s="234" t="s">
        <v>65</v>
      </c>
      <c r="C29" s="234" t="s">
        <v>509</v>
      </c>
      <c r="D29" s="258">
        <v>100.003</v>
      </c>
      <c r="E29" s="258">
        <v>100.002</v>
      </c>
      <c r="F29" s="258">
        <f>SUM(D29,E29)</f>
        <v>200.005</v>
      </c>
      <c r="G29" s="235">
        <v>9</v>
      </c>
      <c r="H29" s="258">
        <v>599.01300000000003</v>
      </c>
      <c r="I29" s="294">
        <v>26</v>
      </c>
    </row>
    <row r="30" spans="1:9" ht="15.75" customHeight="1" x14ac:dyDescent="0.3">
      <c r="A30" s="102">
        <v>2</v>
      </c>
      <c r="B30" s="103" t="s">
        <v>42</v>
      </c>
      <c r="C30" s="103" t="s">
        <v>14</v>
      </c>
      <c r="D30" s="166">
        <v>99.001999999999995</v>
      </c>
      <c r="E30" s="166">
        <v>99.001000000000005</v>
      </c>
      <c r="F30" s="166">
        <f>SUM(D30,E30)</f>
        <v>198.00299999999999</v>
      </c>
      <c r="G30" s="99">
        <v>7</v>
      </c>
      <c r="H30" s="166">
        <v>591.01</v>
      </c>
      <c r="I30" s="105">
        <v>18</v>
      </c>
    </row>
    <row r="31" spans="1:9" ht="15.75" customHeight="1" x14ac:dyDescent="0.3">
      <c r="A31" s="102">
        <v>5</v>
      </c>
      <c r="B31" s="103" t="s">
        <v>506</v>
      </c>
      <c r="C31" s="103" t="s">
        <v>478</v>
      </c>
      <c r="D31" s="166">
        <v>99.001999999999995</v>
      </c>
      <c r="E31" s="166">
        <v>96.001999999999995</v>
      </c>
      <c r="F31" s="166">
        <f>SUM(D31,E31)</f>
        <v>195.00399999999999</v>
      </c>
      <c r="G31" s="99">
        <v>4</v>
      </c>
      <c r="H31" s="166">
        <v>588.01499999999999</v>
      </c>
      <c r="I31" s="105">
        <v>17</v>
      </c>
    </row>
    <row r="32" spans="1:9" ht="15.75" customHeight="1" x14ac:dyDescent="0.3">
      <c r="A32" s="102">
        <v>4</v>
      </c>
      <c r="B32" s="103" t="s">
        <v>505</v>
      </c>
      <c r="C32" s="103" t="s">
        <v>27</v>
      </c>
      <c r="D32" s="166" t="s">
        <v>85</v>
      </c>
      <c r="E32" s="166"/>
      <c r="F32" s="166">
        <f>SUM(D32,E32)</f>
        <v>0</v>
      </c>
      <c r="G32" s="99">
        <v>0</v>
      </c>
      <c r="H32" s="166">
        <v>397.01099999999997</v>
      </c>
      <c r="I32" s="105">
        <v>15</v>
      </c>
    </row>
    <row r="33" spans="1:9" ht="15.75" customHeight="1" x14ac:dyDescent="0.3">
      <c r="A33" s="102">
        <v>8</v>
      </c>
      <c r="B33" s="103" t="s">
        <v>508</v>
      </c>
      <c r="C33" s="103" t="s">
        <v>14</v>
      </c>
      <c r="D33" s="166">
        <v>99.004999999999995</v>
      </c>
      <c r="E33" s="166">
        <v>99.001000000000005</v>
      </c>
      <c r="F33" s="166">
        <f>SUM(D33,E33)</f>
        <v>198.006</v>
      </c>
      <c r="G33" s="99">
        <v>8</v>
      </c>
      <c r="H33" s="166">
        <v>585.01300000000003</v>
      </c>
      <c r="I33" s="105">
        <v>14</v>
      </c>
    </row>
    <row r="34" spans="1:9" ht="15.75" customHeight="1" x14ac:dyDescent="0.3">
      <c r="A34" s="102">
        <v>3</v>
      </c>
      <c r="B34" s="103" t="s">
        <v>504</v>
      </c>
      <c r="C34" s="103" t="s">
        <v>30</v>
      </c>
      <c r="D34" s="166" t="s">
        <v>85</v>
      </c>
      <c r="E34" s="166"/>
      <c r="F34" s="166">
        <f>SUM(D34,E34)</f>
        <v>0</v>
      </c>
      <c r="G34" s="99">
        <v>0</v>
      </c>
      <c r="H34" s="166">
        <v>395.00700000000001</v>
      </c>
      <c r="I34" s="105">
        <v>13</v>
      </c>
    </row>
    <row r="35" spans="1:9" ht="15.75" customHeight="1" x14ac:dyDescent="0.3">
      <c r="A35" s="102">
        <v>1</v>
      </c>
      <c r="B35" s="103" t="s">
        <v>503</v>
      </c>
      <c r="C35" s="103" t="s">
        <v>164</v>
      </c>
      <c r="D35" s="166">
        <v>98.001000000000005</v>
      </c>
      <c r="E35" s="166">
        <v>98</v>
      </c>
      <c r="F35" s="166">
        <f>SUM(D35,E35)</f>
        <v>196.001</v>
      </c>
      <c r="G35" s="99">
        <v>5</v>
      </c>
      <c r="H35" s="166">
        <v>587.00599999999997</v>
      </c>
      <c r="I35" s="111">
        <v>11</v>
      </c>
    </row>
    <row r="36" spans="1:9" ht="15.75" customHeight="1" x14ac:dyDescent="0.3">
      <c r="A36" s="102">
        <v>6</v>
      </c>
      <c r="B36" s="103" t="s">
        <v>436</v>
      </c>
      <c r="C36" s="103" t="s">
        <v>261</v>
      </c>
      <c r="D36" s="166">
        <v>99.001999999999995</v>
      </c>
      <c r="E36" s="166">
        <v>95</v>
      </c>
      <c r="F36" s="166">
        <f>SUM(D36,E36)</f>
        <v>194.00200000000001</v>
      </c>
      <c r="G36" s="99">
        <v>3</v>
      </c>
      <c r="H36" s="166">
        <v>586.01099999999997</v>
      </c>
      <c r="I36" s="105">
        <v>10</v>
      </c>
    </row>
    <row r="37" spans="1:9" ht="15.75" customHeight="1" x14ac:dyDescent="0.3">
      <c r="A37" s="238">
        <v>7</v>
      </c>
      <c r="B37" s="239" t="s">
        <v>507</v>
      </c>
      <c r="C37" s="239" t="s">
        <v>428</v>
      </c>
      <c r="D37" s="259">
        <v>99.001999999999995</v>
      </c>
      <c r="E37" s="259">
        <v>98.001999999999995</v>
      </c>
      <c r="F37" s="259">
        <f>SUM(D37,E37)</f>
        <v>197.00399999999999</v>
      </c>
      <c r="G37" s="241">
        <v>6</v>
      </c>
      <c r="H37" s="168">
        <v>583.00900000000001</v>
      </c>
      <c r="I37" s="107">
        <v>9</v>
      </c>
    </row>
    <row r="38" spans="1:9" ht="15.75" customHeight="1" x14ac:dyDescent="0.3"/>
    <row r="39" spans="1:9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</row>
    <row r="41" spans="1:9" ht="15.75" customHeight="1" x14ac:dyDescent="0.3">
      <c r="A41" s="233">
        <v>8</v>
      </c>
      <c r="B41" s="234" t="s">
        <v>514</v>
      </c>
      <c r="C41" s="234" t="s">
        <v>51</v>
      </c>
      <c r="D41" s="258">
        <v>100.001</v>
      </c>
      <c r="E41" s="258">
        <v>99.001000000000005</v>
      </c>
      <c r="F41" s="258">
        <f>SUM(D41,E41)</f>
        <v>199.00200000000001</v>
      </c>
      <c r="G41" s="235">
        <v>9</v>
      </c>
      <c r="H41" s="258">
        <v>598.01400000000001</v>
      </c>
      <c r="I41" s="294">
        <v>27</v>
      </c>
    </row>
    <row r="42" spans="1:9" ht="15.75" customHeight="1" x14ac:dyDescent="0.3">
      <c r="A42" s="102">
        <v>5</v>
      </c>
      <c r="B42" s="103" t="s">
        <v>513</v>
      </c>
      <c r="C42" s="103" t="s">
        <v>51</v>
      </c>
      <c r="D42" s="166">
        <v>99.006</v>
      </c>
      <c r="E42" s="166">
        <v>98.001000000000005</v>
      </c>
      <c r="F42" s="166">
        <f>SUM(D42,E42)</f>
        <v>197.00700000000001</v>
      </c>
      <c r="G42" s="99">
        <v>8</v>
      </c>
      <c r="H42" s="166">
        <v>591.01199999999994</v>
      </c>
      <c r="I42" s="105">
        <v>22</v>
      </c>
    </row>
    <row r="43" spans="1:9" ht="15.75" customHeight="1" x14ac:dyDescent="0.3">
      <c r="A43" s="102">
        <v>1</v>
      </c>
      <c r="B43" s="103" t="s">
        <v>510</v>
      </c>
      <c r="C43" s="103" t="s">
        <v>478</v>
      </c>
      <c r="D43" s="166">
        <v>98.001999999999995</v>
      </c>
      <c r="E43" s="166">
        <v>97.003</v>
      </c>
      <c r="F43" s="166">
        <f>SUM(D43,E43)</f>
        <v>195.005</v>
      </c>
      <c r="G43" s="99">
        <v>7</v>
      </c>
      <c r="H43" s="166">
        <v>587.01099999999997</v>
      </c>
      <c r="I43" s="111">
        <v>19</v>
      </c>
    </row>
    <row r="44" spans="1:9" ht="15.75" customHeight="1" x14ac:dyDescent="0.3">
      <c r="A44" s="102">
        <v>2</v>
      </c>
      <c r="B44" s="103" t="s">
        <v>511</v>
      </c>
      <c r="C44" s="103" t="s">
        <v>478</v>
      </c>
      <c r="D44" s="166">
        <v>97</v>
      </c>
      <c r="E44" s="166">
        <v>96.001000000000005</v>
      </c>
      <c r="F44" s="166">
        <f>SUM(D44,E44)</f>
        <v>193.001</v>
      </c>
      <c r="G44" s="99">
        <v>5</v>
      </c>
      <c r="H44" s="166">
        <v>586.00900000000001</v>
      </c>
      <c r="I44" s="105">
        <v>18</v>
      </c>
    </row>
    <row r="45" spans="1:9" ht="15.75" customHeight="1" x14ac:dyDescent="0.3">
      <c r="A45" s="102">
        <v>3</v>
      </c>
      <c r="B45" s="103" t="s">
        <v>512</v>
      </c>
      <c r="C45" s="103" t="s">
        <v>261</v>
      </c>
      <c r="D45" s="166">
        <v>100.003</v>
      </c>
      <c r="E45" s="166">
        <v>95.001999999999995</v>
      </c>
      <c r="F45" s="166">
        <f>SUM(D45,E45)</f>
        <v>195.005</v>
      </c>
      <c r="G45" s="99">
        <v>7</v>
      </c>
      <c r="H45" s="166">
        <v>579.01099999999997</v>
      </c>
      <c r="I45" s="105">
        <v>18</v>
      </c>
    </row>
    <row r="46" spans="1:9" ht="15.75" customHeight="1" x14ac:dyDescent="0.3">
      <c r="A46" s="102">
        <v>7</v>
      </c>
      <c r="B46" s="103" t="s">
        <v>438</v>
      </c>
      <c r="C46" s="103" t="s">
        <v>428</v>
      </c>
      <c r="D46" s="166">
        <v>95.001999999999995</v>
      </c>
      <c r="E46" s="166">
        <v>95</v>
      </c>
      <c r="F46" s="166">
        <f>SUM(D46,E46)</f>
        <v>190.00200000000001</v>
      </c>
      <c r="G46" s="99">
        <v>4</v>
      </c>
      <c r="H46" s="166">
        <v>575.00500000000011</v>
      </c>
      <c r="I46" s="105">
        <v>12</v>
      </c>
    </row>
    <row r="47" spans="1:9" ht="15.75" customHeight="1" x14ac:dyDescent="0.3">
      <c r="A47" s="102">
        <v>6</v>
      </c>
      <c r="B47" s="103" t="s">
        <v>497</v>
      </c>
      <c r="C47" s="103" t="s">
        <v>84</v>
      </c>
      <c r="D47" s="166" t="s">
        <v>85</v>
      </c>
      <c r="E47" s="166"/>
      <c r="F47" s="166">
        <f>SUM(D47,E47)</f>
        <v>0</v>
      </c>
      <c r="G47" s="99">
        <v>0</v>
      </c>
      <c r="H47" s="166">
        <v>381.005</v>
      </c>
      <c r="I47" s="105">
        <v>8</v>
      </c>
    </row>
    <row r="48" spans="1:9" ht="15.75" customHeight="1" x14ac:dyDescent="0.3">
      <c r="A48" s="102">
        <v>4</v>
      </c>
      <c r="B48" s="103" t="s">
        <v>104</v>
      </c>
      <c r="C48" s="103" t="s">
        <v>74</v>
      </c>
      <c r="D48" s="166" t="s">
        <v>85</v>
      </c>
      <c r="E48" s="166"/>
      <c r="F48" s="166">
        <f>SUM(D48,E48)</f>
        <v>0</v>
      </c>
      <c r="G48" s="99">
        <v>0</v>
      </c>
      <c r="H48" s="166">
        <v>0</v>
      </c>
      <c r="I48" s="105">
        <v>0</v>
      </c>
    </row>
    <row r="49" spans="1:9" ht="15.75" customHeight="1" x14ac:dyDescent="0.3">
      <c r="A49" s="238">
        <v>9</v>
      </c>
      <c r="B49" s="239" t="s">
        <v>515</v>
      </c>
      <c r="C49" s="239" t="s">
        <v>14</v>
      </c>
      <c r="D49" s="259" t="s">
        <v>286</v>
      </c>
      <c r="E49" s="259"/>
      <c r="F49" s="259">
        <f>SUM(D49,E49)</f>
        <v>0</v>
      </c>
      <c r="G49" s="241">
        <v>0</v>
      </c>
      <c r="H49" s="168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68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92">
        <v>2</v>
      </c>
      <c r="B52" s="93" t="s">
        <v>5</v>
      </c>
      <c r="C52" s="94" t="s">
        <v>6</v>
      </c>
      <c r="D52" s="123"/>
      <c r="E52" s="165"/>
      <c r="F52" s="97" t="s">
        <v>7</v>
      </c>
      <c r="G52" s="97" t="s">
        <v>8</v>
      </c>
      <c r="H52" s="97" t="s">
        <v>9</v>
      </c>
      <c r="I52" s="98" t="s">
        <v>10</v>
      </c>
    </row>
    <row r="53" spans="1:9" ht="15.75" customHeight="1" x14ac:dyDescent="0.3">
      <c r="A53" s="233">
        <v>2</v>
      </c>
      <c r="B53" s="234" t="s">
        <v>13</v>
      </c>
      <c r="C53" s="234" t="s">
        <v>14</v>
      </c>
      <c r="D53" s="258">
        <v>100.004</v>
      </c>
      <c r="E53" s="258">
        <v>99.003</v>
      </c>
      <c r="F53" s="258">
        <f>SUM(D53,E53)</f>
        <v>199.00700000000001</v>
      </c>
      <c r="G53" s="235">
        <v>9</v>
      </c>
      <c r="H53" s="258">
        <v>595.01</v>
      </c>
      <c r="I53" s="294">
        <v>27</v>
      </c>
    </row>
    <row r="54" spans="1:9" ht="15.75" customHeight="1" x14ac:dyDescent="0.3">
      <c r="A54" s="102">
        <v>6</v>
      </c>
      <c r="B54" s="103" t="s">
        <v>521</v>
      </c>
      <c r="C54" s="103" t="s">
        <v>74</v>
      </c>
      <c r="D54" s="166">
        <v>100</v>
      </c>
      <c r="E54" s="166">
        <v>97.001000000000005</v>
      </c>
      <c r="F54" s="166">
        <f>SUM(D54,E54)</f>
        <v>197.001</v>
      </c>
      <c r="G54" s="99">
        <v>8</v>
      </c>
      <c r="H54" s="166">
        <v>588.00700000000006</v>
      </c>
      <c r="I54" s="105">
        <v>21</v>
      </c>
    </row>
    <row r="55" spans="1:9" ht="15.75" customHeight="1" x14ac:dyDescent="0.3">
      <c r="A55" s="102">
        <v>4</v>
      </c>
      <c r="B55" s="103" t="s">
        <v>519</v>
      </c>
      <c r="C55" s="103" t="s">
        <v>71</v>
      </c>
      <c r="D55" s="166">
        <v>98.004000000000005</v>
      </c>
      <c r="E55" s="166">
        <v>96</v>
      </c>
      <c r="F55" s="166">
        <f>SUM(D55,E55)</f>
        <v>194.00400000000002</v>
      </c>
      <c r="G55" s="99">
        <v>6</v>
      </c>
      <c r="H55" s="166">
        <v>582.01199999999994</v>
      </c>
      <c r="I55" s="105">
        <v>19</v>
      </c>
    </row>
    <row r="56" spans="1:9" ht="15.75" customHeight="1" x14ac:dyDescent="0.3">
      <c r="A56" s="102">
        <v>1</v>
      </c>
      <c r="B56" s="103" t="s">
        <v>516</v>
      </c>
      <c r="C56" s="103" t="s">
        <v>51</v>
      </c>
      <c r="D56" s="166">
        <v>97.001999999999995</v>
      </c>
      <c r="E56" s="166">
        <v>97</v>
      </c>
      <c r="F56" s="166">
        <f>SUM(D56,E56)</f>
        <v>194.00200000000001</v>
      </c>
      <c r="G56" s="99">
        <v>5</v>
      </c>
      <c r="H56" s="166">
        <v>584.01</v>
      </c>
      <c r="I56" s="111">
        <v>18</v>
      </c>
    </row>
    <row r="57" spans="1:9" ht="15.75" customHeight="1" x14ac:dyDescent="0.3">
      <c r="A57" s="102">
        <v>7</v>
      </c>
      <c r="B57" s="103" t="s">
        <v>522</v>
      </c>
      <c r="C57" s="103" t="s">
        <v>478</v>
      </c>
      <c r="D57" s="166">
        <v>97.003</v>
      </c>
      <c r="E57" s="166">
        <v>94.001000000000005</v>
      </c>
      <c r="F57" s="166">
        <f>SUM(D57,E57)</f>
        <v>191.00400000000002</v>
      </c>
      <c r="G57" s="99">
        <v>4</v>
      </c>
      <c r="H57" s="166">
        <v>581.00900000000001</v>
      </c>
      <c r="I57" s="105">
        <v>15</v>
      </c>
    </row>
    <row r="58" spans="1:9" ht="15.75" customHeight="1" x14ac:dyDescent="0.3">
      <c r="A58" s="102">
        <v>9</v>
      </c>
      <c r="B58" s="103" t="s">
        <v>453</v>
      </c>
      <c r="C58" s="103" t="s">
        <v>302</v>
      </c>
      <c r="D58" s="166">
        <v>96</v>
      </c>
      <c r="E58" s="166">
        <v>95</v>
      </c>
      <c r="F58" s="166">
        <f>SUM(D58,E58)</f>
        <v>191</v>
      </c>
      <c r="G58" s="99">
        <v>3</v>
      </c>
      <c r="H58" s="166">
        <v>575.005</v>
      </c>
      <c r="I58" s="105">
        <v>14</v>
      </c>
    </row>
    <row r="59" spans="1:9" ht="15.75" customHeight="1" x14ac:dyDescent="0.3">
      <c r="A59" s="102">
        <v>3</v>
      </c>
      <c r="B59" s="103" t="s">
        <v>517</v>
      </c>
      <c r="C59" s="103" t="s">
        <v>518</v>
      </c>
      <c r="D59" s="166">
        <v>99.004000000000005</v>
      </c>
      <c r="E59" s="166">
        <v>97</v>
      </c>
      <c r="F59" s="166">
        <f>SUM(D59,E59)</f>
        <v>196.00400000000002</v>
      </c>
      <c r="G59" s="99">
        <v>7</v>
      </c>
      <c r="H59" s="166">
        <v>574.01099999999997</v>
      </c>
      <c r="I59" s="105">
        <v>13</v>
      </c>
    </row>
    <row r="60" spans="1:9" ht="15.75" customHeight="1" x14ac:dyDescent="0.3">
      <c r="A60" s="102">
        <v>5</v>
      </c>
      <c r="B60" s="103" t="s">
        <v>520</v>
      </c>
      <c r="C60" s="103" t="s">
        <v>494</v>
      </c>
      <c r="D60" s="166" t="s">
        <v>85</v>
      </c>
      <c r="E60" s="166"/>
      <c r="F60" s="166">
        <f>SUM(D60,E60)</f>
        <v>0</v>
      </c>
      <c r="G60" s="99">
        <v>0</v>
      </c>
      <c r="H60" s="166">
        <v>0</v>
      </c>
      <c r="I60" s="105">
        <v>0</v>
      </c>
    </row>
    <row r="61" spans="1:9" ht="15.75" customHeight="1" x14ac:dyDescent="0.3">
      <c r="A61" s="238">
        <v>8</v>
      </c>
      <c r="B61" s="239" t="s">
        <v>523</v>
      </c>
      <c r="C61" s="239" t="s">
        <v>494</v>
      </c>
      <c r="D61" s="259" t="s">
        <v>85</v>
      </c>
      <c r="E61" s="259"/>
      <c r="F61" s="259">
        <f>SUM(D61,E61)</f>
        <v>0</v>
      </c>
      <c r="G61" s="241">
        <v>0</v>
      </c>
      <c r="H61" s="168">
        <v>0</v>
      </c>
      <c r="I61" s="107">
        <v>0</v>
      </c>
    </row>
    <row r="62" spans="1:9" ht="15.75" customHeight="1" x14ac:dyDescent="0.3"/>
    <row r="63" spans="1:9" ht="15.75" customHeight="1" x14ac:dyDescent="0.3">
      <c r="B63" s="86" t="s">
        <v>490</v>
      </c>
      <c r="E63" s="108" t="s">
        <v>706</v>
      </c>
    </row>
    <row r="64" spans="1:9" ht="15.75" customHeight="1" x14ac:dyDescent="0.3">
      <c r="B64" s="86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4D2EDF4E-3ECC-4D19-B8E7-98BA762EE0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53DB-9FB3-4871-9BA2-8FEDFDAB3F99}">
  <sheetPr codeName="Sheet24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69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6">
        <v>2</v>
      </c>
      <c r="B5" s="234" t="s">
        <v>525</v>
      </c>
      <c r="C5" s="234" t="s">
        <v>30</v>
      </c>
      <c r="D5" s="288">
        <v>97.001999999999995</v>
      </c>
      <c r="E5" s="288">
        <v>97.001000000000005</v>
      </c>
      <c r="F5" s="258">
        <f>SUM(D5,E5)</f>
        <v>194.00299999999999</v>
      </c>
      <c r="G5" s="235">
        <v>8</v>
      </c>
      <c r="H5" s="288">
        <v>585.00700000000006</v>
      </c>
      <c r="I5" s="299">
        <v>25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02">
        <v>9</v>
      </c>
      <c r="B6" s="103" t="s">
        <v>532</v>
      </c>
      <c r="C6" s="103" t="s">
        <v>14</v>
      </c>
      <c r="D6" s="170">
        <v>96</v>
      </c>
      <c r="E6" s="170">
        <v>93</v>
      </c>
      <c r="F6" s="166">
        <f>SUM(D6,E6)</f>
        <v>189</v>
      </c>
      <c r="G6" s="99">
        <v>5</v>
      </c>
      <c r="H6" s="170">
        <v>577.005</v>
      </c>
      <c r="I6" s="118">
        <v>20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16">
        <v>8</v>
      </c>
      <c r="B7" s="103" t="s">
        <v>531</v>
      </c>
      <c r="C7" s="103" t="s">
        <v>71</v>
      </c>
      <c r="D7" s="170">
        <v>98</v>
      </c>
      <c r="E7" s="170">
        <v>97.001000000000005</v>
      </c>
      <c r="F7" s="166">
        <f>SUM(D7,E7)</f>
        <v>195.001</v>
      </c>
      <c r="G7" s="99">
        <v>9</v>
      </c>
      <c r="H7" s="170">
        <v>579.00599999999997</v>
      </c>
      <c r="I7" s="118">
        <v>19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6">
        <v>6</v>
      </c>
      <c r="B8" s="103" t="s">
        <v>529</v>
      </c>
      <c r="C8" s="103" t="s">
        <v>14</v>
      </c>
      <c r="D8" s="170">
        <v>96.001000000000005</v>
      </c>
      <c r="E8" s="170">
        <v>93</v>
      </c>
      <c r="F8" s="166">
        <f>SUM(D8,E8)</f>
        <v>189.001</v>
      </c>
      <c r="G8" s="99">
        <v>6</v>
      </c>
      <c r="H8" s="170">
        <v>571.005</v>
      </c>
      <c r="I8" s="118">
        <v>19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2">
        <v>7</v>
      </c>
      <c r="B9" s="103" t="s">
        <v>530</v>
      </c>
      <c r="C9" s="103" t="s">
        <v>261</v>
      </c>
      <c r="D9" s="170">
        <v>97.001000000000005</v>
      </c>
      <c r="E9" s="170">
        <v>95.001000000000005</v>
      </c>
      <c r="F9" s="166">
        <f>SUM(D9,E9)</f>
        <v>192.00200000000001</v>
      </c>
      <c r="G9" s="99">
        <v>7</v>
      </c>
      <c r="H9" s="170">
        <v>577.00800000000004</v>
      </c>
      <c r="I9" s="118">
        <v>18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02">
        <v>3</v>
      </c>
      <c r="B10" s="103" t="s">
        <v>526</v>
      </c>
      <c r="C10" s="103" t="s">
        <v>18</v>
      </c>
      <c r="D10" s="170" t="s">
        <v>85</v>
      </c>
      <c r="E10" s="170"/>
      <c r="F10" s="166">
        <f>SUM(D10,E10)</f>
        <v>0</v>
      </c>
      <c r="G10" s="99">
        <v>0</v>
      </c>
      <c r="H10" s="170">
        <v>386.00699999999995</v>
      </c>
      <c r="I10" s="118">
        <v>13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2">
        <v>1</v>
      </c>
      <c r="B11" s="103" t="s">
        <v>524</v>
      </c>
      <c r="C11" s="103" t="s">
        <v>261</v>
      </c>
      <c r="D11" s="166" t="s">
        <v>85</v>
      </c>
      <c r="E11" s="166"/>
      <c r="F11" s="166">
        <f>SUM(D11,E11)</f>
        <v>0</v>
      </c>
      <c r="G11" s="99">
        <v>0</v>
      </c>
      <c r="H11" s="166">
        <v>0</v>
      </c>
      <c r="I11" s="111">
        <v>0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6">
        <v>4</v>
      </c>
      <c r="B12" s="103" t="s">
        <v>527</v>
      </c>
      <c r="C12" s="103" t="s">
        <v>196</v>
      </c>
      <c r="D12" s="170" t="s">
        <v>85</v>
      </c>
      <c r="E12" s="170"/>
      <c r="F12" s="166">
        <f>SUM(D12,E12)</f>
        <v>0</v>
      </c>
      <c r="G12" s="99">
        <v>0</v>
      </c>
      <c r="H12" s="170">
        <v>0</v>
      </c>
      <c r="I12" s="118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38">
        <v>5</v>
      </c>
      <c r="B13" s="239" t="s">
        <v>528</v>
      </c>
      <c r="C13" s="239" t="s">
        <v>153</v>
      </c>
      <c r="D13" s="260" t="s">
        <v>85</v>
      </c>
      <c r="E13" s="260"/>
      <c r="F13" s="259">
        <f>SUM(D13,E13)</f>
        <v>0</v>
      </c>
      <c r="G13" s="241">
        <v>0</v>
      </c>
      <c r="H13" s="171">
        <v>0</v>
      </c>
      <c r="I13" s="120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90"/>
      <c r="B15" s="91" t="s">
        <v>92</v>
      </c>
      <c r="C15" s="91"/>
      <c r="D15" s="91"/>
      <c r="E15" s="91"/>
      <c r="F15" s="91"/>
      <c r="G15" s="91"/>
      <c r="H15" s="91"/>
      <c r="I15" s="91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233">
        <v>3</v>
      </c>
      <c r="B17" s="234" t="s">
        <v>534</v>
      </c>
      <c r="C17" s="234" t="s">
        <v>261</v>
      </c>
      <c r="D17" s="288">
        <v>98.003</v>
      </c>
      <c r="E17" s="288">
        <v>97.001999999999995</v>
      </c>
      <c r="F17" s="258">
        <f>SUM(D17,E17)</f>
        <v>195.005</v>
      </c>
      <c r="G17" s="235">
        <v>7</v>
      </c>
      <c r="H17" s="288">
        <v>583.01</v>
      </c>
      <c r="I17" s="299">
        <v>21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6">
        <v>4</v>
      </c>
      <c r="B18" s="103" t="s">
        <v>101</v>
      </c>
      <c r="C18" s="103" t="s">
        <v>74</v>
      </c>
      <c r="D18" s="170">
        <v>97</v>
      </c>
      <c r="E18" s="170">
        <v>95.001000000000005</v>
      </c>
      <c r="F18" s="166">
        <f>SUM(D18,E18)</f>
        <v>192.001</v>
      </c>
      <c r="G18" s="99">
        <v>5</v>
      </c>
      <c r="H18" s="170">
        <v>578.00400000000002</v>
      </c>
      <c r="I18" s="118">
        <v>17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6">
        <v>2</v>
      </c>
      <c r="B19" s="103" t="s">
        <v>533</v>
      </c>
      <c r="C19" s="103" t="s">
        <v>14</v>
      </c>
      <c r="D19" s="170">
        <v>96.001999999999995</v>
      </c>
      <c r="E19" s="170">
        <v>92</v>
      </c>
      <c r="F19" s="166">
        <f>SUM(D19,E19)</f>
        <v>188.00200000000001</v>
      </c>
      <c r="G19" s="99">
        <v>4</v>
      </c>
      <c r="H19" s="170">
        <v>573.01700000000005</v>
      </c>
      <c r="I19" s="118">
        <v>16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6">
        <v>6</v>
      </c>
      <c r="B20" s="103" t="s">
        <v>536</v>
      </c>
      <c r="C20" s="103" t="s">
        <v>53</v>
      </c>
      <c r="D20" s="170">
        <v>95.003</v>
      </c>
      <c r="E20" s="170">
        <v>90</v>
      </c>
      <c r="F20" s="166">
        <f>SUM(D20,E20)</f>
        <v>185.00299999999999</v>
      </c>
      <c r="G20" s="99">
        <v>2</v>
      </c>
      <c r="H20" s="170">
        <v>572.00800000000004</v>
      </c>
      <c r="I20" s="118">
        <v>15</v>
      </c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2">
        <v>1</v>
      </c>
      <c r="B21" s="103" t="s">
        <v>41</v>
      </c>
      <c r="C21" s="103" t="s">
        <v>14</v>
      </c>
      <c r="D21" s="166">
        <v>96.004000000000005</v>
      </c>
      <c r="E21" s="166">
        <v>96</v>
      </c>
      <c r="F21" s="166">
        <f>SUM(D21,E21)</f>
        <v>192.00400000000002</v>
      </c>
      <c r="G21" s="99">
        <v>6</v>
      </c>
      <c r="H21" s="166">
        <v>572.00600000000009</v>
      </c>
      <c r="I21" s="111">
        <v>13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6">
        <v>8</v>
      </c>
      <c r="B22" s="103" t="s">
        <v>537</v>
      </c>
      <c r="C22" s="103" t="s">
        <v>14</v>
      </c>
      <c r="D22" s="170">
        <v>99</v>
      </c>
      <c r="E22" s="170">
        <v>98.001999999999995</v>
      </c>
      <c r="F22" s="166">
        <f>SUM(D22,E22)</f>
        <v>197.00200000000001</v>
      </c>
      <c r="G22" s="99">
        <v>8</v>
      </c>
      <c r="H22" s="170">
        <v>395.00600000000003</v>
      </c>
      <c r="I22" s="118">
        <v>11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2">
        <v>7</v>
      </c>
      <c r="B23" s="103" t="s">
        <v>32</v>
      </c>
      <c r="C23" s="103" t="s">
        <v>14</v>
      </c>
      <c r="D23" s="170">
        <v>96.001000000000005</v>
      </c>
      <c r="E23" s="170">
        <v>92.001000000000005</v>
      </c>
      <c r="F23" s="166">
        <f>SUM(D23,E23)</f>
        <v>188.00200000000001</v>
      </c>
      <c r="G23" s="99">
        <v>4</v>
      </c>
      <c r="H23" s="170">
        <v>563.00600000000009</v>
      </c>
      <c r="I23" s="118">
        <v>9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238">
        <v>5</v>
      </c>
      <c r="B24" s="239" t="s">
        <v>535</v>
      </c>
      <c r="C24" s="239" t="s">
        <v>14</v>
      </c>
      <c r="D24" s="260" t="s">
        <v>85</v>
      </c>
      <c r="E24" s="260"/>
      <c r="F24" s="259">
        <f>SUM(D24,E24)</f>
        <v>0</v>
      </c>
      <c r="G24" s="241">
        <v>0</v>
      </c>
      <c r="H24" s="171">
        <v>192.00200000000001</v>
      </c>
      <c r="I24" s="120">
        <v>5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90"/>
      <c r="B26" s="91" t="s">
        <v>93</v>
      </c>
      <c r="C26" s="91"/>
      <c r="D26" s="91"/>
      <c r="E26" s="91"/>
      <c r="F26" s="91"/>
      <c r="G26" s="91"/>
      <c r="H26" s="91"/>
      <c r="I26" s="91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92">
        <v>2</v>
      </c>
      <c r="B27" s="93" t="s">
        <v>5</v>
      </c>
      <c r="C27" s="94" t="s">
        <v>6</v>
      </c>
      <c r="D27" s="123"/>
      <c r="E27" s="165"/>
      <c r="F27" s="97" t="s">
        <v>7</v>
      </c>
      <c r="G27" s="97" t="s">
        <v>8</v>
      </c>
      <c r="H27" s="97" t="s">
        <v>9</v>
      </c>
      <c r="I27" s="98" t="s">
        <v>10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306">
        <v>8</v>
      </c>
      <c r="B28" s="234" t="s">
        <v>542</v>
      </c>
      <c r="C28" s="234" t="s">
        <v>12</v>
      </c>
      <c r="D28" s="288">
        <v>98.001000000000005</v>
      </c>
      <c r="E28" s="288">
        <v>96</v>
      </c>
      <c r="F28" s="258">
        <f>SUM(D28,E28)</f>
        <v>194.001</v>
      </c>
      <c r="G28" s="235">
        <v>8</v>
      </c>
      <c r="H28" s="288">
        <v>576.00199999999995</v>
      </c>
      <c r="I28" s="299">
        <v>21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2">
        <v>3</v>
      </c>
      <c r="B29" s="103" t="s">
        <v>540</v>
      </c>
      <c r="C29" s="103" t="s">
        <v>51</v>
      </c>
      <c r="D29" s="170">
        <v>96</v>
      </c>
      <c r="E29" s="170">
        <v>94.001000000000005</v>
      </c>
      <c r="F29" s="166">
        <f>SUM(D29,E29)</f>
        <v>190.001</v>
      </c>
      <c r="G29" s="99">
        <v>7</v>
      </c>
      <c r="H29" s="170">
        <v>568.00099999999998</v>
      </c>
      <c r="I29" s="118">
        <v>17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02">
        <v>5</v>
      </c>
      <c r="B30" s="103" t="s">
        <v>541</v>
      </c>
      <c r="C30" s="103" t="s">
        <v>423</v>
      </c>
      <c r="D30" s="170">
        <v>97</v>
      </c>
      <c r="E30" s="170">
        <v>92</v>
      </c>
      <c r="F30" s="166">
        <f>SUM(D30,E30)</f>
        <v>189</v>
      </c>
      <c r="G30" s="99">
        <v>6</v>
      </c>
      <c r="H30" s="170">
        <v>568</v>
      </c>
      <c r="I30" s="118">
        <v>16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2">
        <v>7</v>
      </c>
      <c r="B31" s="103" t="s">
        <v>463</v>
      </c>
      <c r="C31" s="103" t="s">
        <v>48</v>
      </c>
      <c r="D31" s="170">
        <v>92</v>
      </c>
      <c r="E31" s="170">
        <v>91.001999999999995</v>
      </c>
      <c r="F31" s="166">
        <f>SUM(D31,E31)</f>
        <v>183.00200000000001</v>
      </c>
      <c r="G31" s="99">
        <v>3</v>
      </c>
      <c r="H31" s="170">
        <v>563.00299999999993</v>
      </c>
      <c r="I31" s="118">
        <v>15</v>
      </c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02">
        <v>1</v>
      </c>
      <c r="B32" s="103" t="s">
        <v>538</v>
      </c>
      <c r="C32" s="103" t="s">
        <v>71</v>
      </c>
      <c r="D32" s="166" t="s">
        <v>85</v>
      </c>
      <c r="E32" s="166"/>
      <c r="F32" s="166">
        <f>SUM(D32,E32)</f>
        <v>0</v>
      </c>
      <c r="G32" s="99">
        <v>0</v>
      </c>
      <c r="H32" s="166">
        <v>382.00400000000002</v>
      </c>
      <c r="I32" s="111">
        <v>14</v>
      </c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6">
        <v>4</v>
      </c>
      <c r="B33" s="103" t="s">
        <v>118</v>
      </c>
      <c r="C33" s="103" t="s">
        <v>30</v>
      </c>
      <c r="D33" s="170">
        <v>94.001999999999995</v>
      </c>
      <c r="E33" s="170">
        <v>94.001000000000005</v>
      </c>
      <c r="F33" s="166">
        <f>SUM(D33,E33)</f>
        <v>188.00299999999999</v>
      </c>
      <c r="G33" s="99">
        <v>5</v>
      </c>
      <c r="H33" s="170">
        <v>550.00399999999991</v>
      </c>
      <c r="I33" s="118">
        <v>12</v>
      </c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6">
        <v>2</v>
      </c>
      <c r="B34" s="103" t="s">
        <v>539</v>
      </c>
      <c r="C34" s="103" t="s">
        <v>48</v>
      </c>
      <c r="D34" s="170">
        <v>94.001000000000005</v>
      </c>
      <c r="E34" s="170">
        <v>90.001000000000005</v>
      </c>
      <c r="F34" s="166">
        <f>SUM(D34,E34)</f>
        <v>184.00200000000001</v>
      </c>
      <c r="G34" s="99">
        <v>4</v>
      </c>
      <c r="H34" s="170">
        <v>532.00199999999995</v>
      </c>
      <c r="I34" s="118">
        <v>8</v>
      </c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242">
        <v>6</v>
      </c>
      <c r="B35" s="239" t="s">
        <v>462</v>
      </c>
      <c r="C35" s="239" t="s">
        <v>48</v>
      </c>
      <c r="D35" s="260" t="s">
        <v>85</v>
      </c>
      <c r="E35" s="260"/>
      <c r="F35" s="259">
        <f>SUM(D35,E35)</f>
        <v>0</v>
      </c>
      <c r="G35" s="241">
        <v>0</v>
      </c>
      <c r="H35" s="171">
        <v>0</v>
      </c>
      <c r="I35" s="120">
        <v>0</v>
      </c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90"/>
      <c r="B37" s="91" t="s">
        <v>110</v>
      </c>
      <c r="C37" s="91"/>
      <c r="D37" s="91"/>
      <c r="E37" s="91"/>
      <c r="F37" s="91"/>
      <c r="G37" s="91"/>
      <c r="H37" s="91"/>
      <c r="I37" s="91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92">
        <v>2</v>
      </c>
      <c r="B38" s="93" t="s">
        <v>5</v>
      </c>
      <c r="C38" s="94" t="s">
        <v>6</v>
      </c>
      <c r="D38" s="123"/>
      <c r="E38" s="165"/>
      <c r="F38" s="97" t="s">
        <v>7</v>
      </c>
      <c r="G38" s="97" t="s">
        <v>8</v>
      </c>
      <c r="H38" s="97" t="s">
        <v>9</v>
      </c>
      <c r="I38" s="98" t="s">
        <v>10</v>
      </c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306">
        <v>2</v>
      </c>
      <c r="B39" s="234" t="s">
        <v>179</v>
      </c>
      <c r="C39" s="234" t="s">
        <v>164</v>
      </c>
      <c r="D39" s="288">
        <v>96.001000000000005</v>
      </c>
      <c r="E39" s="288">
        <v>94</v>
      </c>
      <c r="F39" s="258">
        <f>SUM(D39,E39)</f>
        <v>190.001</v>
      </c>
      <c r="G39" s="235">
        <v>6</v>
      </c>
      <c r="H39" s="288">
        <v>572.00300000000004</v>
      </c>
      <c r="I39" s="299">
        <v>22</v>
      </c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6">
        <v>4</v>
      </c>
      <c r="B40" s="103" t="s">
        <v>24</v>
      </c>
      <c r="C40" s="103" t="s">
        <v>12</v>
      </c>
      <c r="D40" s="170">
        <v>96.001000000000005</v>
      </c>
      <c r="E40" s="170">
        <v>95</v>
      </c>
      <c r="F40" s="166">
        <f>SUM(D40,E40)</f>
        <v>191.001</v>
      </c>
      <c r="G40" s="99">
        <v>7</v>
      </c>
      <c r="H40" s="170">
        <v>570.00199999999995</v>
      </c>
      <c r="I40" s="118">
        <v>21</v>
      </c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02">
        <v>5</v>
      </c>
      <c r="B41" s="103" t="s">
        <v>544</v>
      </c>
      <c r="C41" s="103" t="s">
        <v>51</v>
      </c>
      <c r="D41" s="170">
        <v>98</v>
      </c>
      <c r="E41" s="170">
        <v>96.001000000000005</v>
      </c>
      <c r="F41" s="166">
        <f>SUM(D41,E41)</f>
        <v>194.001</v>
      </c>
      <c r="G41" s="99">
        <v>8</v>
      </c>
      <c r="H41" s="170">
        <v>565.00300000000004</v>
      </c>
      <c r="I41" s="118">
        <v>18</v>
      </c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02">
        <v>1</v>
      </c>
      <c r="B42" s="103" t="s">
        <v>113</v>
      </c>
      <c r="C42" s="103" t="s">
        <v>74</v>
      </c>
      <c r="D42" s="166">
        <v>93</v>
      </c>
      <c r="E42" s="166">
        <v>91</v>
      </c>
      <c r="F42" s="166">
        <f>SUM(D42,E42)</f>
        <v>184</v>
      </c>
      <c r="G42" s="99">
        <v>5</v>
      </c>
      <c r="H42" s="166">
        <v>558.00099999999998</v>
      </c>
      <c r="I42" s="111">
        <v>18</v>
      </c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02">
        <v>3</v>
      </c>
      <c r="B43" s="103" t="s">
        <v>543</v>
      </c>
      <c r="C43" s="103" t="s">
        <v>423</v>
      </c>
      <c r="D43" s="170">
        <v>95</v>
      </c>
      <c r="E43" s="170">
        <v>89</v>
      </c>
      <c r="F43" s="166">
        <f>SUM(D43,E43)</f>
        <v>184</v>
      </c>
      <c r="G43" s="99">
        <v>5</v>
      </c>
      <c r="H43" s="170">
        <v>546.00199999999995</v>
      </c>
      <c r="I43" s="118">
        <v>13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2">
        <v>7</v>
      </c>
      <c r="B44" s="103" t="s">
        <v>546</v>
      </c>
      <c r="C44" s="103" t="s">
        <v>48</v>
      </c>
      <c r="D44" s="170">
        <v>85</v>
      </c>
      <c r="E44" s="170">
        <v>81</v>
      </c>
      <c r="F44" s="166">
        <f>SUM(D44,E44)</f>
        <v>166</v>
      </c>
      <c r="G44" s="99">
        <v>3</v>
      </c>
      <c r="H44" s="170">
        <v>469</v>
      </c>
      <c r="I44" s="118">
        <v>9</v>
      </c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6">
        <v>6</v>
      </c>
      <c r="B45" s="103" t="s">
        <v>545</v>
      </c>
      <c r="C45" s="103" t="s">
        <v>12</v>
      </c>
      <c r="D45" s="170" t="s">
        <v>85</v>
      </c>
      <c r="E45" s="170"/>
      <c r="F45" s="166">
        <f>SUM(D45,E45)</f>
        <v>0</v>
      </c>
      <c r="G45" s="99">
        <v>0</v>
      </c>
      <c r="H45" s="170">
        <v>0</v>
      </c>
      <c r="I45" s="118">
        <v>0</v>
      </c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242">
        <v>8</v>
      </c>
      <c r="B46" s="239" t="s">
        <v>547</v>
      </c>
      <c r="C46" s="239" t="s">
        <v>14</v>
      </c>
      <c r="D46" s="260" t="s">
        <v>85</v>
      </c>
      <c r="E46" s="260"/>
      <c r="F46" s="259">
        <f>SUM(D46,E46)</f>
        <v>0</v>
      </c>
      <c r="G46" s="241">
        <v>0</v>
      </c>
      <c r="H46" s="171">
        <v>0</v>
      </c>
      <c r="I46" s="120">
        <v>0</v>
      </c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90"/>
      <c r="B48" s="91" t="s">
        <v>111</v>
      </c>
      <c r="C48" s="91"/>
      <c r="D48" s="91"/>
      <c r="E48" s="91"/>
      <c r="F48" s="91"/>
      <c r="G48" s="91"/>
      <c r="H48" s="91"/>
      <c r="I48" s="91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92">
        <v>2</v>
      </c>
      <c r="B49" s="93" t="s">
        <v>5</v>
      </c>
      <c r="C49" s="94" t="s">
        <v>6</v>
      </c>
      <c r="D49" s="123"/>
      <c r="E49" s="165"/>
      <c r="F49" s="97" t="s">
        <v>7</v>
      </c>
      <c r="G49" s="97" t="s">
        <v>8</v>
      </c>
      <c r="H49" s="97" t="s">
        <v>9</v>
      </c>
      <c r="I49" s="98" t="s">
        <v>10</v>
      </c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306">
        <v>8</v>
      </c>
      <c r="B50" s="234" t="s">
        <v>554</v>
      </c>
      <c r="C50" s="234" t="s">
        <v>74</v>
      </c>
      <c r="D50" s="288">
        <v>94.001000000000005</v>
      </c>
      <c r="E50" s="288">
        <v>89</v>
      </c>
      <c r="F50" s="258">
        <f>SUM(D50,E50)</f>
        <v>183.001</v>
      </c>
      <c r="G50" s="235">
        <v>8</v>
      </c>
      <c r="H50" s="288">
        <v>532.00400000000002</v>
      </c>
      <c r="I50" s="299">
        <v>24</v>
      </c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02">
        <v>1</v>
      </c>
      <c r="B51" s="103" t="s">
        <v>548</v>
      </c>
      <c r="C51" s="103" t="s">
        <v>153</v>
      </c>
      <c r="D51" s="166" t="s">
        <v>85</v>
      </c>
      <c r="E51" s="166"/>
      <c r="F51" s="166">
        <f>SUM(D51,E51)</f>
        <v>0</v>
      </c>
      <c r="G51" s="99">
        <v>0</v>
      </c>
      <c r="H51" s="166">
        <v>0</v>
      </c>
      <c r="I51" s="111">
        <v>0</v>
      </c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6">
        <v>2</v>
      </c>
      <c r="B52" s="103" t="s">
        <v>116</v>
      </c>
      <c r="C52" s="103" t="s">
        <v>48</v>
      </c>
      <c r="D52" s="170" t="s">
        <v>85</v>
      </c>
      <c r="E52" s="170"/>
      <c r="F52" s="166">
        <f>SUM(D52,E52)</f>
        <v>0</v>
      </c>
      <c r="G52" s="99">
        <v>0</v>
      </c>
      <c r="H52" s="170">
        <v>0</v>
      </c>
      <c r="I52" s="118">
        <v>0</v>
      </c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02">
        <v>3</v>
      </c>
      <c r="B53" s="103" t="s">
        <v>549</v>
      </c>
      <c r="C53" s="103" t="s">
        <v>48</v>
      </c>
      <c r="D53" s="170" t="s">
        <v>85</v>
      </c>
      <c r="E53" s="170"/>
      <c r="F53" s="166">
        <f>SUM(D53,E53)</f>
        <v>0</v>
      </c>
      <c r="G53" s="99">
        <v>0</v>
      </c>
      <c r="H53" s="170">
        <v>0</v>
      </c>
      <c r="I53" s="118">
        <v>0</v>
      </c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6">
        <v>4</v>
      </c>
      <c r="B54" s="103" t="s">
        <v>550</v>
      </c>
      <c r="C54" s="103" t="s">
        <v>48</v>
      </c>
      <c r="D54" s="170" t="s">
        <v>85</v>
      </c>
      <c r="E54" s="170"/>
      <c r="F54" s="166">
        <f>SUM(D54,E54)</f>
        <v>0</v>
      </c>
      <c r="G54" s="99">
        <v>0</v>
      </c>
      <c r="H54" s="170">
        <v>0</v>
      </c>
      <c r="I54" s="118">
        <v>0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02">
        <v>5</v>
      </c>
      <c r="B55" s="103" t="s">
        <v>551</v>
      </c>
      <c r="C55" s="103" t="s">
        <v>48</v>
      </c>
      <c r="D55" s="170" t="s">
        <v>85</v>
      </c>
      <c r="E55" s="170"/>
      <c r="F55" s="166">
        <f>SUM(D55,E55)</f>
        <v>0</v>
      </c>
      <c r="G55" s="99">
        <v>0</v>
      </c>
      <c r="H55" s="170">
        <v>0</v>
      </c>
      <c r="I55" s="118">
        <v>0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6">
        <v>6</v>
      </c>
      <c r="B56" s="103" t="s">
        <v>552</v>
      </c>
      <c r="C56" s="103" t="s">
        <v>48</v>
      </c>
      <c r="D56" s="170" t="s">
        <v>85</v>
      </c>
      <c r="E56" s="170"/>
      <c r="F56" s="166">
        <f>SUM(D56,E56)</f>
        <v>0</v>
      </c>
      <c r="G56" s="99">
        <v>0</v>
      </c>
      <c r="H56" s="170">
        <v>0</v>
      </c>
      <c r="I56" s="118">
        <v>0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238">
        <v>7</v>
      </c>
      <c r="B57" s="239" t="s">
        <v>553</v>
      </c>
      <c r="C57" s="239" t="s">
        <v>224</v>
      </c>
      <c r="D57" s="260" t="s">
        <v>85</v>
      </c>
      <c r="E57" s="260"/>
      <c r="F57" s="259">
        <f>SUM(D57,E57)</f>
        <v>0</v>
      </c>
      <c r="G57" s="241">
        <v>0</v>
      </c>
      <c r="H57" s="171">
        <v>0</v>
      </c>
      <c r="I57" s="120">
        <v>0</v>
      </c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86" t="s">
        <v>490</v>
      </c>
      <c r="E59" s="108" t="s">
        <v>706</v>
      </c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86" t="s">
        <v>129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9:I46">
    <sortCondition descending="1" ref="I39"/>
    <sortCondition descending="1" ref="H39"/>
  </sortState>
  <hyperlinks>
    <hyperlink ref="B2" location="'Index'!A3" tooltip="Go to the Index sheet" display="`" xr:uid="{9E632C6C-868C-46F4-A715-37CB83EAD2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AA02-7A0E-440E-9B53-F42E0478909C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 t="s">
        <v>392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3">
        <v>5</v>
      </c>
      <c r="B5" s="244" t="s">
        <v>118</v>
      </c>
      <c r="C5" s="244" t="s">
        <v>30</v>
      </c>
      <c r="D5" s="289">
        <v>94.001999999999995</v>
      </c>
      <c r="E5" s="289">
        <v>94.001000000000005</v>
      </c>
      <c r="F5" s="261">
        <v>188.00299999999999</v>
      </c>
      <c r="G5" s="245">
        <v>5</v>
      </c>
      <c r="H5" s="288">
        <v>550.00399999999991</v>
      </c>
      <c r="I5" s="299">
        <v>15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1</v>
      </c>
      <c r="B6" s="247" t="s">
        <v>116</v>
      </c>
      <c r="C6" s="247" t="s">
        <v>48</v>
      </c>
      <c r="D6" s="262" t="s">
        <v>85</v>
      </c>
      <c r="E6" s="262"/>
      <c r="F6" s="263">
        <v>0</v>
      </c>
      <c r="G6" s="249">
        <v>0</v>
      </c>
      <c r="H6" s="166">
        <v>0</v>
      </c>
      <c r="I6" s="111">
        <v>0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6">
        <v>2</v>
      </c>
      <c r="B7" s="247" t="s">
        <v>549</v>
      </c>
      <c r="C7" s="247" t="s">
        <v>48</v>
      </c>
      <c r="D7" s="262" t="s">
        <v>85</v>
      </c>
      <c r="E7" s="262"/>
      <c r="F7" s="263">
        <v>0</v>
      </c>
      <c r="G7" s="249">
        <v>0</v>
      </c>
      <c r="H7" s="170">
        <v>0</v>
      </c>
      <c r="I7" s="118">
        <v>0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0">
        <v>3</v>
      </c>
      <c r="B8" s="247" t="s">
        <v>550</v>
      </c>
      <c r="C8" s="247" t="s">
        <v>48</v>
      </c>
      <c r="D8" s="262" t="s">
        <v>85</v>
      </c>
      <c r="E8" s="262"/>
      <c r="F8" s="263">
        <v>0</v>
      </c>
      <c r="G8" s="249">
        <v>0</v>
      </c>
      <c r="H8" s="170">
        <v>0</v>
      </c>
      <c r="I8" s="118">
        <v>0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4</v>
      </c>
      <c r="B9" s="252" t="s">
        <v>551</v>
      </c>
      <c r="C9" s="252" t="s">
        <v>48</v>
      </c>
      <c r="D9" s="265" t="s">
        <v>85</v>
      </c>
      <c r="E9" s="265"/>
      <c r="F9" s="266">
        <v>0</v>
      </c>
      <c r="G9" s="254">
        <v>0</v>
      </c>
      <c r="H9" s="171">
        <v>0</v>
      </c>
      <c r="I9" s="120">
        <v>0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86" t="s">
        <v>132</v>
      </c>
      <c r="E11" s="108" t="s">
        <v>706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86" t="s">
        <v>129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E0BBC858-FB8F-44DC-8E1E-3681DDD6C9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D60C-397D-400E-8ADB-885B444A8F32}">
  <sheetPr codeName="Sheet13"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294</v>
      </c>
      <c r="D1" s="4"/>
      <c r="E1" s="4"/>
      <c r="F1" s="4" t="s">
        <v>392</v>
      </c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36"/>
      <c r="AH1" s="36"/>
    </row>
    <row r="2" spans="1:34" ht="15.75" customHeight="1" x14ac:dyDescent="0.3">
      <c r="B2" s="46" t="s">
        <v>2</v>
      </c>
      <c r="AG2" s="36"/>
      <c r="AH2" s="36"/>
    </row>
    <row r="3" spans="1:34" s="17" customFormat="1" ht="15.75" customHeight="1" x14ac:dyDescent="0.3">
      <c r="A3" s="47"/>
      <c r="B3" s="17" t="s">
        <v>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301">
        <v>4</v>
      </c>
      <c r="B5" s="221" t="s">
        <v>317</v>
      </c>
      <c r="C5" s="221" t="s">
        <v>211</v>
      </c>
      <c r="D5" s="302">
        <v>191</v>
      </c>
      <c r="E5" s="222">
        <v>4</v>
      </c>
      <c r="F5" s="298">
        <v>566</v>
      </c>
      <c r="G5" s="299">
        <v>12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227">
        <v>3</v>
      </c>
      <c r="B6" s="224" t="s">
        <v>333</v>
      </c>
      <c r="C6" s="224" t="s">
        <v>211</v>
      </c>
      <c r="D6" s="225">
        <v>183</v>
      </c>
      <c r="E6" s="226">
        <v>3</v>
      </c>
      <c r="F6" s="117">
        <v>545</v>
      </c>
      <c r="G6" s="118">
        <v>9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223">
        <v>2</v>
      </c>
      <c r="B7" s="224" t="s">
        <v>369</v>
      </c>
      <c r="C7" s="224" t="s">
        <v>181</v>
      </c>
      <c r="D7" s="225">
        <v>155</v>
      </c>
      <c r="E7" s="226">
        <v>2</v>
      </c>
      <c r="F7" s="117">
        <v>485</v>
      </c>
      <c r="G7" s="118">
        <v>6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232">
        <v>1</v>
      </c>
      <c r="B8" s="229" t="s">
        <v>350</v>
      </c>
      <c r="C8" s="229" t="s">
        <v>162</v>
      </c>
      <c r="D8" s="231" t="s">
        <v>85</v>
      </c>
      <c r="E8" s="231">
        <v>0</v>
      </c>
      <c r="F8" s="295">
        <v>0</v>
      </c>
      <c r="G8" s="296">
        <v>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6" t="s">
        <v>132</v>
      </c>
      <c r="F10" s="34" t="s">
        <v>706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6" t="s">
        <v>129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display="`" xr:uid="{C01D4D9A-73E9-429A-90BE-0C6C90FDDC6F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445E-9682-41FD-A018-291D59D61E92}">
  <sheetPr codeName="Sheet26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 t="s">
        <v>130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5">
        <v>10</v>
      </c>
      <c r="B5" s="244" t="s">
        <v>65</v>
      </c>
      <c r="C5" s="244" t="s">
        <v>509</v>
      </c>
      <c r="D5" s="289">
        <v>100.003</v>
      </c>
      <c r="E5" s="289">
        <v>100.002</v>
      </c>
      <c r="F5" s="261">
        <v>200.005</v>
      </c>
      <c r="G5" s="245">
        <v>10</v>
      </c>
      <c r="H5" s="288">
        <v>599.01300000000003</v>
      </c>
      <c r="I5" s="299">
        <v>27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0">
        <v>3</v>
      </c>
      <c r="B6" s="247" t="s">
        <v>422</v>
      </c>
      <c r="C6" s="247" t="s">
        <v>423</v>
      </c>
      <c r="D6" s="262">
        <v>100.001</v>
      </c>
      <c r="E6" s="262">
        <v>98.001999999999995</v>
      </c>
      <c r="F6" s="263">
        <v>198.00299999999999</v>
      </c>
      <c r="G6" s="249">
        <v>7</v>
      </c>
      <c r="H6" s="170">
        <v>595.01900000000001</v>
      </c>
      <c r="I6" s="118">
        <v>23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6">
        <v>2</v>
      </c>
      <c r="B7" s="247" t="s">
        <v>209</v>
      </c>
      <c r="C7" s="247" t="s">
        <v>84</v>
      </c>
      <c r="D7" s="262">
        <v>98.001999999999995</v>
      </c>
      <c r="E7" s="262">
        <v>98</v>
      </c>
      <c r="F7" s="263">
        <v>196.00200000000001</v>
      </c>
      <c r="G7" s="249">
        <v>6</v>
      </c>
      <c r="H7" s="170">
        <v>594.01800000000003</v>
      </c>
      <c r="I7" s="118">
        <v>23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6">
        <v>6</v>
      </c>
      <c r="B8" s="247" t="s">
        <v>418</v>
      </c>
      <c r="C8" s="247" t="s">
        <v>14</v>
      </c>
      <c r="D8" s="262">
        <v>100.002</v>
      </c>
      <c r="E8" s="262">
        <v>100.001</v>
      </c>
      <c r="F8" s="263">
        <v>200.00299999999999</v>
      </c>
      <c r="G8" s="249">
        <v>8</v>
      </c>
      <c r="H8" s="170">
        <v>595.0139999999999</v>
      </c>
      <c r="I8" s="118">
        <v>19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0">
        <v>5</v>
      </c>
      <c r="B9" s="247" t="s">
        <v>505</v>
      </c>
      <c r="C9" s="247" t="s">
        <v>27</v>
      </c>
      <c r="D9" s="262" t="s">
        <v>85</v>
      </c>
      <c r="E9" s="262" t="s">
        <v>131</v>
      </c>
      <c r="F9" s="263">
        <v>0</v>
      </c>
      <c r="G9" s="249">
        <v>0</v>
      </c>
      <c r="H9" s="170">
        <v>397.01099999999997</v>
      </c>
      <c r="I9" s="118">
        <v>15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6">
        <v>8</v>
      </c>
      <c r="B10" s="247" t="s">
        <v>436</v>
      </c>
      <c r="C10" s="247" t="s">
        <v>261</v>
      </c>
      <c r="D10" s="262">
        <v>99.001999999999995</v>
      </c>
      <c r="E10" s="262">
        <v>95</v>
      </c>
      <c r="F10" s="263">
        <v>194.00200000000001</v>
      </c>
      <c r="G10" s="249">
        <v>5</v>
      </c>
      <c r="H10" s="170">
        <v>586.01099999999997</v>
      </c>
      <c r="I10" s="118">
        <v>14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0">
        <v>1</v>
      </c>
      <c r="B11" s="247" t="s">
        <v>504</v>
      </c>
      <c r="C11" s="247" t="s">
        <v>30</v>
      </c>
      <c r="D11" s="263" t="s">
        <v>85</v>
      </c>
      <c r="E11" s="263" t="s">
        <v>131</v>
      </c>
      <c r="F11" s="263">
        <v>0</v>
      </c>
      <c r="G11" s="249">
        <v>0</v>
      </c>
      <c r="H11" s="166">
        <v>395.00700000000001</v>
      </c>
      <c r="I11" s="111">
        <v>13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0">
        <v>7</v>
      </c>
      <c r="B12" s="247" t="s">
        <v>419</v>
      </c>
      <c r="C12" s="247" t="s">
        <v>14</v>
      </c>
      <c r="D12" s="262">
        <v>100.002</v>
      </c>
      <c r="E12" s="262">
        <v>100.002</v>
      </c>
      <c r="F12" s="263">
        <v>200.00399999999999</v>
      </c>
      <c r="G12" s="249">
        <v>9</v>
      </c>
      <c r="H12" s="170">
        <v>300.00700000000001</v>
      </c>
      <c r="I12" s="118">
        <v>12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46">
        <v>4</v>
      </c>
      <c r="B13" s="247" t="s">
        <v>499</v>
      </c>
      <c r="C13" s="247" t="s">
        <v>196</v>
      </c>
      <c r="D13" s="262" t="s">
        <v>85</v>
      </c>
      <c r="E13" s="262" t="s">
        <v>131</v>
      </c>
      <c r="F13" s="263">
        <v>0</v>
      </c>
      <c r="G13" s="249">
        <v>0</v>
      </c>
      <c r="H13" s="170">
        <v>0</v>
      </c>
      <c r="I13" s="118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57">
        <v>9</v>
      </c>
      <c r="B14" s="252" t="s">
        <v>497</v>
      </c>
      <c r="C14" s="252" t="s">
        <v>153</v>
      </c>
      <c r="D14" s="265" t="s">
        <v>85</v>
      </c>
      <c r="E14" s="265" t="s">
        <v>131</v>
      </c>
      <c r="F14" s="266">
        <v>0</v>
      </c>
      <c r="G14" s="254">
        <v>0</v>
      </c>
      <c r="H14" s="171">
        <v>0</v>
      </c>
      <c r="I14" s="120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90"/>
      <c r="B16" s="91" t="s">
        <v>4</v>
      </c>
      <c r="C16" s="91"/>
      <c r="D16" s="91"/>
      <c r="E16" s="91"/>
      <c r="F16" s="91"/>
      <c r="G16" s="91"/>
      <c r="H16" s="91"/>
      <c r="I16" s="91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92">
        <v>2</v>
      </c>
      <c r="B17" s="93" t="s">
        <v>5</v>
      </c>
      <c r="C17" s="94" t="s">
        <v>6</v>
      </c>
      <c r="D17" s="123" t="s">
        <v>131</v>
      </c>
      <c r="E17" s="165" t="s">
        <v>131</v>
      </c>
      <c r="F17" s="97" t="s">
        <v>7</v>
      </c>
      <c r="G17" s="97" t="s">
        <v>8</v>
      </c>
      <c r="H17" s="97" t="s">
        <v>9</v>
      </c>
      <c r="I17" s="98" t="s">
        <v>10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305">
        <v>4</v>
      </c>
      <c r="B18" s="244" t="s">
        <v>101</v>
      </c>
      <c r="C18" s="244" t="s">
        <v>74</v>
      </c>
      <c r="D18" s="289">
        <v>97</v>
      </c>
      <c r="E18" s="289">
        <v>95.001000000000005</v>
      </c>
      <c r="F18" s="261">
        <v>192.001</v>
      </c>
      <c r="G18" s="245">
        <v>9</v>
      </c>
      <c r="H18" s="288">
        <v>578.00400000000002</v>
      </c>
      <c r="I18" s="299">
        <v>26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250">
        <v>7</v>
      </c>
      <c r="B19" s="247" t="s">
        <v>536</v>
      </c>
      <c r="C19" s="247" t="s">
        <v>53</v>
      </c>
      <c r="D19" s="262">
        <v>95.003</v>
      </c>
      <c r="E19" s="262">
        <v>90</v>
      </c>
      <c r="F19" s="263">
        <v>185.00299999999999</v>
      </c>
      <c r="G19" s="249">
        <v>6</v>
      </c>
      <c r="H19" s="170">
        <v>572.00800000000004</v>
      </c>
      <c r="I19" s="118">
        <v>23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250">
        <v>1</v>
      </c>
      <c r="B20" s="247" t="s">
        <v>540</v>
      </c>
      <c r="C20" s="247" t="s">
        <v>51</v>
      </c>
      <c r="D20" s="262">
        <v>96</v>
      </c>
      <c r="E20" s="262">
        <v>94.001000000000005</v>
      </c>
      <c r="F20" s="263">
        <v>190.001</v>
      </c>
      <c r="G20" s="249">
        <v>8</v>
      </c>
      <c r="H20" s="166">
        <v>568.00099999999998</v>
      </c>
      <c r="I20" s="111">
        <v>21</v>
      </c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246">
        <v>6</v>
      </c>
      <c r="B21" s="247" t="s">
        <v>541</v>
      </c>
      <c r="C21" s="247" t="s">
        <v>423</v>
      </c>
      <c r="D21" s="262">
        <v>97</v>
      </c>
      <c r="E21" s="262">
        <v>92</v>
      </c>
      <c r="F21" s="263">
        <v>189</v>
      </c>
      <c r="G21" s="249">
        <v>7</v>
      </c>
      <c r="H21" s="170">
        <v>568</v>
      </c>
      <c r="I21" s="118">
        <v>20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250">
        <v>3</v>
      </c>
      <c r="B22" s="247" t="s">
        <v>543</v>
      </c>
      <c r="C22" s="247" t="s">
        <v>423</v>
      </c>
      <c r="D22" s="262">
        <v>95</v>
      </c>
      <c r="E22" s="262">
        <v>89</v>
      </c>
      <c r="F22" s="263">
        <v>184</v>
      </c>
      <c r="G22" s="249">
        <v>5</v>
      </c>
      <c r="H22" s="170">
        <v>546.00199999999995</v>
      </c>
      <c r="I22" s="118">
        <v>15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246">
        <v>2</v>
      </c>
      <c r="B23" s="247" t="s">
        <v>528</v>
      </c>
      <c r="C23" s="247" t="s">
        <v>153</v>
      </c>
      <c r="D23" s="262" t="s">
        <v>85</v>
      </c>
      <c r="E23" s="262"/>
      <c r="F23" s="263">
        <v>0</v>
      </c>
      <c r="G23" s="249">
        <v>0</v>
      </c>
      <c r="H23" s="170">
        <v>0</v>
      </c>
      <c r="I23" s="118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250">
        <v>5</v>
      </c>
      <c r="B24" s="247" t="s">
        <v>104</v>
      </c>
      <c r="C24" s="247" t="s">
        <v>74</v>
      </c>
      <c r="D24" s="262" t="s">
        <v>85</v>
      </c>
      <c r="E24" s="262" t="s">
        <v>131</v>
      </c>
      <c r="F24" s="263">
        <v>0</v>
      </c>
      <c r="G24" s="249">
        <v>0</v>
      </c>
      <c r="H24" s="170">
        <v>0</v>
      </c>
      <c r="I24" s="118">
        <v>0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246">
        <v>8</v>
      </c>
      <c r="B25" s="247" t="s">
        <v>523</v>
      </c>
      <c r="C25" s="247" t="s">
        <v>494</v>
      </c>
      <c r="D25" s="262" t="s">
        <v>85</v>
      </c>
      <c r="E25" s="262" t="s">
        <v>131</v>
      </c>
      <c r="F25" s="263">
        <v>0</v>
      </c>
      <c r="G25" s="249">
        <v>0</v>
      </c>
      <c r="H25" s="170">
        <v>0</v>
      </c>
      <c r="I25" s="118">
        <v>0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257">
        <v>9</v>
      </c>
      <c r="B26" s="252" t="s">
        <v>462</v>
      </c>
      <c r="C26" s="252" t="s">
        <v>48</v>
      </c>
      <c r="D26" s="265" t="s">
        <v>85</v>
      </c>
      <c r="E26" s="265"/>
      <c r="F26" s="266">
        <v>0</v>
      </c>
      <c r="G26" s="254">
        <v>0</v>
      </c>
      <c r="H26" s="171">
        <v>0</v>
      </c>
      <c r="I26" s="120">
        <v>0</v>
      </c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86" t="s">
        <v>132</v>
      </c>
      <c r="E28" s="108" t="s">
        <v>706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86" t="s">
        <v>129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8:I26">
    <sortCondition descending="1" ref="I18"/>
    <sortCondition descending="1" ref="H18"/>
  </sortState>
  <hyperlinks>
    <hyperlink ref="B2" location="'Index'!A3" tooltip="Go to the Index sheet" display="`" xr:uid="{911FE362-A345-4AA5-A85A-6E6D1A88EB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B3C5-2538-4745-9865-0C55752AD2F1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4" width="10.28515625" style="86" customWidth="1"/>
    <col min="255" max="255" width="17.85546875" style="86" customWidth="1"/>
    <col min="256" max="16384" width="5" style="86"/>
  </cols>
  <sheetData>
    <row r="1" spans="1:34" s="84" customFormat="1" ht="18" x14ac:dyDescent="0.35">
      <c r="A1" s="84" t="s">
        <v>555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</v>
      </c>
      <c r="E3" s="90"/>
      <c r="G3" s="90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397</v>
      </c>
      <c r="B4" s="123"/>
      <c r="C4" s="124">
        <v>571</v>
      </c>
      <c r="D4" s="123"/>
      <c r="E4" s="95" t="s">
        <v>10</v>
      </c>
      <c r="F4" s="174">
        <f>SUM(F5:F7)</f>
        <v>0</v>
      </c>
      <c r="G4" s="126" t="s">
        <v>135</v>
      </c>
      <c r="H4" s="122" t="s">
        <v>556</v>
      </c>
      <c r="I4" s="123"/>
      <c r="J4" s="124">
        <v>587</v>
      </c>
      <c r="K4" s="123"/>
      <c r="L4" s="95" t="s">
        <v>10</v>
      </c>
      <c r="M4" s="174">
        <f>SUM(M5:M7)</f>
        <v>396.00900000000001</v>
      </c>
      <c r="N4"/>
    </row>
    <row r="5" spans="1:34" ht="15.75" customHeight="1" x14ac:dyDescent="0.3">
      <c r="A5" s="127" t="s">
        <v>548</v>
      </c>
      <c r="B5" s="128"/>
      <c r="C5" s="129"/>
      <c r="D5" s="175" t="s">
        <v>85</v>
      </c>
      <c r="E5" s="175"/>
      <c r="F5" s="176">
        <f>SUM(D5:E5)</f>
        <v>0</v>
      </c>
      <c r="G5"/>
      <c r="H5" s="127" t="s">
        <v>42</v>
      </c>
      <c r="I5" s="128"/>
      <c r="J5" s="129"/>
      <c r="K5" s="175">
        <v>99.001999999999995</v>
      </c>
      <c r="L5" s="175">
        <v>99.001000000000005</v>
      </c>
      <c r="M5" s="176">
        <f>SUM(K5:L5)</f>
        <v>198.00299999999999</v>
      </c>
      <c r="N5"/>
    </row>
    <row r="6" spans="1:34" ht="15.75" customHeight="1" x14ac:dyDescent="0.3">
      <c r="A6" s="131" t="s">
        <v>528</v>
      </c>
      <c r="B6" s="132"/>
      <c r="C6" s="133"/>
      <c r="D6" s="175" t="s">
        <v>85</v>
      </c>
      <c r="E6" s="175"/>
      <c r="F6" s="177">
        <f>SUM(D6:E6)</f>
        <v>0</v>
      </c>
      <c r="G6"/>
      <c r="H6" s="131" t="s">
        <v>508</v>
      </c>
      <c r="I6" s="132"/>
      <c r="J6" s="133"/>
      <c r="K6" s="175">
        <v>99.004999999999995</v>
      </c>
      <c r="L6" s="175">
        <v>99.001000000000005</v>
      </c>
      <c r="M6" s="177">
        <f>SUM(K6:L6)</f>
        <v>198.006</v>
      </c>
      <c r="N6"/>
    </row>
    <row r="7" spans="1:34" ht="15.75" customHeight="1" x14ac:dyDescent="0.3">
      <c r="A7" s="134" t="s">
        <v>497</v>
      </c>
      <c r="B7" s="135"/>
      <c r="C7" s="136"/>
      <c r="D7" s="178" t="s">
        <v>85</v>
      </c>
      <c r="E7" s="178"/>
      <c r="F7" s="179">
        <f>SUM(D7:E7)</f>
        <v>0</v>
      </c>
      <c r="G7"/>
      <c r="H7" s="134" t="s">
        <v>515</v>
      </c>
      <c r="I7" s="135"/>
      <c r="J7" s="136"/>
      <c r="K7" s="178" t="s">
        <v>286</v>
      </c>
      <c r="L7" s="178"/>
      <c r="M7" s="179">
        <f>SUM(K7:L7)</f>
        <v>0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80"/>
    </row>
    <row r="9" spans="1:34" ht="15.75" customHeight="1" x14ac:dyDescent="0.3">
      <c r="A9" s="122" t="s">
        <v>557</v>
      </c>
      <c r="B9" s="123"/>
      <c r="C9" s="124">
        <v>591</v>
      </c>
      <c r="D9" s="123"/>
      <c r="E9" s="95" t="s">
        <v>10</v>
      </c>
      <c r="F9" s="174">
        <f>SUM(F10:F12)</f>
        <v>591.01300000000003</v>
      </c>
      <c r="G9" s="126" t="s">
        <v>135</v>
      </c>
      <c r="H9" s="122" t="s">
        <v>558</v>
      </c>
      <c r="I9" s="123"/>
      <c r="J9" s="124">
        <v>584</v>
      </c>
      <c r="K9" s="123"/>
      <c r="L9" s="95" t="s">
        <v>10</v>
      </c>
      <c r="M9" s="174">
        <f>SUM(M10:M12)</f>
        <v>579.01</v>
      </c>
      <c r="N9"/>
    </row>
    <row r="10" spans="1:34" ht="15.75" customHeight="1" x14ac:dyDescent="0.3">
      <c r="A10" s="127" t="s">
        <v>500</v>
      </c>
      <c r="B10" s="128"/>
      <c r="C10" s="129"/>
      <c r="D10" s="175">
        <v>100.003</v>
      </c>
      <c r="E10" s="175">
        <v>98.004000000000005</v>
      </c>
      <c r="F10" s="176">
        <f>SUM(D10:E10)</f>
        <v>198.00700000000001</v>
      </c>
      <c r="G10"/>
      <c r="H10" s="127" t="s">
        <v>510</v>
      </c>
      <c r="I10" s="128"/>
      <c r="J10" s="129"/>
      <c r="K10" s="175">
        <v>98.001999999999995</v>
      </c>
      <c r="L10" s="175">
        <v>97.003</v>
      </c>
      <c r="M10" s="176">
        <f>SUM(K10:L10)</f>
        <v>195.005</v>
      </c>
      <c r="N10"/>
      <c r="AA10" s="137"/>
      <c r="AB10" s="137"/>
      <c r="AC10" s="137"/>
      <c r="AD10" s="137"/>
      <c r="AE10" s="137"/>
      <c r="AF10" s="137"/>
    </row>
    <row r="11" spans="1:34" ht="15.75" customHeight="1" x14ac:dyDescent="0.3">
      <c r="A11" s="131" t="s">
        <v>496</v>
      </c>
      <c r="B11" s="132"/>
      <c r="C11" s="133"/>
      <c r="D11" s="175">
        <v>99.001999999999995</v>
      </c>
      <c r="E11" s="175">
        <v>99</v>
      </c>
      <c r="F11" s="177">
        <f>SUM(D11:E11)</f>
        <v>198.00200000000001</v>
      </c>
      <c r="G11"/>
      <c r="H11" s="131" t="s">
        <v>511</v>
      </c>
      <c r="I11" s="132"/>
      <c r="J11" s="133"/>
      <c r="K11" s="175">
        <v>97</v>
      </c>
      <c r="L11" s="175">
        <v>96.001000000000005</v>
      </c>
      <c r="M11" s="177">
        <f>SUM(K11:L11)</f>
        <v>193.001</v>
      </c>
      <c r="N11"/>
      <c r="AA11" s="137"/>
      <c r="AB11" s="137"/>
      <c r="AC11" s="137"/>
      <c r="AD11" s="137"/>
      <c r="AE11" s="137"/>
      <c r="AF11" s="137"/>
    </row>
    <row r="12" spans="1:34" ht="15.75" customHeight="1" x14ac:dyDescent="0.3">
      <c r="A12" s="134" t="s">
        <v>506</v>
      </c>
      <c r="B12" s="135"/>
      <c r="C12" s="136"/>
      <c r="D12" s="178">
        <v>99.001999999999995</v>
      </c>
      <c r="E12" s="178">
        <v>96.001999999999995</v>
      </c>
      <c r="F12" s="179">
        <f>SUM(D12:E12)</f>
        <v>195.00399999999999</v>
      </c>
      <c r="G12"/>
      <c r="H12" s="134" t="s">
        <v>522</v>
      </c>
      <c r="I12" s="135"/>
      <c r="J12" s="136"/>
      <c r="K12" s="178">
        <v>97.003</v>
      </c>
      <c r="L12" s="178">
        <v>94.001000000000005</v>
      </c>
      <c r="M12" s="179">
        <f>SUM(K12:L12)</f>
        <v>191.00400000000002</v>
      </c>
      <c r="N12"/>
      <c r="AA12" s="137"/>
      <c r="AB12" s="137"/>
      <c r="AC12" s="137"/>
      <c r="AD12" s="137"/>
      <c r="AE12" s="137"/>
      <c r="AF12" s="137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7"/>
      <c r="AB13" s="137"/>
      <c r="AC13" s="137"/>
      <c r="AD13" s="137"/>
      <c r="AE13" s="137"/>
      <c r="AF13" s="137"/>
    </row>
    <row r="14" spans="1:34" ht="15.75" customHeight="1" x14ac:dyDescent="0.3">
      <c r="A14" s="122" t="s">
        <v>559</v>
      </c>
      <c r="B14" s="123"/>
      <c r="C14" s="124">
        <v>576</v>
      </c>
      <c r="D14" s="123"/>
      <c r="E14" s="95" t="s">
        <v>10</v>
      </c>
      <c r="F14" s="174">
        <f>SUM(F15:F17)</f>
        <v>588.01300000000003</v>
      </c>
      <c r="G14" s="126" t="s">
        <v>135</v>
      </c>
      <c r="H14" t="s">
        <v>276</v>
      </c>
      <c r="I14"/>
      <c r="J14"/>
      <c r="K14"/>
      <c r="L14"/>
      <c r="M14">
        <v>576</v>
      </c>
      <c r="N14"/>
    </row>
    <row r="15" spans="1:34" ht="15.75" customHeight="1" x14ac:dyDescent="0.3">
      <c r="A15" s="127" t="s">
        <v>41</v>
      </c>
      <c r="B15" s="128"/>
      <c r="C15" s="129"/>
      <c r="D15" s="175">
        <v>96.004000000000005</v>
      </c>
      <c r="E15" s="175">
        <v>96</v>
      </c>
      <c r="F15" s="176">
        <f>SUM(D15:E15)</f>
        <v>192.00400000000002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1" t="s">
        <v>13</v>
      </c>
      <c r="B16" s="132"/>
      <c r="C16" s="133"/>
      <c r="D16" s="175">
        <v>100.004</v>
      </c>
      <c r="E16" s="175">
        <v>99.003</v>
      </c>
      <c r="F16" s="177">
        <f>SUM(D16:E16)</f>
        <v>199.00700000000001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4" t="s">
        <v>537</v>
      </c>
      <c r="B17" s="135"/>
      <c r="C17" s="136"/>
      <c r="D17" s="178">
        <v>99</v>
      </c>
      <c r="E17" s="178">
        <v>98.001999999999995</v>
      </c>
      <c r="F17" s="179">
        <f>SUM(D17:E17)</f>
        <v>197.00200000000001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6"/>
      <c r="H19" s="138" t="s">
        <v>3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E20" s="86"/>
      <c r="H20" s="316" t="s">
        <v>557</v>
      </c>
      <c r="I20" s="99">
        <v>3</v>
      </c>
      <c r="J20" s="99">
        <v>3</v>
      </c>
      <c r="K20" s="99"/>
      <c r="L20" s="99"/>
      <c r="M20" s="317">
        <v>1775.0369999999998</v>
      </c>
      <c r="N20" s="130">
        <v>6</v>
      </c>
    </row>
    <row r="21" spans="1:20" ht="15.75" customHeight="1" x14ac:dyDescent="0.3">
      <c r="E21" s="86"/>
      <c r="H21" s="181" t="s">
        <v>558</v>
      </c>
      <c r="I21" s="104">
        <v>3</v>
      </c>
      <c r="J21" s="104">
        <v>2</v>
      </c>
      <c r="K21" s="104"/>
      <c r="L21" s="104">
        <v>1</v>
      </c>
      <c r="M21" s="290">
        <v>1754.0289999999998</v>
      </c>
      <c r="N21" s="105">
        <v>4</v>
      </c>
    </row>
    <row r="22" spans="1:20" ht="15.75" customHeight="1" x14ac:dyDescent="0.3">
      <c r="E22" s="86"/>
      <c r="H22" s="141" t="s">
        <v>559</v>
      </c>
      <c r="I22" s="104">
        <v>3</v>
      </c>
      <c r="J22" s="104">
        <v>2</v>
      </c>
      <c r="K22" s="104"/>
      <c r="L22" s="104">
        <v>1</v>
      </c>
      <c r="M22" s="290">
        <v>1562.0219999999999</v>
      </c>
      <c r="N22" s="105">
        <v>4</v>
      </c>
    </row>
    <row r="23" spans="1:20" ht="15.75" customHeight="1" x14ac:dyDescent="0.3">
      <c r="H23" s="181" t="s">
        <v>556</v>
      </c>
      <c r="I23" s="104">
        <v>3</v>
      </c>
      <c r="J23" s="104">
        <v>1</v>
      </c>
      <c r="K23" s="104"/>
      <c r="L23" s="104">
        <v>2</v>
      </c>
      <c r="M23" s="290">
        <v>1170.021</v>
      </c>
      <c r="N23" s="105">
        <v>2</v>
      </c>
    </row>
    <row r="24" spans="1:20" ht="15.75" customHeight="1" x14ac:dyDescent="0.3">
      <c r="H24" s="142" t="s">
        <v>397</v>
      </c>
      <c r="I24" s="295">
        <v>3</v>
      </c>
      <c r="J24" s="295"/>
      <c r="K24" s="295"/>
      <c r="L24" s="295">
        <v>3</v>
      </c>
      <c r="M24" s="318">
        <v>0</v>
      </c>
      <c r="N24" s="296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5"/>
      <c r="B27" s="145"/>
      <c r="C27" s="145"/>
      <c r="D27" s="145"/>
      <c r="E27" s="145"/>
      <c r="F27" s="145"/>
      <c r="G27" s="146"/>
      <c r="H27" s="145"/>
      <c r="I27" s="145"/>
      <c r="J27" s="145"/>
      <c r="K27" s="145"/>
      <c r="L27" s="145"/>
      <c r="M27" s="145"/>
      <c r="N27" s="145"/>
      <c r="P27" s="144"/>
    </row>
    <row r="28" spans="1:20" ht="15.75" customHeight="1" x14ac:dyDescent="0.3">
      <c r="E28" s="86"/>
    </row>
    <row r="29" spans="1:20" ht="15.75" customHeight="1" x14ac:dyDescent="0.3">
      <c r="A29" s="91" t="s">
        <v>4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22" t="s">
        <v>134</v>
      </c>
      <c r="B30" s="123"/>
      <c r="C30" s="124">
        <v>565</v>
      </c>
      <c r="D30" s="123"/>
      <c r="E30" s="95" t="s">
        <v>10</v>
      </c>
      <c r="F30" s="174">
        <f>SUM(F31:F33)</f>
        <v>578.00600000000009</v>
      </c>
      <c r="G30" s="126" t="s">
        <v>135</v>
      </c>
      <c r="H30" s="122" t="s">
        <v>560</v>
      </c>
      <c r="I30" s="123"/>
      <c r="J30" s="124">
        <v>534</v>
      </c>
      <c r="K30" s="123"/>
      <c r="L30" s="95" t="s">
        <v>10</v>
      </c>
      <c r="M30" s="174">
        <f>SUM(M31:M33)</f>
        <v>166</v>
      </c>
      <c r="N30"/>
      <c r="O30" s="115"/>
      <c r="P30" s="115"/>
      <c r="Q30" s="115"/>
      <c r="R30" s="115"/>
      <c r="S30" s="115"/>
      <c r="T30" s="115"/>
    </row>
    <row r="31" spans="1:20" ht="15.75" customHeight="1" x14ac:dyDescent="0.3">
      <c r="A31" s="127" t="s">
        <v>274</v>
      </c>
      <c r="B31" s="128"/>
      <c r="C31" s="129"/>
      <c r="D31" s="175">
        <v>99.001000000000005</v>
      </c>
      <c r="E31" s="175">
        <v>98.001999999999995</v>
      </c>
      <c r="F31" s="176">
        <f>SUM(D31:E31)</f>
        <v>197.00299999999999</v>
      </c>
      <c r="G31"/>
      <c r="H31" s="127" t="s">
        <v>549</v>
      </c>
      <c r="I31" s="128"/>
      <c r="J31" s="129"/>
      <c r="K31" s="175" t="s">
        <v>85</v>
      </c>
      <c r="L31" s="175"/>
      <c r="M31" s="176">
        <f>SUM(K31:L31)</f>
        <v>0</v>
      </c>
      <c r="N31"/>
      <c r="O31" s="115"/>
      <c r="P31" s="115"/>
      <c r="Q31" s="115"/>
      <c r="R31" s="115"/>
      <c r="S31" s="115"/>
      <c r="T31" s="115"/>
    </row>
    <row r="32" spans="1:20" ht="15.75" customHeight="1" x14ac:dyDescent="0.3">
      <c r="A32" s="131" t="s">
        <v>24</v>
      </c>
      <c r="B32" s="132"/>
      <c r="C32" s="133"/>
      <c r="D32" s="175">
        <v>96.001000000000005</v>
      </c>
      <c r="E32" s="175">
        <v>95</v>
      </c>
      <c r="F32" s="177">
        <f>SUM(D32:E32)</f>
        <v>191.001</v>
      </c>
      <c r="G32"/>
      <c r="H32" s="131" t="s">
        <v>552</v>
      </c>
      <c r="I32" s="132"/>
      <c r="J32" s="133"/>
      <c r="K32" s="175" t="s">
        <v>85</v>
      </c>
      <c r="L32" s="175"/>
      <c r="M32" s="177">
        <f>SUM(K32:L32)</f>
        <v>0</v>
      </c>
      <c r="N32"/>
      <c r="O32" s="115"/>
      <c r="P32" s="115"/>
      <c r="Q32" s="115"/>
      <c r="R32" s="115"/>
      <c r="S32" s="115"/>
      <c r="T32" s="115"/>
    </row>
    <row r="33" spans="1:20" ht="15.75" customHeight="1" x14ac:dyDescent="0.3">
      <c r="A33" s="134" t="s">
        <v>542</v>
      </c>
      <c r="B33" s="135"/>
      <c r="C33" s="136"/>
      <c r="D33" s="178">
        <v>96</v>
      </c>
      <c r="E33" s="178">
        <v>94.001999999999995</v>
      </c>
      <c r="F33" s="179">
        <f>SUM(D33:E33)</f>
        <v>190.00200000000001</v>
      </c>
      <c r="G33"/>
      <c r="H33" s="134" t="s">
        <v>546</v>
      </c>
      <c r="I33" s="135"/>
      <c r="J33" s="136"/>
      <c r="K33" s="178">
        <v>85</v>
      </c>
      <c r="L33" s="178">
        <v>81</v>
      </c>
      <c r="M33" s="179">
        <f>SUM(K33:L33)</f>
        <v>166</v>
      </c>
      <c r="N33"/>
      <c r="O33" s="115"/>
      <c r="P33" s="115"/>
      <c r="Q33" s="115"/>
      <c r="R33" s="115"/>
      <c r="S33" s="115"/>
      <c r="T33" s="11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5"/>
      <c r="P34" s="115"/>
      <c r="Q34" s="115"/>
      <c r="R34" s="115"/>
      <c r="S34" s="115"/>
      <c r="T34" s="115"/>
    </row>
    <row r="35" spans="1:20" ht="15.75" customHeight="1" x14ac:dyDescent="0.3">
      <c r="A35" s="122" t="s">
        <v>561</v>
      </c>
      <c r="B35" s="123"/>
      <c r="C35" s="124">
        <v>564</v>
      </c>
      <c r="D35" s="123"/>
      <c r="E35" s="95" t="s">
        <v>10</v>
      </c>
      <c r="F35" s="174">
        <f>SUM(F36:F38)</f>
        <v>367.00400000000002</v>
      </c>
      <c r="G35" s="126" t="s">
        <v>135</v>
      </c>
      <c r="H35" s="122" t="s">
        <v>562</v>
      </c>
      <c r="I35" s="123"/>
      <c r="J35" s="124">
        <v>512</v>
      </c>
      <c r="K35" s="123"/>
      <c r="L35" s="95" t="s">
        <v>10</v>
      </c>
      <c r="M35" s="174">
        <f>SUM(M36:M38)</f>
        <v>0</v>
      </c>
      <c r="N35"/>
      <c r="O35" s="115"/>
      <c r="P35" s="115"/>
      <c r="Q35" s="115"/>
      <c r="R35" s="115"/>
      <c r="S35" s="115"/>
      <c r="T35" s="115"/>
    </row>
    <row r="36" spans="1:20" ht="15.75" customHeight="1" x14ac:dyDescent="0.3">
      <c r="A36" s="127" t="s">
        <v>539</v>
      </c>
      <c r="B36" s="128"/>
      <c r="C36" s="129"/>
      <c r="D36" s="175">
        <v>94.001000000000005</v>
      </c>
      <c r="E36" s="175">
        <v>90.001000000000005</v>
      </c>
      <c r="F36" s="176">
        <f>SUM(D36:E36)</f>
        <v>184.00200000000001</v>
      </c>
      <c r="G36"/>
      <c r="H36" s="127" t="s">
        <v>116</v>
      </c>
      <c r="I36" s="128"/>
      <c r="J36" s="129"/>
      <c r="K36" s="175" t="s">
        <v>85</v>
      </c>
      <c r="L36" s="175"/>
      <c r="M36" s="176">
        <f>SUM(K36:L36)</f>
        <v>0</v>
      </c>
      <c r="N36"/>
      <c r="O36" s="115"/>
      <c r="P36" s="115"/>
      <c r="Q36" s="115"/>
      <c r="R36" s="115"/>
      <c r="S36" s="115"/>
      <c r="T36" s="115"/>
    </row>
    <row r="37" spans="1:20" ht="15.75" customHeight="1" x14ac:dyDescent="0.3">
      <c r="A37" s="131" t="s">
        <v>462</v>
      </c>
      <c r="B37" s="132"/>
      <c r="C37" s="133"/>
      <c r="D37" s="175" t="s">
        <v>85</v>
      </c>
      <c r="E37" s="175"/>
      <c r="F37" s="177">
        <f>SUM(D37:E37)</f>
        <v>0</v>
      </c>
      <c r="G37"/>
      <c r="H37" s="131" t="s">
        <v>550</v>
      </c>
      <c r="I37" s="132"/>
      <c r="J37" s="133"/>
      <c r="K37" s="175" t="s">
        <v>85</v>
      </c>
      <c r="L37" s="175"/>
      <c r="M37" s="177">
        <f>SUM(K37:L37)</f>
        <v>0</v>
      </c>
      <c r="N37"/>
      <c r="O37" s="115"/>
      <c r="P37" s="115"/>
      <c r="Q37" s="115"/>
      <c r="R37" s="115"/>
      <c r="S37" s="115"/>
      <c r="T37" s="115"/>
    </row>
    <row r="38" spans="1:20" ht="15.75" customHeight="1" x14ac:dyDescent="0.3">
      <c r="A38" s="134" t="s">
        <v>463</v>
      </c>
      <c r="B38" s="135"/>
      <c r="C38" s="136"/>
      <c r="D38" s="178">
        <v>92</v>
      </c>
      <c r="E38" s="178">
        <v>91.001999999999995</v>
      </c>
      <c r="F38" s="179">
        <f>SUM(D38:E38)</f>
        <v>183.00200000000001</v>
      </c>
      <c r="G38"/>
      <c r="H38" s="134" t="s">
        <v>551</v>
      </c>
      <c r="I38" s="135"/>
      <c r="J38" s="136"/>
      <c r="K38" s="178" t="s">
        <v>85</v>
      </c>
      <c r="L38" s="178"/>
      <c r="M38" s="179">
        <f>SUM(K38:L38)</f>
        <v>0</v>
      </c>
      <c r="N38"/>
      <c r="O38" s="115"/>
      <c r="P38" s="115"/>
      <c r="Q38" s="115"/>
      <c r="R38" s="115"/>
      <c r="S38" s="115"/>
      <c r="T38" s="11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5"/>
      <c r="P39" s="115"/>
      <c r="Q39" s="115"/>
      <c r="R39" s="115"/>
      <c r="S39" s="115"/>
      <c r="T39" s="115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5"/>
      <c r="P40" s="115"/>
      <c r="Q40" s="115"/>
      <c r="R40" s="115"/>
      <c r="S40" s="115"/>
      <c r="T40" s="115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5"/>
      <c r="P41" s="115"/>
      <c r="Q41" s="115"/>
      <c r="R41" s="115"/>
      <c r="S41" s="115"/>
      <c r="T41" s="115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5"/>
      <c r="P42" s="115"/>
      <c r="Q42" s="115"/>
      <c r="R42" s="115"/>
      <c r="S42" s="115"/>
      <c r="T42" s="115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5"/>
      <c r="P43" s="115"/>
      <c r="Q43" s="115"/>
      <c r="R43" s="115"/>
      <c r="S43" s="115"/>
      <c r="T43" s="11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5"/>
      <c r="P44" s="115"/>
      <c r="Q44" s="115"/>
      <c r="R44" s="115"/>
      <c r="S44" s="115"/>
      <c r="T44" s="115"/>
    </row>
    <row r="45" spans="1:20" ht="15.75" customHeight="1" x14ac:dyDescent="0.3">
      <c r="E45" s="86"/>
      <c r="H45" s="138" t="s">
        <v>4</v>
      </c>
      <c r="I45" s="97" t="s">
        <v>139</v>
      </c>
      <c r="J45" s="97" t="s">
        <v>140</v>
      </c>
      <c r="K45" s="97" t="s">
        <v>141</v>
      </c>
      <c r="L45" s="97" t="s">
        <v>142</v>
      </c>
      <c r="M45" s="97" t="s">
        <v>9</v>
      </c>
      <c r="N45" s="98" t="s">
        <v>143</v>
      </c>
    </row>
    <row r="46" spans="1:20" ht="15.75" customHeight="1" x14ac:dyDescent="0.3">
      <c r="E46" s="86"/>
      <c r="H46" s="147" t="s">
        <v>134</v>
      </c>
      <c r="I46" s="148">
        <v>3</v>
      </c>
      <c r="J46" s="148">
        <v>3</v>
      </c>
      <c r="K46" s="148"/>
      <c r="L46" s="148"/>
      <c r="M46" s="291">
        <v>1729.0119999999999</v>
      </c>
      <c r="N46" s="149">
        <v>6</v>
      </c>
      <c r="O46" s="115"/>
      <c r="P46" s="115"/>
    </row>
    <row r="47" spans="1:20" ht="15.75" customHeight="1" x14ac:dyDescent="0.3">
      <c r="E47" s="86"/>
      <c r="H47" s="150" t="s">
        <v>561</v>
      </c>
      <c r="I47" s="117">
        <v>3</v>
      </c>
      <c r="J47" s="117">
        <v>2</v>
      </c>
      <c r="K47" s="117"/>
      <c r="L47" s="117">
        <v>1</v>
      </c>
      <c r="M47" s="292">
        <v>1096.0050000000001</v>
      </c>
      <c r="N47" s="118">
        <v>4</v>
      </c>
      <c r="O47" s="115"/>
      <c r="P47" s="115"/>
    </row>
    <row r="48" spans="1:20" ht="15.75" customHeight="1" x14ac:dyDescent="0.3">
      <c r="E48" s="86"/>
      <c r="H48" s="150" t="s">
        <v>560</v>
      </c>
      <c r="I48" s="117">
        <v>3</v>
      </c>
      <c r="J48" s="117">
        <v>1</v>
      </c>
      <c r="K48" s="117"/>
      <c r="L48" s="117">
        <v>2</v>
      </c>
      <c r="M48" s="292">
        <v>469</v>
      </c>
      <c r="N48" s="118">
        <v>2</v>
      </c>
      <c r="O48" s="115"/>
      <c r="P48" s="115"/>
    </row>
    <row r="49" spans="1:16" ht="15.75" customHeight="1" x14ac:dyDescent="0.3">
      <c r="H49" s="151" t="s">
        <v>562</v>
      </c>
      <c r="I49" s="119">
        <v>3</v>
      </c>
      <c r="J49" s="119"/>
      <c r="K49" s="119"/>
      <c r="L49" s="119">
        <v>3</v>
      </c>
      <c r="M49" s="293">
        <v>0</v>
      </c>
      <c r="N49" s="120">
        <v>0</v>
      </c>
      <c r="O49" s="115"/>
      <c r="P49" s="115"/>
    </row>
    <row r="50" spans="1:16" ht="15.75" customHeight="1" x14ac:dyDescent="0.3"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ht="15.75" customHeight="1" x14ac:dyDescent="0.3">
      <c r="A51" s="86" t="s">
        <v>490</v>
      </c>
      <c r="E51" s="112" t="s">
        <v>706</v>
      </c>
      <c r="G51" s="86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86" t="s">
        <v>129</v>
      </c>
      <c r="E52" s="86"/>
      <c r="H52" s="180"/>
      <c r="I52" s="180"/>
      <c r="J52" s="180"/>
      <c r="K52" s="180"/>
      <c r="L52" s="180"/>
      <c r="M52" s="180"/>
      <c r="N52" s="180"/>
    </row>
    <row r="53" spans="1:16" ht="15.75" customHeight="1" x14ac:dyDescent="0.3">
      <c r="A53" s="180"/>
      <c r="B53" s="180"/>
      <c r="C53" s="180"/>
      <c r="D53" s="180"/>
      <c r="E53" s="180"/>
      <c r="F53" s="180"/>
      <c r="G53" s="182"/>
      <c r="H53" s="180"/>
      <c r="I53" s="180"/>
      <c r="J53" s="180"/>
      <c r="K53" s="180"/>
      <c r="L53" s="180"/>
      <c r="M53" s="180"/>
      <c r="N53" s="180"/>
    </row>
    <row r="54" spans="1:16" ht="15.75" customHeight="1" x14ac:dyDescent="0.3">
      <c r="A54" s="180"/>
      <c r="B54" s="180"/>
      <c r="C54" s="180"/>
      <c r="D54" s="180"/>
      <c r="E54" s="180"/>
      <c r="F54" s="180"/>
      <c r="G54" s="182"/>
      <c r="H54" s="180"/>
      <c r="I54" s="180"/>
      <c r="J54" s="180"/>
      <c r="K54" s="180"/>
      <c r="L54" s="180"/>
      <c r="M54" s="180"/>
      <c r="N54" s="180"/>
    </row>
    <row r="55" spans="1:16" ht="15.75" customHeight="1" x14ac:dyDescent="0.3">
      <c r="A55" s="180"/>
      <c r="B55" s="180"/>
      <c r="C55" s="180"/>
      <c r="D55" s="180"/>
      <c r="E55" s="180"/>
      <c r="F55" s="180"/>
      <c r="G55" s="182"/>
      <c r="H55" s="180"/>
      <c r="I55" s="180"/>
      <c r="J55" s="180"/>
      <c r="K55" s="180"/>
      <c r="L55" s="180"/>
      <c r="M55" s="180"/>
      <c r="N55" s="180"/>
    </row>
    <row r="56" spans="1:16" ht="15.75" customHeight="1" x14ac:dyDescent="0.3">
      <c r="A56" s="180"/>
      <c r="B56" s="180"/>
      <c r="C56" s="180"/>
      <c r="D56" s="180"/>
      <c r="E56" s="180"/>
      <c r="F56" s="180"/>
      <c r="G56" s="182"/>
      <c r="H56" s="180"/>
      <c r="I56" s="180"/>
      <c r="J56" s="180"/>
      <c r="K56" s="180"/>
      <c r="L56" s="180"/>
      <c r="M56" s="180"/>
      <c r="N56" s="180"/>
    </row>
    <row r="57" spans="1:16" ht="15.75" customHeight="1" x14ac:dyDescent="0.3">
      <c r="A57" s="180"/>
      <c r="B57" s="180"/>
      <c r="C57" s="180"/>
      <c r="D57" s="180"/>
      <c r="E57" s="180"/>
      <c r="F57" s="180"/>
      <c r="G57" s="182"/>
      <c r="H57" s="180"/>
      <c r="I57" s="180"/>
      <c r="J57" s="180"/>
      <c r="K57" s="180"/>
      <c r="L57" s="180"/>
      <c r="M57" s="180"/>
      <c r="N57" s="180"/>
    </row>
    <row r="58" spans="1:16" ht="15.75" customHeight="1" x14ac:dyDescent="0.3">
      <c r="A58" s="180"/>
      <c r="B58" s="180"/>
      <c r="C58" s="180"/>
      <c r="D58" s="180"/>
      <c r="E58" s="180"/>
      <c r="F58" s="180"/>
      <c r="G58" s="182"/>
      <c r="H58" s="180"/>
      <c r="I58" s="180"/>
      <c r="J58" s="180"/>
      <c r="K58" s="180"/>
      <c r="L58" s="180"/>
      <c r="M58" s="180"/>
      <c r="N58" s="180"/>
    </row>
    <row r="59" spans="1:16" ht="15.75" customHeight="1" x14ac:dyDescent="0.3">
      <c r="A59" s="180"/>
      <c r="B59" s="180"/>
      <c r="C59" s="180"/>
      <c r="D59" s="180"/>
      <c r="E59" s="180"/>
      <c r="F59" s="180"/>
      <c r="G59" s="182"/>
      <c r="H59" s="180"/>
      <c r="I59" s="180"/>
      <c r="J59" s="180"/>
      <c r="K59" s="180"/>
      <c r="L59" s="180"/>
      <c r="M59" s="180"/>
      <c r="N59" s="180"/>
    </row>
    <row r="60" spans="1:16" ht="15.75" customHeight="1" x14ac:dyDescent="0.3">
      <c r="A60" s="180"/>
      <c r="B60" s="180"/>
      <c r="C60" s="180"/>
      <c r="D60" s="180"/>
      <c r="E60" s="180"/>
      <c r="F60" s="180"/>
      <c r="G60" s="182"/>
      <c r="H60" s="180"/>
      <c r="I60" s="180"/>
      <c r="J60" s="180"/>
      <c r="K60" s="180"/>
      <c r="L60" s="180"/>
      <c r="M60" s="180"/>
      <c r="N60" s="180"/>
    </row>
    <row r="61" spans="1:16" ht="15.75" customHeight="1" x14ac:dyDescent="0.3">
      <c r="A61" s="180"/>
      <c r="B61" s="180"/>
      <c r="C61" s="180"/>
      <c r="D61" s="180"/>
      <c r="E61" s="180"/>
      <c r="F61" s="180"/>
      <c r="G61" s="182"/>
      <c r="H61" s="180"/>
      <c r="I61" s="180"/>
      <c r="J61" s="180"/>
      <c r="K61" s="180"/>
      <c r="L61" s="180"/>
      <c r="M61" s="180"/>
      <c r="N61" s="180"/>
    </row>
    <row r="62" spans="1:16" ht="15.75" customHeight="1" x14ac:dyDescent="0.3">
      <c r="A62" s="180"/>
      <c r="B62" s="180"/>
      <c r="C62" s="180"/>
      <c r="D62" s="180"/>
      <c r="E62" s="180"/>
      <c r="F62" s="180"/>
      <c r="G62" s="182"/>
      <c r="H62" s="180"/>
      <c r="I62" s="180"/>
      <c r="J62" s="180"/>
      <c r="K62" s="180"/>
      <c r="L62" s="180"/>
      <c r="M62" s="180"/>
      <c r="N62" s="180"/>
    </row>
    <row r="63" spans="1:16" ht="15.75" customHeight="1" x14ac:dyDescent="0.3">
      <c r="A63" s="180"/>
      <c r="B63" s="180"/>
      <c r="C63" s="180"/>
      <c r="D63" s="180"/>
      <c r="E63" s="180"/>
      <c r="F63" s="180"/>
      <c r="G63" s="182"/>
      <c r="H63" s="180"/>
      <c r="I63" s="180"/>
      <c r="J63" s="180"/>
      <c r="K63" s="180"/>
      <c r="L63" s="180"/>
      <c r="M63" s="180"/>
      <c r="N63" s="180"/>
    </row>
    <row r="64" spans="1:16" ht="15.75" customHeight="1" x14ac:dyDescent="0.3">
      <c r="A64" s="180"/>
      <c r="B64" s="180"/>
      <c r="C64" s="180"/>
      <c r="D64" s="180"/>
      <c r="E64" s="180"/>
      <c r="F64" s="180"/>
      <c r="G64" s="182"/>
      <c r="H64" s="180"/>
      <c r="I64" s="180"/>
      <c r="J64" s="180"/>
      <c r="K64" s="180"/>
      <c r="L64" s="180"/>
      <c r="M64" s="180"/>
      <c r="N64" s="180"/>
    </row>
    <row r="65" spans="1:14" ht="15.75" customHeight="1" x14ac:dyDescent="0.3">
      <c r="A65" s="180"/>
      <c r="B65" s="180"/>
      <c r="C65" s="180"/>
      <c r="D65" s="180"/>
      <c r="E65" s="180"/>
      <c r="F65" s="180"/>
      <c r="G65" s="182"/>
      <c r="H65" s="180"/>
      <c r="I65" s="180"/>
      <c r="J65" s="180"/>
      <c r="K65" s="180"/>
      <c r="L65" s="180"/>
      <c r="M65" s="180"/>
      <c r="N65" s="180"/>
    </row>
    <row r="66" spans="1:14" ht="15.75" customHeight="1" x14ac:dyDescent="0.3">
      <c r="A66" s="180"/>
      <c r="B66" s="180"/>
      <c r="C66" s="180"/>
      <c r="D66" s="180"/>
      <c r="E66" s="180"/>
      <c r="F66" s="180"/>
      <c r="G66" s="182"/>
      <c r="H66" s="180"/>
      <c r="I66" s="180"/>
      <c r="J66" s="180"/>
      <c r="K66" s="180"/>
      <c r="L66" s="180"/>
      <c r="M66" s="180"/>
      <c r="N66" s="180"/>
    </row>
    <row r="67" spans="1:14" ht="15.75" customHeight="1" x14ac:dyDescent="0.3">
      <c r="A67" s="180"/>
      <c r="B67" s="180"/>
      <c r="C67" s="180"/>
      <c r="D67" s="180"/>
      <c r="E67" s="180"/>
      <c r="F67" s="180"/>
      <c r="G67" s="182"/>
      <c r="H67" s="180"/>
      <c r="I67" s="180"/>
      <c r="J67" s="180"/>
      <c r="K67" s="180"/>
      <c r="L67" s="180"/>
      <c r="M67" s="180"/>
      <c r="N67" s="180"/>
    </row>
    <row r="68" spans="1:14" ht="15.75" customHeight="1" x14ac:dyDescent="0.3">
      <c r="A68" s="180"/>
      <c r="B68" s="180"/>
      <c r="C68" s="180"/>
      <c r="D68" s="180"/>
      <c r="E68" s="180"/>
      <c r="F68" s="180"/>
      <c r="G68" s="182"/>
      <c r="H68" s="180"/>
      <c r="I68" s="180"/>
      <c r="J68" s="180"/>
      <c r="K68" s="180"/>
      <c r="L68" s="180"/>
      <c r="M68" s="180"/>
      <c r="N68" s="180"/>
    </row>
    <row r="69" spans="1:14" ht="15.75" customHeight="1" x14ac:dyDescent="0.3">
      <c r="A69" s="180"/>
      <c r="B69" s="180"/>
      <c r="C69" s="180"/>
      <c r="D69" s="180"/>
      <c r="E69" s="180"/>
      <c r="F69" s="180"/>
      <c r="G69" s="182"/>
      <c r="H69" s="180"/>
      <c r="I69" s="180"/>
      <c r="J69" s="180"/>
      <c r="K69" s="180"/>
      <c r="L69" s="180"/>
      <c r="M69" s="180"/>
      <c r="N69" s="180"/>
    </row>
    <row r="70" spans="1:14" ht="15.75" customHeight="1" x14ac:dyDescent="0.3">
      <c r="A70" s="180"/>
      <c r="B70" s="180"/>
      <c r="C70" s="180"/>
      <c r="D70" s="180"/>
      <c r="E70" s="180"/>
      <c r="F70" s="180"/>
      <c r="G70" s="182"/>
      <c r="H70" s="180"/>
      <c r="I70" s="180"/>
      <c r="J70" s="180"/>
      <c r="K70" s="180"/>
      <c r="L70" s="180"/>
      <c r="M70" s="180"/>
      <c r="N70" s="180"/>
    </row>
    <row r="71" spans="1:14" ht="15.75" customHeight="1" x14ac:dyDescent="0.3">
      <c r="A71" s="180"/>
      <c r="B71" s="180"/>
      <c r="C71" s="180"/>
      <c r="D71" s="180"/>
      <c r="E71" s="180"/>
      <c r="F71" s="180"/>
      <c r="G71" s="182"/>
      <c r="H71" s="180"/>
      <c r="I71" s="180"/>
      <c r="J71" s="180"/>
      <c r="K71" s="180"/>
      <c r="L71" s="180"/>
      <c r="M71" s="180"/>
      <c r="N71" s="180"/>
    </row>
    <row r="72" spans="1:14" ht="15.75" customHeight="1" x14ac:dyDescent="0.3">
      <c r="A72" s="180"/>
      <c r="B72" s="180"/>
      <c r="C72" s="180"/>
      <c r="D72" s="180"/>
      <c r="E72" s="180"/>
      <c r="F72" s="180"/>
      <c r="G72" s="182"/>
      <c r="H72" s="180"/>
      <c r="I72" s="180"/>
      <c r="J72" s="180"/>
      <c r="K72" s="180"/>
      <c r="L72" s="180"/>
      <c r="M72" s="180"/>
      <c r="N72" s="180"/>
    </row>
    <row r="73" spans="1:14" ht="15.75" customHeight="1" x14ac:dyDescent="0.3">
      <c r="A73" s="180"/>
      <c r="B73" s="180"/>
      <c r="C73" s="180"/>
      <c r="D73" s="180"/>
      <c r="E73" s="180"/>
      <c r="F73" s="180"/>
      <c r="G73" s="182"/>
      <c r="H73" s="180"/>
      <c r="I73" s="180"/>
      <c r="J73" s="180"/>
      <c r="K73" s="180"/>
      <c r="L73" s="180"/>
      <c r="M73" s="180"/>
      <c r="N73" s="180"/>
    </row>
    <row r="74" spans="1:14" ht="15.75" customHeight="1" x14ac:dyDescent="0.3">
      <c r="A74" s="180"/>
      <c r="B74" s="180"/>
      <c r="C74" s="180"/>
      <c r="D74" s="180"/>
      <c r="E74" s="180"/>
      <c r="F74" s="180"/>
      <c r="G74" s="182"/>
      <c r="H74" s="180"/>
      <c r="I74" s="180"/>
      <c r="J74" s="180"/>
      <c r="K74" s="180"/>
      <c r="L74" s="180"/>
      <c r="M74" s="180"/>
      <c r="N74" s="180"/>
    </row>
    <row r="75" spans="1:14" ht="15.75" customHeight="1" x14ac:dyDescent="0.3">
      <c r="A75" s="180"/>
      <c r="B75" s="180"/>
      <c r="C75" s="180"/>
      <c r="D75" s="180"/>
      <c r="E75" s="180"/>
      <c r="F75" s="180"/>
      <c r="G75" s="182"/>
      <c r="H75" s="180"/>
      <c r="I75" s="180"/>
      <c r="J75" s="180"/>
      <c r="K75" s="180"/>
      <c r="L75" s="180"/>
      <c r="M75" s="180"/>
      <c r="N75" s="180"/>
    </row>
    <row r="76" spans="1:14" ht="15.75" customHeight="1" x14ac:dyDescent="0.3">
      <c r="A76" s="180"/>
      <c r="B76" s="180"/>
      <c r="C76" s="180"/>
      <c r="D76" s="180"/>
      <c r="E76" s="180"/>
      <c r="F76" s="180"/>
      <c r="G76" s="182"/>
      <c r="H76" s="180"/>
      <c r="I76" s="180"/>
      <c r="J76" s="180"/>
      <c r="K76" s="180"/>
      <c r="L76" s="180"/>
      <c r="M76" s="180"/>
      <c r="N76" s="180"/>
    </row>
    <row r="77" spans="1:14" ht="15.75" customHeight="1" x14ac:dyDescent="0.3">
      <c r="A77" s="180"/>
      <c r="B77" s="180"/>
      <c r="C77" s="180"/>
      <c r="D77" s="180"/>
      <c r="E77" s="180"/>
      <c r="F77" s="180"/>
      <c r="G77" s="182"/>
      <c r="H77" s="180"/>
      <c r="I77" s="180"/>
      <c r="J77" s="180"/>
      <c r="K77" s="180"/>
      <c r="L77" s="180"/>
      <c r="M77" s="180"/>
      <c r="N77" s="180"/>
    </row>
    <row r="78" spans="1:14" ht="15.75" customHeight="1" x14ac:dyDescent="0.3">
      <c r="A78" s="180"/>
      <c r="B78" s="180"/>
      <c r="C78" s="180"/>
      <c r="D78" s="180"/>
      <c r="E78" s="180"/>
      <c r="F78" s="180"/>
      <c r="G78" s="182"/>
      <c r="H78" s="180"/>
      <c r="I78" s="180"/>
      <c r="J78" s="180"/>
      <c r="K78" s="180"/>
      <c r="L78" s="180"/>
      <c r="M78" s="180"/>
      <c r="N78" s="180"/>
    </row>
    <row r="79" spans="1:14" ht="15.75" customHeight="1" x14ac:dyDescent="0.3">
      <c r="A79" s="180"/>
      <c r="B79" s="180"/>
      <c r="C79" s="180"/>
      <c r="D79" s="180"/>
      <c r="E79" s="180"/>
      <c r="F79" s="180"/>
      <c r="G79" s="182"/>
      <c r="H79" s="180"/>
      <c r="I79" s="180"/>
      <c r="J79" s="180"/>
      <c r="K79" s="180"/>
      <c r="L79" s="180"/>
      <c r="M79" s="180"/>
      <c r="N79" s="180"/>
    </row>
    <row r="80" spans="1:14" ht="15.75" customHeight="1" x14ac:dyDescent="0.3">
      <c r="A80" s="180"/>
      <c r="B80" s="180"/>
      <c r="C80" s="180"/>
      <c r="D80" s="180"/>
      <c r="E80" s="180"/>
      <c r="F80" s="180"/>
      <c r="G80" s="182"/>
      <c r="H80" s="180"/>
      <c r="I80" s="180"/>
      <c r="J80" s="180"/>
      <c r="K80" s="180"/>
      <c r="L80" s="180"/>
      <c r="M80" s="180"/>
      <c r="N80" s="180"/>
    </row>
    <row r="81" spans="1:14" ht="15.75" customHeight="1" x14ac:dyDescent="0.3">
      <c r="A81" s="180"/>
      <c r="B81" s="180"/>
      <c r="C81" s="180"/>
      <c r="D81" s="180"/>
      <c r="E81" s="180"/>
      <c r="F81" s="180"/>
      <c r="G81" s="182"/>
      <c r="H81" s="180"/>
      <c r="I81" s="180"/>
      <c r="J81" s="180"/>
      <c r="K81" s="180"/>
      <c r="L81" s="180"/>
      <c r="M81" s="180"/>
      <c r="N81" s="180"/>
    </row>
    <row r="82" spans="1:14" ht="15.75" customHeight="1" x14ac:dyDescent="0.3">
      <c r="A82" s="180"/>
      <c r="B82" s="180"/>
      <c r="C82" s="180"/>
      <c r="D82" s="180"/>
      <c r="E82" s="180"/>
      <c r="F82" s="180"/>
      <c r="G82" s="182"/>
      <c r="H82" s="180"/>
      <c r="I82" s="180"/>
      <c r="J82" s="180"/>
      <c r="K82" s="180"/>
      <c r="L82" s="180"/>
      <c r="M82" s="180"/>
      <c r="N82" s="180"/>
    </row>
    <row r="83" spans="1:14" ht="15.75" customHeight="1" x14ac:dyDescent="0.3">
      <c r="A83" s="180"/>
      <c r="B83" s="180"/>
      <c r="C83" s="180"/>
      <c r="D83" s="180"/>
      <c r="E83" s="180"/>
      <c r="F83" s="180"/>
      <c r="G83" s="182"/>
      <c r="H83" s="180"/>
      <c r="I83" s="180"/>
      <c r="J83" s="180"/>
      <c r="K83" s="180"/>
      <c r="L83" s="180"/>
      <c r="M83" s="180"/>
      <c r="N83" s="180"/>
    </row>
    <row r="84" spans="1:14" ht="15.75" customHeight="1" x14ac:dyDescent="0.3">
      <c r="A84" s="180"/>
      <c r="B84" s="180"/>
      <c r="C84" s="180"/>
      <c r="D84" s="180"/>
      <c r="E84" s="180"/>
      <c r="F84" s="180"/>
      <c r="G84" s="182"/>
      <c r="H84" s="180"/>
      <c r="I84" s="180"/>
      <c r="J84" s="180"/>
      <c r="K84" s="180"/>
      <c r="L84" s="180"/>
      <c r="M84" s="180"/>
      <c r="N84" s="180"/>
    </row>
    <row r="85" spans="1:14" ht="15.75" customHeight="1" x14ac:dyDescent="0.3">
      <c r="A85" s="180"/>
      <c r="B85" s="180"/>
      <c r="C85" s="180"/>
      <c r="D85" s="180"/>
      <c r="E85" s="180"/>
      <c r="F85" s="180"/>
      <c r="G85" s="182"/>
      <c r="H85" s="180"/>
      <c r="I85" s="180"/>
      <c r="J85" s="180"/>
      <c r="K85" s="180"/>
      <c r="L85" s="180"/>
      <c r="M85" s="180"/>
      <c r="N85" s="180"/>
    </row>
    <row r="86" spans="1:14" ht="15.75" customHeight="1" x14ac:dyDescent="0.3">
      <c r="A86" s="180"/>
      <c r="B86" s="180"/>
      <c r="C86" s="180"/>
      <c r="D86" s="180"/>
      <c r="E86" s="180"/>
      <c r="F86" s="180"/>
      <c r="G86" s="182"/>
      <c r="H86" s="180"/>
      <c r="I86" s="180"/>
      <c r="J86" s="180"/>
      <c r="K86" s="180"/>
      <c r="L86" s="180"/>
      <c r="M86" s="180"/>
      <c r="N86" s="180"/>
    </row>
    <row r="87" spans="1:14" ht="15.75" customHeight="1" x14ac:dyDescent="0.3">
      <c r="A87" s="180"/>
      <c r="B87" s="180"/>
      <c r="C87" s="180"/>
      <c r="D87" s="180"/>
      <c r="E87" s="180"/>
      <c r="F87" s="180"/>
      <c r="G87" s="182"/>
      <c r="H87" s="180"/>
      <c r="I87" s="180"/>
      <c r="J87" s="180"/>
      <c r="K87" s="180"/>
      <c r="L87" s="180"/>
      <c r="M87" s="180"/>
      <c r="N87" s="180"/>
    </row>
    <row r="88" spans="1:14" ht="15.75" customHeight="1" x14ac:dyDescent="0.3">
      <c r="A88" s="180"/>
      <c r="B88" s="180"/>
      <c r="C88" s="180"/>
      <c r="D88" s="180"/>
      <c r="E88" s="180"/>
      <c r="F88" s="180"/>
      <c r="G88" s="182"/>
      <c r="H88" s="180"/>
      <c r="I88" s="180"/>
      <c r="J88" s="180"/>
      <c r="K88" s="180"/>
      <c r="L88" s="180"/>
      <c r="M88" s="180"/>
      <c r="N88" s="180"/>
    </row>
    <row r="89" spans="1:14" ht="15.75" customHeight="1" x14ac:dyDescent="0.3">
      <c r="A89" s="180"/>
      <c r="B89" s="180"/>
      <c r="C89" s="180"/>
      <c r="D89" s="180"/>
      <c r="E89" s="180"/>
      <c r="F89" s="180"/>
      <c r="G89" s="182"/>
      <c r="H89" s="180"/>
      <c r="I89" s="180"/>
      <c r="J89" s="180"/>
      <c r="K89" s="180"/>
      <c r="L89" s="180"/>
      <c r="M89" s="180"/>
      <c r="N89" s="180"/>
    </row>
    <row r="90" spans="1:14" ht="15.75" customHeight="1" x14ac:dyDescent="0.3">
      <c r="A90" s="180"/>
      <c r="B90" s="180"/>
      <c r="C90" s="180"/>
      <c r="D90" s="180"/>
      <c r="E90" s="180"/>
      <c r="F90" s="180"/>
      <c r="G90" s="182"/>
      <c r="H90" s="180"/>
      <c r="I90" s="180"/>
      <c r="J90" s="180"/>
      <c r="K90" s="180"/>
      <c r="L90" s="180"/>
      <c r="M90" s="180"/>
      <c r="N90" s="180"/>
    </row>
    <row r="91" spans="1:14" ht="15.75" customHeight="1" x14ac:dyDescent="0.3">
      <c r="A91" s="180"/>
      <c r="B91" s="180"/>
      <c r="C91" s="180"/>
      <c r="D91" s="180"/>
      <c r="E91" s="180"/>
      <c r="F91" s="180"/>
      <c r="G91" s="182"/>
      <c r="H91" s="180"/>
      <c r="I91" s="180"/>
      <c r="J91" s="180"/>
      <c r="K91" s="180"/>
      <c r="L91" s="180"/>
      <c r="M91" s="180"/>
      <c r="N91" s="180"/>
    </row>
    <row r="92" spans="1:14" ht="15.75" customHeight="1" x14ac:dyDescent="0.3">
      <c r="A92" s="180"/>
      <c r="B92" s="180"/>
      <c r="C92" s="180"/>
      <c r="D92" s="180"/>
      <c r="E92" s="180"/>
      <c r="F92" s="180"/>
      <c r="G92" s="182"/>
      <c r="H92" s="180"/>
      <c r="I92" s="180"/>
      <c r="J92" s="180"/>
      <c r="K92" s="180"/>
      <c r="L92" s="180"/>
      <c r="M92" s="180"/>
      <c r="N92" s="180"/>
    </row>
    <row r="93" spans="1:14" ht="15.75" customHeight="1" x14ac:dyDescent="0.3">
      <c r="A93" s="180"/>
      <c r="B93" s="180"/>
      <c r="C93" s="180"/>
      <c r="D93" s="180"/>
      <c r="E93" s="180"/>
      <c r="F93" s="180"/>
      <c r="G93" s="182"/>
      <c r="H93" s="180"/>
      <c r="I93" s="180"/>
      <c r="J93" s="180"/>
      <c r="K93" s="180"/>
      <c r="L93" s="180"/>
      <c r="M93" s="180"/>
      <c r="N93" s="180"/>
    </row>
    <row r="94" spans="1:14" ht="15.75" customHeight="1" x14ac:dyDescent="0.3">
      <c r="A94" s="180"/>
      <c r="B94" s="180"/>
      <c r="C94" s="180"/>
      <c r="D94" s="180"/>
      <c r="E94" s="180"/>
      <c r="F94" s="180"/>
      <c r="G94" s="182"/>
      <c r="H94" s="180"/>
      <c r="I94" s="180"/>
      <c r="J94" s="180"/>
      <c r="K94" s="180"/>
      <c r="L94" s="180"/>
      <c r="M94" s="180"/>
      <c r="N94" s="180"/>
    </row>
    <row r="95" spans="1:14" ht="15.75" customHeight="1" x14ac:dyDescent="0.3">
      <c r="A95" s="180"/>
      <c r="B95" s="180"/>
      <c r="C95" s="180"/>
      <c r="D95" s="180"/>
      <c r="E95" s="180"/>
      <c r="F95" s="180"/>
      <c r="G95" s="182"/>
      <c r="H95" s="180"/>
      <c r="I95" s="180"/>
      <c r="J95" s="180"/>
      <c r="K95" s="180"/>
      <c r="L95" s="180"/>
      <c r="M95" s="180"/>
      <c r="N95" s="180"/>
    </row>
    <row r="96" spans="1:14" ht="15.75" customHeight="1" x14ac:dyDescent="0.3">
      <c r="A96" s="180"/>
      <c r="B96" s="180"/>
      <c r="C96" s="180"/>
      <c r="D96" s="180"/>
      <c r="E96" s="180"/>
      <c r="F96" s="180"/>
      <c r="G96" s="182"/>
      <c r="H96" s="180"/>
      <c r="I96" s="180"/>
      <c r="J96" s="180"/>
      <c r="K96" s="180"/>
      <c r="L96" s="180"/>
      <c r="M96" s="180"/>
      <c r="N96" s="180"/>
    </row>
    <row r="97" spans="1:14" ht="15.75" customHeight="1" x14ac:dyDescent="0.3">
      <c r="A97" s="180"/>
      <c r="B97" s="180"/>
      <c r="C97" s="180"/>
      <c r="D97" s="180"/>
      <c r="E97" s="180"/>
      <c r="F97" s="180"/>
      <c r="G97" s="182"/>
      <c r="H97" s="180"/>
      <c r="I97" s="180"/>
      <c r="J97" s="180"/>
      <c r="K97" s="180"/>
      <c r="L97" s="180"/>
      <c r="M97" s="180"/>
      <c r="N97" s="180"/>
    </row>
    <row r="98" spans="1:14" ht="15.75" customHeight="1" x14ac:dyDescent="0.3">
      <c r="A98" s="180"/>
      <c r="B98" s="180"/>
      <c r="C98" s="180"/>
      <c r="D98" s="180"/>
      <c r="E98" s="180"/>
      <c r="F98" s="180"/>
      <c r="G98" s="182"/>
      <c r="H98" s="180"/>
      <c r="I98" s="180"/>
      <c r="J98" s="180"/>
      <c r="K98" s="180"/>
      <c r="L98" s="180"/>
      <c r="M98" s="180"/>
      <c r="N98" s="180"/>
    </row>
    <row r="99" spans="1:14" ht="15.75" customHeight="1" x14ac:dyDescent="0.3">
      <c r="A99" s="180"/>
      <c r="B99" s="180"/>
      <c r="C99" s="180"/>
      <c r="D99" s="180"/>
      <c r="E99" s="180"/>
      <c r="F99" s="180"/>
      <c r="G99" s="182"/>
      <c r="H99" s="180"/>
      <c r="I99" s="180"/>
      <c r="J99" s="180"/>
      <c r="K99" s="180"/>
      <c r="L99" s="180"/>
      <c r="M99" s="180"/>
      <c r="N99" s="180"/>
    </row>
    <row r="100" spans="1:14" ht="15.75" customHeight="1" x14ac:dyDescent="0.3">
      <c r="A100" s="180"/>
      <c r="B100" s="180"/>
      <c r="C100" s="180"/>
      <c r="D100" s="180"/>
      <c r="E100" s="180"/>
      <c r="F100" s="180"/>
      <c r="G100" s="182"/>
      <c r="H100" s="180"/>
      <c r="I100" s="180"/>
      <c r="J100" s="180"/>
      <c r="K100" s="180"/>
      <c r="L100" s="180"/>
      <c r="M100" s="180"/>
      <c r="N100" s="180"/>
    </row>
    <row r="101" spans="1:14" ht="15.75" customHeight="1" x14ac:dyDescent="0.3">
      <c r="A101" s="180"/>
      <c r="B101" s="180"/>
      <c r="C101" s="180"/>
      <c r="D101" s="180"/>
      <c r="E101" s="180"/>
      <c r="F101" s="180"/>
      <c r="G101" s="182"/>
      <c r="H101" s="180"/>
      <c r="I101" s="180"/>
      <c r="J101" s="180"/>
      <c r="K101" s="180"/>
      <c r="L101" s="180"/>
      <c r="M101" s="180"/>
      <c r="N101" s="180"/>
    </row>
    <row r="102" spans="1:14" ht="15.75" customHeight="1" x14ac:dyDescent="0.3">
      <c r="A102" s="180"/>
      <c r="B102" s="180"/>
      <c r="C102" s="180"/>
      <c r="D102" s="180"/>
      <c r="E102" s="180"/>
      <c r="F102" s="180"/>
      <c r="G102" s="182"/>
      <c r="H102" s="180"/>
      <c r="I102" s="180"/>
      <c r="J102" s="180"/>
      <c r="K102" s="180"/>
      <c r="L102" s="180"/>
      <c r="M102" s="180"/>
      <c r="N102" s="180"/>
    </row>
    <row r="103" spans="1:14" ht="15.75" customHeight="1" x14ac:dyDescent="0.3">
      <c r="A103" s="180"/>
      <c r="B103" s="180"/>
      <c r="C103" s="180"/>
      <c r="D103" s="180"/>
      <c r="E103" s="180"/>
      <c r="F103" s="180"/>
      <c r="G103" s="182"/>
      <c r="H103" s="180"/>
      <c r="I103" s="180"/>
      <c r="J103" s="180"/>
      <c r="K103" s="180"/>
      <c r="L103" s="180"/>
      <c r="M103" s="180"/>
      <c r="N103" s="180"/>
    </row>
    <row r="104" spans="1:14" ht="15.75" customHeight="1" x14ac:dyDescent="0.3">
      <c r="A104" s="180"/>
      <c r="B104" s="180"/>
      <c r="C104" s="180"/>
      <c r="D104" s="180"/>
      <c r="E104" s="180"/>
      <c r="F104" s="180"/>
      <c r="G104" s="182"/>
      <c r="H104" s="180"/>
      <c r="I104" s="180"/>
      <c r="J104" s="180"/>
      <c r="K104" s="180"/>
      <c r="L104" s="180"/>
      <c r="M104" s="180"/>
      <c r="N104" s="180"/>
    </row>
    <row r="105" spans="1:14" ht="15.75" customHeight="1" x14ac:dyDescent="0.3">
      <c r="A105" s="180"/>
      <c r="B105" s="180"/>
      <c r="C105" s="180"/>
      <c r="D105" s="180"/>
      <c r="E105" s="180"/>
      <c r="F105" s="180"/>
      <c r="G105" s="182"/>
      <c r="H105" s="180"/>
      <c r="I105" s="180"/>
      <c r="J105" s="180"/>
      <c r="K105" s="180"/>
      <c r="L105" s="180"/>
      <c r="M105" s="180"/>
      <c r="N105" s="180"/>
    </row>
    <row r="106" spans="1:14" ht="15.75" customHeight="1" x14ac:dyDescent="0.3">
      <c r="A106" s="180"/>
      <c r="B106" s="180"/>
      <c r="C106" s="180"/>
      <c r="D106" s="180"/>
      <c r="E106" s="180"/>
      <c r="F106" s="180"/>
      <c r="G106" s="182"/>
      <c r="H106" s="180"/>
      <c r="I106" s="180"/>
      <c r="J106" s="180"/>
      <c r="K106" s="180"/>
      <c r="L106" s="180"/>
      <c r="M106" s="180"/>
      <c r="N106" s="180"/>
    </row>
    <row r="107" spans="1:14" ht="15.75" customHeight="1" x14ac:dyDescent="0.3">
      <c r="A107" s="180"/>
      <c r="B107" s="180"/>
      <c r="C107" s="180"/>
      <c r="D107" s="180"/>
      <c r="E107" s="180"/>
      <c r="F107" s="180"/>
      <c r="G107" s="182"/>
      <c r="H107" s="180"/>
      <c r="I107" s="180"/>
      <c r="J107" s="180"/>
      <c r="K107" s="180"/>
      <c r="L107" s="180"/>
      <c r="M107" s="180"/>
      <c r="N107" s="180"/>
    </row>
    <row r="108" spans="1:14" ht="15.75" customHeight="1" x14ac:dyDescent="0.3">
      <c r="A108" s="180"/>
      <c r="B108" s="180"/>
      <c r="C108" s="180"/>
      <c r="D108" s="180"/>
      <c r="E108" s="180"/>
      <c r="F108" s="180"/>
      <c r="G108" s="182"/>
      <c r="H108" s="180"/>
      <c r="I108" s="180"/>
      <c r="J108" s="180"/>
      <c r="K108" s="180"/>
      <c r="L108" s="180"/>
      <c r="M108" s="180"/>
      <c r="N108" s="180"/>
    </row>
    <row r="109" spans="1:14" ht="15.75" customHeight="1" x14ac:dyDescent="0.3">
      <c r="A109" s="180"/>
      <c r="B109" s="180"/>
      <c r="C109" s="180"/>
      <c r="D109" s="180"/>
      <c r="E109" s="180"/>
      <c r="F109" s="180"/>
      <c r="G109" s="182"/>
      <c r="H109" s="180"/>
      <c r="I109" s="180"/>
      <c r="J109" s="180"/>
      <c r="K109" s="180"/>
      <c r="L109" s="180"/>
      <c r="M109" s="180"/>
      <c r="N109" s="180"/>
    </row>
    <row r="110" spans="1:14" ht="15.75" customHeight="1" x14ac:dyDescent="0.3">
      <c r="A110" s="180"/>
      <c r="B110" s="180"/>
      <c r="C110" s="180"/>
      <c r="D110" s="180"/>
      <c r="E110" s="180"/>
      <c r="F110" s="180"/>
      <c r="G110" s="182"/>
      <c r="H110" s="180"/>
      <c r="I110" s="180"/>
      <c r="J110" s="180"/>
      <c r="K110" s="180"/>
      <c r="L110" s="180"/>
      <c r="M110" s="180"/>
      <c r="N110" s="180"/>
    </row>
    <row r="111" spans="1:14" ht="15.75" customHeight="1" x14ac:dyDescent="0.3">
      <c r="A111" s="180"/>
      <c r="B111" s="180"/>
      <c r="C111" s="180"/>
      <c r="D111" s="180"/>
      <c r="E111" s="180"/>
      <c r="F111" s="180"/>
      <c r="G111" s="182"/>
      <c r="H111" s="180"/>
      <c r="I111" s="180"/>
      <c r="J111" s="180"/>
      <c r="K111" s="180"/>
      <c r="L111" s="180"/>
      <c r="M111" s="180"/>
      <c r="N111" s="180"/>
    </row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B0AC56F1-4A35-434A-9899-44D80C5DBCE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F1E7-28BC-4A38-BFED-A36EFCD76385}">
  <sheetPr codeName="Sheet28"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5" customWidth="1"/>
    <col min="2" max="3" width="20.7109375" style="186" customWidth="1"/>
    <col min="4" max="10" width="5" style="186" customWidth="1"/>
    <col min="11" max="11" width="1.7109375" style="186" customWidth="1"/>
    <col min="12" max="12" width="2.7109375" style="185" customWidth="1"/>
    <col min="13" max="14" width="20.7109375" style="186" customWidth="1"/>
    <col min="15" max="21" width="5" style="186" customWidth="1"/>
    <col min="22" max="26" width="4.7109375" style="186" customWidth="1"/>
    <col min="27" max="16384" width="11.7109375" style="186"/>
  </cols>
  <sheetData>
    <row r="1" spans="1:34" s="184" customFormat="1" ht="18" x14ac:dyDescent="0.35">
      <c r="A1" s="183"/>
      <c r="B1" s="184" t="s">
        <v>563</v>
      </c>
      <c r="D1" s="85"/>
      <c r="E1" s="85"/>
      <c r="F1" s="85"/>
      <c r="G1" s="85"/>
      <c r="H1" s="85"/>
      <c r="I1" s="85" t="s">
        <v>1</v>
      </c>
      <c r="K1" s="85"/>
      <c r="L1" s="183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88" customFormat="1" ht="15.75" customHeight="1" x14ac:dyDescent="0.3">
      <c r="A3" s="187"/>
      <c r="B3" s="188" t="s">
        <v>3</v>
      </c>
      <c r="L3" s="187"/>
      <c r="AA3" s="186"/>
      <c r="AB3" s="186"/>
      <c r="AC3" s="186"/>
      <c r="AD3" s="186"/>
      <c r="AE3" s="186"/>
      <c r="AF3" s="186"/>
    </row>
    <row r="4" spans="1:34" ht="15.75" customHeight="1" x14ac:dyDescent="0.3">
      <c r="A4" s="189"/>
      <c r="B4" s="190" t="s">
        <v>5</v>
      </c>
      <c r="C4" s="190" t="s">
        <v>6</v>
      </c>
      <c r="D4" s="191">
        <v>150</v>
      </c>
      <c r="E4" s="191">
        <v>20</v>
      </c>
      <c r="F4" s="191">
        <v>10</v>
      </c>
      <c r="G4" s="191" t="s">
        <v>7</v>
      </c>
      <c r="H4" s="191" t="s">
        <v>8</v>
      </c>
      <c r="I4" s="191" t="s">
        <v>9</v>
      </c>
      <c r="J4" s="192" t="s">
        <v>10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34" ht="15.75" customHeight="1" x14ac:dyDescent="0.3">
      <c r="A5" s="267">
        <v>4</v>
      </c>
      <c r="B5" s="234" t="s">
        <v>313</v>
      </c>
      <c r="C5" s="234" t="s">
        <v>30</v>
      </c>
      <c r="D5" s="235">
        <v>96</v>
      </c>
      <c r="E5" s="235">
        <v>82</v>
      </c>
      <c r="F5" s="235">
        <v>85</v>
      </c>
      <c r="G5" s="268">
        <f>SUM(D5:F5)</f>
        <v>263</v>
      </c>
      <c r="H5" s="268">
        <v>6</v>
      </c>
      <c r="I5" s="235">
        <v>816</v>
      </c>
      <c r="J5" s="294">
        <v>18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34" ht="15.75" customHeight="1" x14ac:dyDescent="0.3">
      <c r="A6" s="194">
        <v>3</v>
      </c>
      <c r="B6" s="103" t="s">
        <v>154</v>
      </c>
      <c r="C6" s="103" t="s">
        <v>30</v>
      </c>
      <c r="D6" s="104">
        <v>90</v>
      </c>
      <c r="E6" s="104">
        <v>90</v>
      </c>
      <c r="F6" s="104">
        <v>76</v>
      </c>
      <c r="G6" s="195">
        <f>SUM(D6:F6)</f>
        <v>256</v>
      </c>
      <c r="H6" s="193">
        <v>3</v>
      </c>
      <c r="I6" s="104">
        <v>788</v>
      </c>
      <c r="J6" s="105">
        <v>13</v>
      </c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86"/>
      <c r="W6" s="86"/>
    </row>
    <row r="7" spans="1:34" s="86" customFormat="1" ht="15.75" customHeight="1" x14ac:dyDescent="0.3">
      <c r="A7" s="194">
        <v>6</v>
      </c>
      <c r="B7" s="103" t="s">
        <v>157</v>
      </c>
      <c r="C7" s="103" t="s">
        <v>27</v>
      </c>
      <c r="D7" s="195">
        <v>94</v>
      </c>
      <c r="E7" s="195">
        <v>86</v>
      </c>
      <c r="F7" s="195">
        <v>83</v>
      </c>
      <c r="G7" s="195">
        <f>SUM(D7:F7)</f>
        <v>263</v>
      </c>
      <c r="H7" s="193">
        <v>6</v>
      </c>
      <c r="I7" s="195">
        <v>772</v>
      </c>
      <c r="J7" s="196">
        <v>12</v>
      </c>
      <c r="V7" s="112"/>
      <c r="W7" s="186"/>
    </row>
    <row r="8" spans="1:34" s="86" customFormat="1" ht="15.75" customHeight="1" x14ac:dyDescent="0.3">
      <c r="A8" s="194">
        <v>5</v>
      </c>
      <c r="B8" s="103" t="s">
        <v>565</v>
      </c>
      <c r="C8" s="103" t="s">
        <v>27</v>
      </c>
      <c r="D8" s="195">
        <v>86</v>
      </c>
      <c r="E8" s="195">
        <v>88</v>
      </c>
      <c r="F8" s="195">
        <v>88</v>
      </c>
      <c r="G8" s="195">
        <f>SUM(D8:F8)</f>
        <v>262</v>
      </c>
      <c r="H8" s="193">
        <v>4</v>
      </c>
      <c r="I8" s="195">
        <v>778</v>
      </c>
      <c r="J8" s="196">
        <v>10</v>
      </c>
      <c r="K8" s="87"/>
      <c r="V8" s="112"/>
      <c r="W8" s="186"/>
    </row>
    <row r="9" spans="1:34" ht="15.75" customHeight="1" x14ac:dyDescent="0.3">
      <c r="A9" s="194">
        <v>2</v>
      </c>
      <c r="B9" s="103" t="s">
        <v>564</v>
      </c>
      <c r="C9" s="103" t="s">
        <v>30</v>
      </c>
      <c r="D9" s="195">
        <v>89</v>
      </c>
      <c r="E9" s="195">
        <v>80</v>
      </c>
      <c r="F9" s="195">
        <v>82</v>
      </c>
      <c r="G9" s="195">
        <f>SUM(D9:F9)</f>
        <v>251</v>
      </c>
      <c r="H9" s="193">
        <v>2</v>
      </c>
      <c r="I9" s="195">
        <v>765</v>
      </c>
      <c r="J9" s="196">
        <v>8</v>
      </c>
      <c r="M9" s="86"/>
    </row>
    <row r="10" spans="1:34" ht="15.75" customHeight="1" x14ac:dyDescent="0.3">
      <c r="A10" s="269">
        <v>1</v>
      </c>
      <c r="B10" s="239" t="s">
        <v>50</v>
      </c>
      <c r="C10" s="239" t="s">
        <v>27</v>
      </c>
      <c r="D10" s="270">
        <v>80</v>
      </c>
      <c r="E10" s="270">
        <v>70</v>
      </c>
      <c r="F10" s="270">
        <v>70</v>
      </c>
      <c r="G10" s="270">
        <f>SUM(D10:F10)</f>
        <v>220</v>
      </c>
      <c r="H10" s="271">
        <v>1</v>
      </c>
      <c r="I10" s="295">
        <v>661</v>
      </c>
      <c r="J10" s="296">
        <v>3</v>
      </c>
      <c r="M10" s="86"/>
      <c r="V10" s="86"/>
      <c r="W10" s="86"/>
    </row>
    <row r="11" spans="1:34" ht="15.75" customHeight="1" x14ac:dyDescent="0.3">
      <c r="A11" s="186"/>
      <c r="L11" s="186"/>
    </row>
    <row r="12" spans="1:34" ht="15.75" customHeight="1" x14ac:dyDescent="0.3">
      <c r="A12" s="186"/>
      <c r="B12" s="86" t="s">
        <v>566</v>
      </c>
      <c r="C12" s="86"/>
      <c r="D12" s="86"/>
      <c r="E12" s="86"/>
      <c r="F12" s="108" t="s">
        <v>706</v>
      </c>
      <c r="G12" s="86"/>
      <c r="L12" s="186"/>
    </row>
    <row r="13" spans="1:34" ht="15.75" customHeight="1" x14ac:dyDescent="0.3">
      <c r="A13" s="186"/>
      <c r="B13" s="86" t="s">
        <v>129</v>
      </c>
      <c r="C13" s="86"/>
      <c r="D13" s="86"/>
      <c r="E13" s="86"/>
      <c r="F13" s="86"/>
      <c r="G13" s="86"/>
      <c r="L13" s="186"/>
    </row>
    <row r="14" spans="1:34" ht="15.75" customHeight="1" x14ac:dyDescent="0.3">
      <c r="A14" s="186"/>
      <c r="L14" s="186"/>
    </row>
    <row r="15" spans="1:34" ht="15.75" customHeight="1" x14ac:dyDescent="0.3">
      <c r="A15" s="186"/>
      <c r="L15" s="186"/>
    </row>
    <row r="16" spans="1:34" ht="15.75" customHeight="1" x14ac:dyDescent="0.3">
      <c r="A16" s="186"/>
      <c r="L16" s="186"/>
    </row>
    <row r="17" s="186" customFormat="1" ht="15.75" customHeight="1" x14ac:dyDescent="0.3"/>
    <row r="18" s="186" customFormat="1" ht="15.75" customHeight="1" x14ac:dyDescent="0.3"/>
    <row r="19" s="186" customFormat="1" ht="15.75" customHeight="1" x14ac:dyDescent="0.3"/>
    <row r="20" s="186" customFormat="1" ht="15.75" customHeight="1" x14ac:dyDescent="0.3"/>
    <row r="21" s="186" customFormat="1" ht="15.75" customHeight="1" x14ac:dyDescent="0.3"/>
    <row r="22" s="186" customFormat="1" ht="15.75" customHeight="1" x14ac:dyDescent="0.3"/>
    <row r="23" s="186" customFormat="1" ht="15.75" customHeight="1" x14ac:dyDescent="0.3"/>
    <row r="24" s="186" customFormat="1" ht="15.75" customHeight="1" x14ac:dyDescent="0.3"/>
    <row r="25" s="186" customFormat="1" ht="15.75" customHeight="1" x14ac:dyDescent="0.3"/>
    <row r="26" s="186" customFormat="1" ht="15.75" customHeight="1" x14ac:dyDescent="0.3"/>
    <row r="27" s="186" customFormat="1" ht="15.75" customHeight="1" x14ac:dyDescent="0.3"/>
    <row r="28" s="186" customFormat="1" ht="15.75" customHeight="1" x14ac:dyDescent="0.3"/>
    <row r="29" s="186" customFormat="1" ht="15.75" customHeight="1" x14ac:dyDescent="0.3"/>
    <row r="30" s="186" customFormat="1" ht="15.75" customHeight="1" x14ac:dyDescent="0.3"/>
    <row r="31" s="186" customFormat="1" ht="15.75" customHeight="1" x14ac:dyDescent="0.3"/>
    <row r="32" s="186" customFormat="1" ht="15.75" customHeight="1" x14ac:dyDescent="0.3"/>
    <row r="33" s="186" customFormat="1" ht="15.75" customHeight="1" x14ac:dyDescent="0.3"/>
    <row r="34" s="186" customFormat="1" ht="15.75" customHeight="1" x14ac:dyDescent="0.3"/>
    <row r="35" s="186" customFormat="1" ht="15.75" customHeight="1" x14ac:dyDescent="0.3"/>
    <row r="36" s="186" customFormat="1" ht="15.75" customHeight="1" x14ac:dyDescent="0.3"/>
    <row r="37" s="186" customFormat="1" ht="15.75" customHeight="1" x14ac:dyDescent="0.3"/>
    <row r="38" s="186" customFormat="1" ht="15.75" customHeight="1" x14ac:dyDescent="0.3"/>
    <row r="39" s="186" customFormat="1" ht="15.75" customHeight="1" x14ac:dyDescent="0.3"/>
    <row r="40" s="186" customFormat="1" ht="15.75" customHeight="1" x14ac:dyDescent="0.3"/>
    <row r="41" s="186" customFormat="1" ht="15.75" customHeight="1" x14ac:dyDescent="0.3"/>
    <row r="42" s="186" customFormat="1" ht="15.75" customHeight="1" x14ac:dyDescent="0.3"/>
    <row r="43" s="186" customFormat="1" ht="15.75" customHeight="1" x14ac:dyDescent="0.3"/>
    <row r="44" s="186" customFormat="1" ht="15.75" customHeight="1" x14ac:dyDescent="0.3"/>
    <row r="45" s="186" customFormat="1" ht="15.75" customHeight="1" x14ac:dyDescent="0.3"/>
    <row r="46" s="186" customFormat="1" ht="15.75" customHeight="1" x14ac:dyDescent="0.3"/>
    <row r="47" s="186" customFormat="1" ht="15.75" customHeight="1" x14ac:dyDescent="0.3"/>
    <row r="48" s="186" customFormat="1" ht="15.75" customHeight="1" x14ac:dyDescent="0.3"/>
    <row r="49" s="186" customFormat="1" ht="15.75" customHeight="1" x14ac:dyDescent="0.3"/>
    <row r="50" s="186" customFormat="1" ht="15.75" customHeight="1" x14ac:dyDescent="0.3"/>
    <row r="51" s="186" customFormat="1" ht="15.75" customHeight="1" x14ac:dyDescent="0.3"/>
    <row r="52" s="186" customFormat="1" ht="15.75" customHeight="1" x14ac:dyDescent="0.3"/>
    <row r="53" s="186" customFormat="1" ht="15.75" customHeight="1" x14ac:dyDescent="0.3"/>
    <row r="54" s="186" customFormat="1" ht="15.75" customHeight="1" x14ac:dyDescent="0.3"/>
    <row r="55" s="186" customFormat="1" ht="15.75" customHeight="1" x14ac:dyDescent="0.3"/>
    <row r="56" s="186" customFormat="1" ht="15.75" customHeight="1" x14ac:dyDescent="0.3"/>
    <row r="57" s="186" customFormat="1" ht="15.75" customHeight="1" x14ac:dyDescent="0.3"/>
    <row r="58" s="186" customFormat="1" ht="15.75" customHeight="1" x14ac:dyDescent="0.3"/>
    <row r="59" s="186" customFormat="1" ht="15.75" customHeight="1" x14ac:dyDescent="0.3"/>
    <row r="60" s="186" customFormat="1" ht="15.75" customHeight="1" x14ac:dyDescent="0.3"/>
    <row r="61" s="186" customFormat="1" ht="15.75" customHeight="1" x14ac:dyDescent="0.3"/>
    <row r="62" s="186" customFormat="1" ht="15.75" customHeight="1" x14ac:dyDescent="0.3"/>
    <row r="63" s="186" customFormat="1" ht="15.75" customHeight="1" x14ac:dyDescent="0.3"/>
    <row r="64" s="186" customFormat="1" ht="15.75" customHeight="1" x14ac:dyDescent="0.3"/>
    <row r="65" s="186" customFormat="1" ht="15.75" customHeight="1" x14ac:dyDescent="0.3"/>
    <row r="66" s="186" customFormat="1" ht="15.75" customHeight="1" x14ac:dyDescent="0.3"/>
    <row r="67" s="186" customFormat="1" ht="15.75" customHeight="1" x14ac:dyDescent="0.3"/>
    <row r="68" s="186" customFormat="1" ht="15.75" customHeight="1" x14ac:dyDescent="0.3"/>
    <row r="69" s="186" customFormat="1" x14ac:dyDescent="0.3"/>
    <row r="70" s="186" customFormat="1" x14ac:dyDescent="0.3"/>
    <row r="71" s="186" customFormat="1" x14ac:dyDescent="0.3"/>
    <row r="72" s="186" customFormat="1" x14ac:dyDescent="0.3"/>
    <row r="73" s="186" customFormat="1" x14ac:dyDescent="0.3"/>
    <row r="74" s="186" customFormat="1" x14ac:dyDescent="0.3"/>
    <row r="75" s="186" customFormat="1" x14ac:dyDescent="0.3"/>
    <row r="76" s="186" customFormat="1" x14ac:dyDescent="0.3"/>
    <row r="77" s="186" customFormat="1" x14ac:dyDescent="0.3"/>
    <row r="78" s="186" customFormat="1" x14ac:dyDescent="0.3"/>
    <row r="79" s="186" customFormat="1" x14ac:dyDescent="0.3"/>
    <row r="80" s="186" customFormat="1" x14ac:dyDescent="0.3"/>
    <row r="81" s="186" customFormat="1" x14ac:dyDescent="0.3"/>
    <row r="82" s="186" customFormat="1" x14ac:dyDescent="0.3"/>
    <row r="83" s="186" customFormat="1" x14ac:dyDescent="0.3"/>
    <row r="84" s="186" customFormat="1" x14ac:dyDescent="0.3"/>
    <row r="85" s="186" customFormat="1" x14ac:dyDescent="0.3"/>
    <row r="86" s="186" customFormat="1" x14ac:dyDescent="0.3"/>
    <row r="87" s="186" customFormat="1" x14ac:dyDescent="0.3"/>
    <row r="88" s="186" customFormat="1" x14ac:dyDescent="0.3"/>
    <row r="89" s="186" customFormat="1" x14ac:dyDescent="0.3"/>
    <row r="90" s="186" customFormat="1" x14ac:dyDescent="0.3"/>
    <row r="91" s="186" customFormat="1" x14ac:dyDescent="0.3"/>
    <row r="92" s="186" customFormat="1" x14ac:dyDescent="0.3"/>
    <row r="93" s="186" customFormat="1" x14ac:dyDescent="0.3"/>
    <row r="94" s="186" customFormat="1" x14ac:dyDescent="0.3"/>
    <row r="95" s="186" customFormat="1" x14ac:dyDescent="0.3"/>
    <row r="96" s="186" customFormat="1" x14ac:dyDescent="0.3"/>
    <row r="97" s="186" customFormat="1" x14ac:dyDescent="0.3"/>
    <row r="98" s="186" customFormat="1" x14ac:dyDescent="0.3"/>
    <row r="99" s="186" customFormat="1" x14ac:dyDescent="0.3"/>
    <row r="100" s="186" customFormat="1" x14ac:dyDescent="0.3"/>
    <row r="101" s="186" customFormat="1" x14ac:dyDescent="0.3"/>
    <row r="102" s="186" customFormat="1" x14ac:dyDescent="0.3"/>
    <row r="103" s="186" customFormat="1" x14ac:dyDescent="0.3"/>
    <row r="104" s="186" customFormat="1" x14ac:dyDescent="0.3"/>
    <row r="105" s="186" customFormat="1" x14ac:dyDescent="0.3"/>
    <row r="106" s="186" customFormat="1" x14ac:dyDescent="0.3"/>
    <row r="107" s="186" customFormat="1" x14ac:dyDescent="0.3"/>
    <row r="108" s="186" customFormat="1" x14ac:dyDescent="0.3"/>
    <row r="109" s="186" customFormat="1" x14ac:dyDescent="0.3"/>
    <row r="110" s="186" customFormat="1" x14ac:dyDescent="0.3"/>
    <row r="111" s="186" customFormat="1" x14ac:dyDescent="0.3"/>
    <row r="112" s="186" customFormat="1" x14ac:dyDescent="0.3"/>
    <row r="113" s="186" customFormat="1" x14ac:dyDescent="0.3"/>
    <row r="114" s="186" customFormat="1" x14ac:dyDescent="0.3"/>
    <row r="115" s="186" customFormat="1" x14ac:dyDescent="0.3"/>
    <row r="116" s="186" customFormat="1" x14ac:dyDescent="0.3"/>
    <row r="117" s="186" customFormat="1" x14ac:dyDescent="0.3"/>
    <row r="118" s="186" customFormat="1" x14ac:dyDescent="0.3"/>
    <row r="119" s="186" customFormat="1" x14ac:dyDescent="0.3"/>
    <row r="120" s="186" customFormat="1" x14ac:dyDescent="0.3"/>
    <row r="121" s="186" customFormat="1" x14ac:dyDescent="0.3"/>
    <row r="122" s="186" customFormat="1" x14ac:dyDescent="0.3"/>
    <row r="123" s="186" customFormat="1" x14ac:dyDescent="0.3"/>
    <row r="124" s="186" customFormat="1" x14ac:dyDescent="0.3"/>
    <row r="125" s="186" customFormat="1" x14ac:dyDescent="0.3"/>
    <row r="126" s="186" customFormat="1" x14ac:dyDescent="0.3"/>
    <row r="127" s="186" customFormat="1" x14ac:dyDescent="0.3"/>
    <row r="128" s="186" customFormat="1" x14ac:dyDescent="0.3"/>
    <row r="129" s="186" customFormat="1" x14ac:dyDescent="0.3"/>
    <row r="130" s="186" customFormat="1" x14ac:dyDescent="0.3"/>
  </sheetData>
  <sortState xmlns:xlrd2="http://schemas.microsoft.com/office/spreadsheetml/2017/richdata2" ref="A5:J10">
    <sortCondition descending="1" ref="J5"/>
    <sortCondition descending="1" ref="I5"/>
  </sortState>
  <hyperlinks>
    <hyperlink ref="B2" location="'Index'!A3" tooltip="Go to the Index sheet" display="`" xr:uid="{CD0334F7-D955-4B25-A963-BDAACA4C0AEB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8B13-9B7F-45F7-AF92-E49DFFAF464A}">
  <sheetPr codeName="Sheet14"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294</v>
      </c>
      <c r="D1" s="4"/>
      <c r="E1" s="4"/>
      <c r="F1" s="4" t="s">
        <v>130</v>
      </c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36"/>
      <c r="AH1" s="36"/>
    </row>
    <row r="2" spans="1:34" ht="15.75" customHeight="1" x14ac:dyDescent="0.3">
      <c r="B2" s="46" t="s">
        <v>2</v>
      </c>
      <c r="AG2" s="36"/>
      <c r="AH2" s="36"/>
    </row>
    <row r="3" spans="1:34" s="17" customFormat="1" ht="15.75" customHeight="1" x14ac:dyDescent="0.3">
      <c r="A3" s="47"/>
      <c r="B3" s="17" t="s">
        <v>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20">
        <v>5</v>
      </c>
      <c r="B5" s="221" t="s">
        <v>314</v>
      </c>
      <c r="C5" s="221" t="s">
        <v>315</v>
      </c>
      <c r="D5" s="302">
        <v>184</v>
      </c>
      <c r="E5" s="222">
        <v>9</v>
      </c>
      <c r="F5" s="298">
        <v>549</v>
      </c>
      <c r="G5" s="299">
        <v>27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227">
        <v>1</v>
      </c>
      <c r="B6" s="224" t="s">
        <v>324</v>
      </c>
      <c r="C6" s="224" t="s">
        <v>325</v>
      </c>
      <c r="D6" s="226">
        <v>180</v>
      </c>
      <c r="E6" s="226">
        <v>8</v>
      </c>
      <c r="F6" s="110">
        <v>542</v>
      </c>
      <c r="G6" s="111">
        <v>25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227">
        <v>7</v>
      </c>
      <c r="B7" s="224" t="s">
        <v>334</v>
      </c>
      <c r="C7" s="224" t="s">
        <v>27</v>
      </c>
      <c r="D7" s="225">
        <v>179</v>
      </c>
      <c r="E7" s="226">
        <v>7</v>
      </c>
      <c r="F7" s="117">
        <v>536</v>
      </c>
      <c r="G7" s="118">
        <v>20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223">
        <v>8</v>
      </c>
      <c r="B8" s="224" t="s">
        <v>318</v>
      </c>
      <c r="C8" s="224" t="s">
        <v>319</v>
      </c>
      <c r="D8" s="225">
        <v>178</v>
      </c>
      <c r="E8" s="226">
        <v>6</v>
      </c>
      <c r="F8" s="117">
        <v>535</v>
      </c>
      <c r="G8" s="118">
        <v>18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227">
        <v>9</v>
      </c>
      <c r="B9" s="224" t="s">
        <v>335</v>
      </c>
      <c r="C9" s="224" t="s">
        <v>319</v>
      </c>
      <c r="D9" s="225">
        <v>175</v>
      </c>
      <c r="E9" s="226">
        <v>5</v>
      </c>
      <c r="F9" s="117">
        <v>528</v>
      </c>
      <c r="G9" s="118">
        <v>16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227">
        <v>3</v>
      </c>
      <c r="B10" s="224" t="s">
        <v>326</v>
      </c>
      <c r="C10" s="224" t="s">
        <v>84</v>
      </c>
      <c r="D10" s="225">
        <v>174</v>
      </c>
      <c r="E10" s="226">
        <v>4</v>
      </c>
      <c r="F10" s="117">
        <v>524</v>
      </c>
      <c r="G10" s="118">
        <v>13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223">
        <v>6</v>
      </c>
      <c r="B11" s="224" t="s">
        <v>332</v>
      </c>
      <c r="C11" s="224" t="s">
        <v>27</v>
      </c>
      <c r="D11" s="225">
        <v>167</v>
      </c>
      <c r="E11" s="226">
        <v>3</v>
      </c>
      <c r="F11" s="117">
        <v>511</v>
      </c>
      <c r="G11" s="118">
        <v>10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23">
        <v>4</v>
      </c>
      <c r="B12" s="224" t="s">
        <v>331</v>
      </c>
      <c r="C12" s="224" t="s">
        <v>325</v>
      </c>
      <c r="D12" s="225">
        <v>164</v>
      </c>
      <c r="E12" s="226">
        <v>2</v>
      </c>
      <c r="F12" s="117">
        <v>495</v>
      </c>
      <c r="G12" s="118">
        <v>7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28">
        <v>2</v>
      </c>
      <c r="B13" s="229" t="s">
        <v>321</v>
      </c>
      <c r="C13" s="229" t="s">
        <v>153</v>
      </c>
      <c r="D13" s="230" t="s">
        <v>85</v>
      </c>
      <c r="E13" s="231">
        <v>0</v>
      </c>
      <c r="F13" s="119">
        <v>0</v>
      </c>
      <c r="G13" s="120"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47"/>
      <c r="B15" s="17" t="s">
        <v>4</v>
      </c>
      <c r="C15" s="17"/>
      <c r="D15" s="17"/>
      <c r="E15" s="17"/>
      <c r="F15" s="17"/>
      <c r="G15" s="1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55"/>
      <c r="B16" s="156" t="s">
        <v>5</v>
      </c>
      <c r="C16" s="156" t="s">
        <v>6</v>
      </c>
      <c r="D16" s="70" t="s">
        <v>7</v>
      </c>
      <c r="E16" s="70" t="s">
        <v>8</v>
      </c>
      <c r="F16" s="70" t="s">
        <v>9</v>
      </c>
      <c r="G16" s="71" t="s">
        <v>10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220">
        <v>3</v>
      </c>
      <c r="B17" s="221" t="s">
        <v>337</v>
      </c>
      <c r="C17" s="221" t="s">
        <v>162</v>
      </c>
      <c r="D17" s="302">
        <v>168</v>
      </c>
      <c r="E17" s="222">
        <v>7</v>
      </c>
      <c r="F17" s="298">
        <v>513</v>
      </c>
      <c r="G17" s="299">
        <v>24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227">
        <v>5</v>
      </c>
      <c r="B18" s="224" t="s">
        <v>327</v>
      </c>
      <c r="C18" s="224" t="s">
        <v>53</v>
      </c>
      <c r="D18" s="225">
        <v>169</v>
      </c>
      <c r="E18" s="226">
        <v>8</v>
      </c>
      <c r="F18" s="117">
        <v>504</v>
      </c>
      <c r="G18" s="118">
        <v>20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227">
        <v>9</v>
      </c>
      <c r="B19" s="224" t="s">
        <v>362</v>
      </c>
      <c r="C19" s="224" t="s">
        <v>306</v>
      </c>
      <c r="D19" s="225">
        <v>174</v>
      </c>
      <c r="E19" s="226">
        <v>9</v>
      </c>
      <c r="F19" s="117">
        <v>504</v>
      </c>
      <c r="G19" s="118">
        <v>20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223">
        <v>8</v>
      </c>
      <c r="B20" s="224" t="s">
        <v>348</v>
      </c>
      <c r="C20" s="224" t="s">
        <v>211</v>
      </c>
      <c r="D20" s="225">
        <v>163</v>
      </c>
      <c r="E20" s="226">
        <v>5</v>
      </c>
      <c r="F20" s="117">
        <v>500</v>
      </c>
      <c r="G20" s="118">
        <v>18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223">
        <v>6</v>
      </c>
      <c r="B21" s="224" t="s">
        <v>168</v>
      </c>
      <c r="C21" s="224" t="s">
        <v>162</v>
      </c>
      <c r="D21" s="225">
        <v>162</v>
      </c>
      <c r="E21" s="226">
        <v>4</v>
      </c>
      <c r="F21" s="117">
        <v>499</v>
      </c>
      <c r="G21" s="118">
        <v>18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223">
        <v>2</v>
      </c>
      <c r="B22" s="224" t="s">
        <v>338</v>
      </c>
      <c r="C22" s="224" t="s">
        <v>325</v>
      </c>
      <c r="D22" s="225">
        <v>139</v>
      </c>
      <c r="E22" s="226">
        <v>2</v>
      </c>
      <c r="F22" s="117">
        <v>470</v>
      </c>
      <c r="G22" s="118">
        <v>13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227">
        <v>7</v>
      </c>
      <c r="B23" s="224" t="s">
        <v>63</v>
      </c>
      <c r="C23" s="224" t="s">
        <v>64</v>
      </c>
      <c r="D23" s="225">
        <v>165</v>
      </c>
      <c r="E23" s="226">
        <v>6</v>
      </c>
      <c r="F23" s="117">
        <v>489</v>
      </c>
      <c r="G23" s="118">
        <v>12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227">
        <v>1</v>
      </c>
      <c r="B24" s="224" t="s">
        <v>336</v>
      </c>
      <c r="C24" s="224" t="s">
        <v>53</v>
      </c>
      <c r="D24" s="226">
        <v>158</v>
      </c>
      <c r="E24" s="226">
        <v>3</v>
      </c>
      <c r="F24" s="110">
        <v>472</v>
      </c>
      <c r="G24" s="111">
        <v>7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228">
        <v>4</v>
      </c>
      <c r="B25" s="229" t="s">
        <v>340</v>
      </c>
      <c r="C25" s="229" t="s">
        <v>84</v>
      </c>
      <c r="D25" s="230" t="s">
        <v>85</v>
      </c>
      <c r="E25" s="231">
        <v>0</v>
      </c>
      <c r="F25" s="119">
        <v>0</v>
      </c>
      <c r="G25" s="120">
        <v>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47"/>
      <c r="B27" s="17" t="s">
        <v>39</v>
      </c>
      <c r="C27" s="17"/>
      <c r="D27" s="17"/>
      <c r="E27" s="17"/>
      <c r="F27" s="17"/>
      <c r="G27" s="1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155"/>
      <c r="B28" s="156" t="s">
        <v>5</v>
      </c>
      <c r="C28" s="156" t="s">
        <v>6</v>
      </c>
      <c r="D28" s="70" t="s">
        <v>7</v>
      </c>
      <c r="E28" s="70" t="s">
        <v>8</v>
      </c>
      <c r="F28" s="70" t="s">
        <v>9</v>
      </c>
      <c r="G28" s="71" t="s">
        <v>10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220">
        <v>7</v>
      </c>
      <c r="B29" s="221" t="s">
        <v>357</v>
      </c>
      <c r="C29" s="221" t="s">
        <v>325</v>
      </c>
      <c r="D29" s="302">
        <v>169</v>
      </c>
      <c r="E29" s="222">
        <v>7</v>
      </c>
      <c r="F29" s="298">
        <v>520</v>
      </c>
      <c r="G29" s="299">
        <v>25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223">
        <v>2</v>
      </c>
      <c r="B30" s="224" t="s">
        <v>368</v>
      </c>
      <c r="C30" s="224" t="s">
        <v>315</v>
      </c>
      <c r="D30" s="225">
        <v>173</v>
      </c>
      <c r="E30" s="226">
        <v>9</v>
      </c>
      <c r="F30" s="117">
        <v>516</v>
      </c>
      <c r="G30" s="118">
        <v>25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223">
        <v>6</v>
      </c>
      <c r="B31" s="224" t="s">
        <v>184</v>
      </c>
      <c r="C31" s="224" t="s">
        <v>153</v>
      </c>
      <c r="D31" s="225">
        <v>171</v>
      </c>
      <c r="E31" s="226">
        <v>8</v>
      </c>
      <c r="F31" s="117">
        <v>491</v>
      </c>
      <c r="G31" s="118">
        <v>17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223">
        <v>4</v>
      </c>
      <c r="B32" s="224" t="s">
        <v>358</v>
      </c>
      <c r="C32" s="224" t="s">
        <v>64</v>
      </c>
      <c r="D32" s="225">
        <v>162</v>
      </c>
      <c r="E32" s="226">
        <v>6</v>
      </c>
      <c r="F32" s="117">
        <v>483</v>
      </c>
      <c r="G32" s="118">
        <v>15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227">
        <v>3</v>
      </c>
      <c r="B33" s="224" t="s">
        <v>356</v>
      </c>
      <c r="C33" s="224" t="s">
        <v>325</v>
      </c>
      <c r="D33" s="225">
        <v>161</v>
      </c>
      <c r="E33" s="226">
        <v>5</v>
      </c>
      <c r="F33" s="117">
        <v>481</v>
      </c>
      <c r="G33" s="118">
        <v>15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227">
        <v>5</v>
      </c>
      <c r="B34" s="224" t="s">
        <v>360</v>
      </c>
      <c r="C34" s="224" t="s">
        <v>361</v>
      </c>
      <c r="D34" s="225">
        <v>153</v>
      </c>
      <c r="E34" s="226">
        <v>2</v>
      </c>
      <c r="F34" s="117">
        <v>478</v>
      </c>
      <c r="G34" s="118">
        <v>13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223">
        <v>8</v>
      </c>
      <c r="B35" s="224" t="s">
        <v>67</v>
      </c>
      <c r="C35" s="224" t="s">
        <v>64</v>
      </c>
      <c r="D35" s="225">
        <v>146</v>
      </c>
      <c r="E35" s="226">
        <v>1</v>
      </c>
      <c r="F35" s="117">
        <v>465</v>
      </c>
      <c r="G35" s="118">
        <v>10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227">
        <v>9</v>
      </c>
      <c r="B36" s="224" t="s">
        <v>373</v>
      </c>
      <c r="C36" s="224" t="s">
        <v>322</v>
      </c>
      <c r="D36" s="225">
        <v>156</v>
      </c>
      <c r="E36" s="226">
        <v>3</v>
      </c>
      <c r="F36" s="117">
        <v>464</v>
      </c>
      <c r="G36" s="118">
        <v>10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232">
        <v>1</v>
      </c>
      <c r="B37" s="229" t="s">
        <v>367</v>
      </c>
      <c r="C37" s="229" t="s">
        <v>361</v>
      </c>
      <c r="D37" s="231">
        <v>158</v>
      </c>
      <c r="E37" s="231">
        <v>4</v>
      </c>
      <c r="F37" s="295">
        <v>435</v>
      </c>
      <c r="G37" s="296">
        <v>7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47"/>
      <c r="B39" s="17" t="s">
        <v>40</v>
      </c>
      <c r="C39" s="17"/>
      <c r="D39" s="17"/>
      <c r="E39" s="17"/>
      <c r="F39" s="17"/>
      <c r="G39" s="1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155"/>
      <c r="B40" s="156" t="s">
        <v>5</v>
      </c>
      <c r="C40" s="156" t="s">
        <v>6</v>
      </c>
      <c r="D40" s="70" t="s">
        <v>7</v>
      </c>
      <c r="E40" s="70" t="s">
        <v>8</v>
      </c>
      <c r="F40" s="70" t="s">
        <v>9</v>
      </c>
      <c r="G40" s="71" t="s">
        <v>10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01">
        <v>6</v>
      </c>
      <c r="B41" s="221" t="s">
        <v>103</v>
      </c>
      <c r="C41" s="221" t="s">
        <v>64</v>
      </c>
      <c r="D41" s="302">
        <v>139</v>
      </c>
      <c r="E41" s="222">
        <v>5</v>
      </c>
      <c r="F41" s="298">
        <v>463</v>
      </c>
      <c r="G41" s="299">
        <v>23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223">
        <v>8</v>
      </c>
      <c r="B42" s="224" t="s">
        <v>391</v>
      </c>
      <c r="C42" s="224" t="s">
        <v>84</v>
      </c>
      <c r="D42" s="225">
        <v>161</v>
      </c>
      <c r="E42" s="226">
        <v>9</v>
      </c>
      <c r="F42" s="117">
        <v>464</v>
      </c>
      <c r="G42" s="118">
        <v>21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223">
        <v>4</v>
      </c>
      <c r="B43" s="224" t="s">
        <v>383</v>
      </c>
      <c r="C43" s="224" t="s">
        <v>211</v>
      </c>
      <c r="D43" s="225">
        <v>141</v>
      </c>
      <c r="E43" s="226">
        <v>7</v>
      </c>
      <c r="F43" s="117">
        <v>443</v>
      </c>
      <c r="G43" s="118">
        <v>20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227">
        <v>5</v>
      </c>
      <c r="B44" s="224" t="s">
        <v>152</v>
      </c>
      <c r="C44" s="224" t="s">
        <v>153</v>
      </c>
      <c r="D44" s="225">
        <v>142</v>
      </c>
      <c r="E44" s="226">
        <v>8</v>
      </c>
      <c r="F44" s="117">
        <v>429</v>
      </c>
      <c r="G44" s="118">
        <v>18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227">
        <v>1</v>
      </c>
      <c r="B45" s="224" t="s">
        <v>380</v>
      </c>
      <c r="C45" s="224" t="s">
        <v>325</v>
      </c>
      <c r="D45" s="226">
        <v>140</v>
      </c>
      <c r="E45" s="226">
        <v>6</v>
      </c>
      <c r="F45" s="110">
        <v>428</v>
      </c>
      <c r="G45" s="111">
        <v>15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227">
        <v>7</v>
      </c>
      <c r="B46" s="224" t="s">
        <v>386</v>
      </c>
      <c r="C46" s="224" t="s">
        <v>361</v>
      </c>
      <c r="D46" s="225">
        <v>135</v>
      </c>
      <c r="E46" s="226">
        <v>4</v>
      </c>
      <c r="F46" s="117">
        <v>431</v>
      </c>
      <c r="G46" s="118">
        <v>14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227">
        <v>3</v>
      </c>
      <c r="B47" s="224" t="s">
        <v>209</v>
      </c>
      <c r="C47" s="224" t="s">
        <v>84</v>
      </c>
      <c r="D47" s="225">
        <v>126</v>
      </c>
      <c r="E47" s="226">
        <v>3</v>
      </c>
      <c r="F47" s="117">
        <v>406</v>
      </c>
      <c r="G47" s="118">
        <v>11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223">
        <v>2</v>
      </c>
      <c r="B48" s="224" t="s">
        <v>161</v>
      </c>
      <c r="C48" s="224" t="s">
        <v>162</v>
      </c>
      <c r="D48" s="225">
        <v>116</v>
      </c>
      <c r="E48" s="226">
        <v>2</v>
      </c>
      <c r="F48" s="117">
        <v>393</v>
      </c>
      <c r="G48" s="118">
        <v>8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232">
        <v>9</v>
      </c>
      <c r="B49" s="229" t="s">
        <v>376</v>
      </c>
      <c r="C49" s="229" t="s">
        <v>46</v>
      </c>
      <c r="D49" s="230" t="s">
        <v>286</v>
      </c>
      <c r="E49" s="231">
        <v>0</v>
      </c>
      <c r="F49" s="119">
        <v>145</v>
      </c>
      <c r="G49" s="120">
        <v>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6" t="s">
        <v>132</v>
      </c>
      <c r="F51" s="34" t="s">
        <v>706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6" t="s">
        <v>129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heetProtection selectLockedCells="1" selectUnlockedCells="1"/>
  <sortState xmlns:xlrd2="http://schemas.microsoft.com/office/spreadsheetml/2017/richdata2" ref="A41:G49">
    <sortCondition descending="1" ref="G41"/>
    <sortCondition descending="1" ref="F41"/>
  </sortState>
  <hyperlinks>
    <hyperlink ref="B2" location="'Index'!A3" display="`" xr:uid="{B2C7D3AC-0EB4-48EB-B081-5F3E7A529B4E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7617-0722-48AE-A1F0-6ADE38668793}">
  <sheetPr codeName="Sheet15">
    <tabColor rgb="FF70AD47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5" t="s">
        <v>393</v>
      </c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394</v>
      </c>
      <c r="B4" s="49"/>
      <c r="C4" s="50">
        <v>530</v>
      </c>
      <c r="D4" s="49"/>
      <c r="E4" s="51" t="s">
        <v>10</v>
      </c>
      <c r="F4" s="52">
        <f>SUM(F5:F7)</f>
        <v>539</v>
      </c>
      <c r="G4" s="53" t="s">
        <v>135</v>
      </c>
      <c r="H4" s="48" t="s">
        <v>395</v>
      </c>
      <c r="I4" s="49"/>
      <c r="J4" s="50">
        <v>536</v>
      </c>
      <c r="K4" s="49"/>
      <c r="L4" s="51" t="s">
        <v>10</v>
      </c>
      <c r="M4" s="52">
        <f>SUM(M5:M7)</f>
        <v>535</v>
      </c>
    </row>
    <row r="5" spans="1:34" ht="15.75" customHeight="1" x14ac:dyDescent="0.3">
      <c r="A5" s="72" t="s">
        <v>328</v>
      </c>
      <c r="B5" s="57">
        <v>48</v>
      </c>
      <c r="C5" s="57">
        <v>40</v>
      </c>
      <c r="D5" s="57">
        <v>37</v>
      </c>
      <c r="E5" s="57">
        <v>40</v>
      </c>
      <c r="F5" s="58">
        <f>SUM(B5:E5)</f>
        <v>165</v>
      </c>
      <c r="H5" s="72" t="s">
        <v>295</v>
      </c>
      <c r="I5" s="57">
        <v>46</v>
      </c>
      <c r="J5" s="57">
        <v>45</v>
      </c>
      <c r="K5" s="57">
        <v>45</v>
      </c>
      <c r="L5" s="57">
        <v>44</v>
      </c>
      <c r="M5" s="58">
        <f>SUM(I5:L5)</f>
        <v>180</v>
      </c>
    </row>
    <row r="6" spans="1:34" ht="15.75" customHeight="1" x14ac:dyDescent="0.3">
      <c r="A6" s="73" t="s">
        <v>333</v>
      </c>
      <c r="B6" s="28">
        <v>46</v>
      </c>
      <c r="C6" s="28">
        <v>45</v>
      </c>
      <c r="D6" s="28">
        <v>44</v>
      </c>
      <c r="E6" s="28">
        <v>48</v>
      </c>
      <c r="F6" s="29">
        <f>SUM(B6:E6)</f>
        <v>183</v>
      </c>
      <c r="H6" s="73" t="s">
        <v>151</v>
      </c>
      <c r="I6" s="28">
        <v>47</v>
      </c>
      <c r="J6" s="28">
        <v>47</v>
      </c>
      <c r="K6" s="28">
        <v>45</v>
      </c>
      <c r="L6" s="28">
        <v>46</v>
      </c>
      <c r="M6" s="29">
        <f>SUM(I6:L6)</f>
        <v>185</v>
      </c>
    </row>
    <row r="7" spans="1:34" ht="15.75" customHeight="1" x14ac:dyDescent="0.3">
      <c r="A7" s="74" t="s">
        <v>317</v>
      </c>
      <c r="B7" s="65">
        <v>50</v>
      </c>
      <c r="C7" s="65">
        <v>48</v>
      </c>
      <c r="D7" s="65">
        <v>46</v>
      </c>
      <c r="E7" s="65">
        <v>47</v>
      </c>
      <c r="F7" s="66">
        <f>SUM(B7:E7)</f>
        <v>191</v>
      </c>
      <c r="H7" s="74" t="s">
        <v>346</v>
      </c>
      <c r="I7" s="65">
        <v>42</v>
      </c>
      <c r="J7" s="65">
        <v>47</v>
      </c>
      <c r="K7" s="65">
        <v>41</v>
      </c>
      <c r="L7" s="65">
        <v>40</v>
      </c>
      <c r="M7" s="66">
        <f>SUM(I7:L7)</f>
        <v>170</v>
      </c>
    </row>
    <row r="8" spans="1:34" ht="15.75" customHeight="1" x14ac:dyDescent="0.3">
      <c r="O8" s="67"/>
    </row>
    <row r="9" spans="1:34" ht="15.75" customHeight="1" x14ac:dyDescent="0.3">
      <c r="A9" s="48" t="s">
        <v>396</v>
      </c>
      <c r="B9" s="49"/>
      <c r="C9" s="50">
        <v>526</v>
      </c>
      <c r="D9" s="49"/>
      <c r="E9" s="51" t="s">
        <v>10</v>
      </c>
      <c r="F9" s="52">
        <f>SUM(F10:F12)</f>
        <v>342</v>
      </c>
      <c r="G9" s="53" t="s">
        <v>135</v>
      </c>
      <c r="H9" s="48" t="s">
        <v>147</v>
      </c>
      <c r="I9" s="49"/>
      <c r="J9" s="50">
        <v>524</v>
      </c>
      <c r="K9" s="49"/>
      <c r="L9" s="51" t="s">
        <v>10</v>
      </c>
      <c r="M9" s="52">
        <f>SUM(M10:M12)</f>
        <v>517</v>
      </c>
    </row>
    <row r="10" spans="1:34" ht="15.75" customHeight="1" x14ac:dyDescent="0.3">
      <c r="A10" s="72" t="s">
        <v>326</v>
      </c>
      <c r="B10" s="57">
        <v>47</v>
      </c>
      <c r="C10" s="57">
        <v>44</v>
      </c>
      <c r="D10" s="57">
        <v>38</v>
      </c>
      <c r="E10" s="57">
        <v>45</v>
      </c>
      <c r="F10" s="58">
        <f>SUM(B10:E10)</f>
        <v>174</v>
      </c>
      <c r="H10" s="72" t="s">
        <v>332</v>
      </c>
      <c r="I10" s="57">
        <v>43</v>
      </c>
      <c r="J10" s="57">
        <v>45</v>
      </c>
      <c r="K10" s="57">
        <v>39</v>
      </c>
      <c r="L10" s="57">
        <v>40</v>
      </c>
      <c r="M10" s="58">
        <f>SUM(I10:L10)</f>
        <v>167</v>
      </c>
      <c r="AA10" s="68"/>
      <c r="AB10" s="68"/>
      <c r="AC10" s="68"/>
      <c r="AD10" s="68"/>
      <c r="AE10" s="68"/>
      <c r="AF10" s="68"/>
    </row>
    <row r="11" spans="1:34" ht="15.75" customHeight="1" x14ac:dyDescent="0.3">
      <c r="A11" s="73" t="s">
        <v>156</v>
      </c>
      <c r="B11" s="28" t="s">
        <v>85</v>
      </c>
      <c r="C11" s="28"/>
      <c r="D11" s="28"/>
      <c r="E11" s="28"/>
      <c r="F11" s="29">
        <f>SUM(B11:E11)</f>
        <v>0</v>
      </c>
      <c r="H11" s="73" t="s">
        <v>334</v>
      </c>
      <c r="I11" s="28">
        <v>45</v>
      </c>
      <c r="J11" s="28">
        <v>44</v>
      </c>
      <c r="K11" s="28">
        <v>46</v>
      </c>
      <c r="L11" s="28">
        <v>44</v>
      </c>
      <c r="M11" s="29">
        <f>SUM(I11:L11)</f>
        <v>179</v>
      </c>
      <c r="AA11" s="68"/>
      <c r="AB11" s="68"/>
      <c r="AC11" s="68"/>
      <c r="AD11" s="68"/>
      <c r="AE11" s="68"/>
      <c r="AF11" s="68"/>
    </row>
    <row r="12" spans="1:34" ht="15.75" customHeight="1" x14ac:dyDescent="0.3">
      <c r="A12" s="74" t="s">
        <v>107</v>
      </c>
      <c r="B12" s="65">
        <v>41</v>
      </c>
      <c r="C12" s="65">
        <v>42</v>
      </c>
      <c r="D12" s="65">
        <v>42</v>
      </c>
      <c r="E12" s="65">
        <v>43</v>
      </c>
      <c r="F12" s="66">
        <f>SUM(B12:E12)</f>
        <v>168</v>
      </c>
      <c r="H12" s="74" t="s">
        <v>157</v>
      </c>
      <c r="I12" s="65">
        <v>43</v>
      </c>
      <c r="J12" s="65">
        <v>44</v>
      </c>
      <c r="K12" s="65">
        <v>40</v>
      </c>
      <c r="L12" s="65">
        <v>44</v>
      </c>
      <c r="M12" s="66">
        <f>SUM(I12:L12)</f>
        <v>171</v>
      </c>
      <c r="AA12" s="68"/>
      <c r="AB12" s="68"/>
      <c r="AC12" s="68"/>
      <c r="AD12" s="68"/>
      <c r="AE12" s="68"/>
      <c r="AF12" s="68"/>
    </row>
    <row r="13" spans="1:34" ht="15.75" customHeight="1" x14ac:dyDescent="0.3">
      <c r="AA13" s="68"/>
      <c r="AB13" s="68"/>
      <c r="AC13" s="68"/>
      <c r="AD13" s="68"/>
      <c r="AE13" s="68"/>
      <c r="AF13" s="68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69" t="s">
        <v>3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139" t="s">
        <v>394</v>
      </c>
      <c r="I20" s="100">
        <v>3</v>
      </c>
      <c r="J20" s="100">
        <v>3</v>
      </c>
      <c r="K20" s="100"/>
      <c r="L20" s="100"/>
      <c r="M20" s="100">
        <v>1615</v>
      </c>
      <c r="N20" s="101">
        <v>6</v>
      </c>
    </row>
    <row r="21" spans="1:20" ht="15.75" customHeight="1" x14ac:dyDescent="0.3">
      <c r="H21" s="141" t="s">
        <v>147</v>
      </c>
      <c r="I21" s="104">
        <v>3</v>
      </c>
      <c r="J21" s="104">
        <v>2</v>
      </c>
      <c r="K21" s="104"/>
      <c r="L21" s="104">
        <v>1</v>
      </c>
      <c r="M21" s="104">
        <v>1576</v>
      </c>
      <c r="N21" s="105">
        <v>4</v>
      </c>
    </row>
    <row r="22" spans="1:20" ht="15.75" customHeight="1" x14ac:dyDescent="0.3">
      <c r="H22" s="140" t="s">
        <v>395</v>
      </c>
      <c r="I22" s="104">
        <v>3</v>
      </c>
      <c r="J22" s="104">
        <v>1</v>
      </c>
      <c r="K22" s="104"/>
      <c r="L22" s="104">
        <v>2</v>
      </c>
      <c r="M22" s="104">
        <v>1602</v>
      </c>
      <c r="N22" s="105">
        <v>2</v>
      </c>
    </row>
    <row r="23" spans="1:20" ht="15.75" customHeight="1" x14ac:dyDescent="0.3">
      <c r="H23" s="142" t="s">
        <v>396</v>
      </c>
      <c r="I23" s="106">
        <v>3</v>
      </c>
      <c r="J23" s="106">
        <v>1</v>
      </c>
      <c r="K23" s="106"/>
      <c r="L23" s="106">
        <v>2</v>
      </c>
      <c r="M23" s="106">
        <v>1223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H26" s="158"/>
    </row>
    <row r="27" spans="1:20" ht="15.75" customHeight="1" x14ac:dyDescent="0.3">
      <c r="A27" s="159"/>
      <c r="B27" s="159"/>
      <c r="C27" s="159"/>
      <c r="D27" s="159"/>
      <c r="E27" s="159"/>
      <c r="F27" s="159"/>
      <c r="G27" s="160"/>
      <c r="H27" s="159"/>
      <c r="I27" s="159"/>
      <c r="J27" s="159"/>
      <c r="K27" s="159"/>
      <c r="L27" s="159"/>
      <c r="M27" s="159"/>
      <c r="N27" s="159"/>
      <c r="P27" s="13"/>
    </row>
    <row r="28" spans="1:20" ht="15.75" customHeight="1" x14ac:dyDescent="0.3"/>
    <row r="29" spans="1:20" ht="15.75" customHeight="1" x14ac:dyDescent="0.3">
      <c r="A29" s="17" t="s">
        <v>4</v>
      </c>
      <c r="B29" s="17"/>
      <c r="C29" s="17"/>
      <c r="D29" s="17"/>
      <c r="E29" s="17"/>
      <c r="F29" s="17"/>
      <c r="G29" s="47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8" t="s">
        <v>397</v>
      </c>
      <c r="B30" s="49"/>
      <c r="C30" s="50">
        <v>484</v>
      </c>
      <c r="D30" s="49"/>
      <c r="E30" s="51" t="s">
        <v>10</v>
      </c>
      <c r="F30" s="52">
        <f>SUM(F31:F33)</f>
        <v>313</v>
      </c>
      <c r="G30" s="53" t="s">
        <v>135</v>
      </c>
      <c r="H30" s="48" t="s">
        <v>398</v>
      </c>
      <c r="I30" s="49"/>
      <c r="J30" s="50">
        <v>484</v>
      </c>
      <c r="K30" s="49"/>
      <c r="L30" s="51" t="s">
        <v>10</v>
      </c>
      <c r="M30" s="52">
        <f>SUM(M31:M33)</f>
        <v>466</v>
      </c>
      <c r="O30" s="36"/>
      <c r="P30" s="36"/>
      <c r="Q30" s="36"/>
      <c r="R30" s="36"/>
      <c r="S30" s="36"/>
      <c r="T30" s="36"/>
    </row>
    <row r="31" spans="1:20" ht="15.75" customHeight="1" x14ac:dyDescent="0.3">
      <c r="A31" s="72" t="s">
        <v>321</v>
      </c>
      <c r="B31" s="57" t="s">
        <v>286</v>
      </c>
      <c r="C31" s="57"/>
      <c r="D31" s="57"/>
      <c r="E31" s="57"/>
      <c r="F31" s="58">
        <f>SUM(B31:E31)</f>
        <v>0</v>
      </c>
      <c r="H31" s="72" t="s">
        <v>358</v>
      </c>
      <c r="I31" s="57">
        <v>38</v>
      </c>
      <c r="J31" s="57">
        <v>44</v>
      </c>
      <c r="K31" s="57">
        <v>45</v>
      </c>
      <c r="L31" s="57">
        <v>35</v>
      </c>
      <c r="M31" s="58">
        <f>SUM(I31:L31)</f>
        <v>162</v>
      </c>
      <c r="O31" s="36"/>
      <c r="P31" s="36"/>
      <c r="Q31" s="36"/>
      <c r="R31" s="36"/>
      <c r="S31" s="36"/>
      <c r="T31" s="36"/>
    </row>
    <row r="32" spans="1:20" ht="15.75" customHeight="1" x14ac:dyDescent="0.3">
      <c r="A32" s="73" t="s">
        <v>152</v>
      </c>
      <c r="B32" s="28">
        <v>36</v>
      </c>
      <c r="C32" s="28">
        <v>37</v>
      </c>
      <c r="D32" s="28">
        <v>36</v>
      </c>
      <c r="E32" s="28">
        <v>33</v>
      </c>
      <c r="F32" s="29">
        <f>SUM(B32:E32)</f>
        <v>142</v>
      </c>
      <c r="H32" s="73" t="s">
        <v>103</v>
      </c>
      <c r="I32" s="28">
        <v>31</v>
      </c>
      <c r="J32" s="28">
        <v>35</v>
      </c>
      <c r="K32" s="28">
        <v>33</v>
      </c>
      <c r="L32" s="28">
        <v>40</v>
      </c>
      <c r="M32" s="29">
        <f>SUM(I32:L32)</f>
        <v>139</v>
      </c>
      <c r="O32" s="36"/>
      <c r="P32" s="36"/>
      <c r="Q32" s="36"/>
      <c r="R32" s="36"/>
      <c r="S32" s="36"/>
      <c r="T32" s="36"/>
    </row>
    <row r="33" spans="1:20" ht="15.75" customHeight="1" x14ac:dyDescent="0.3">
      <c r="A33" s="74" t="s">
        <v>184</v>
      </c>
      <c r="B33" s="65">
        <v>44</v>
      </c>
      <c r="C33" s="65">
        <v>43</v>
      </c>
      <c r="D33" s="65">
        <v>40</v>
      </c>
      <c r="E33" s="65">
        <v>44</v>
      </c>
      <c r="F33" s="66">
        <f>SUM(B33:E33)</f>
        <v>171</v>
      </c>
      <c r="H33" s="74" t="s">
        <v>63</v>
      </c>
      <c r="I33" s="65">
        <v>44</v>
      </c>
      <c r="J33" s="65">
        <v>39</v>
      </c>
      <c r="K33" s="65">
        <v>40</v>
      </c>
      <c r="L33" s="65">
        <v>42</v>
      </c>
      <c r="M33" s="66">
        <f>SUM(I33:L33)</f>
        <v>165</v>
      </c>
      <c r="O33" s="36"/>
      <c r="P33" s="36"/>
      <c r="Q33" s="36"/>
      <c r="R33" s="36"/>
      <c r="S33" s="36"/>
      <c r="T33" s="36"/>
    </row>
    <row r="34" spans="1:20" ht="15.75" customHeight="1" x14ac:dyDescent="0.3">
      <c r="O34" s="36"/>
      <c r="P34" s="36"/>
      <c r="Q34" s="36"/>
      <c r="R34" s="36"/>
      <c r="S34" s="36"/>
      <c r="T34" s="36"/>
    </row>
    <row r="35" spans="1:20" ht="15.75" customHeight="1" x14ac:dyDescent="0.3">
      <c r="A35" s="48" t="s">
        <v>399</v>
      </c>
      <c r="B35" s="49"/>
      <c r="C35" s="50">
        <v>520</v>
      </c>
      <c r="D35" s="49"/>
      <c r="E35" s="51" t="s">
        <v>10</v>
      </c>
      <c r="F35" s="52">
        <f>SUM(F36:F38)</f>
        <v>534</v>
      </c>
      <c r="G35" s="53" t="s">
        <v>135</v>
      </c>
      <c r="H35" s="48" t="s">
        <v>400</v>
      </c>
      <c r="I35" s="49"/>
      <c r="J35" s="50">
        <v>515</v>
      </c>
      <c r="K35" s="49"/>
      <c r="L35" s="51" t="s">
        <v>10</v>
      </c>
      <c r="M35" s="52">
        <f>SUM(M36:M38)</f>
        <v>498</v>
      </c>
      <c r="O35" s="36"/>
      <c r="P35" s="36"/>
      <c r="Q35" s="36"/>
      <c r="R35" s="36"/>
      <c r="S35" s="36"/>
      <c r="T35" s="36"/>
    </row>
    <row r="36" spans="1:20" ht="15.75" customHeight="1" x14ac:dyDescent="0.3">
      <c r="A36" s="72" t="s">
        <v>349</v>
      </c>
      <c r="B36" s="57">
        <v>42</v>
      </c>
      <c r="C36" s="57">
        <v>44</v>
      </c>
      <c r="D36" s="57">
        <v>41</v>
      </c>
      <c r="E36" s="57">
        <v>46</v>
      </c>
      <c r="F36" s="58">
        <f>SUM(B36:E36)</f>
        <v>173</v>
      </c>
      <c r="H36" s="161" t="s">
        <v>401</v>
      </c>
      <c r="I36" s="57">
        <v>42</v>
      </c>
      <c r="J36" s="57">
        <v>38</v>
      </c>
      <c r="K36" s="57">
        <v>39</v>
      </c>
      <c r="L36" s="57">
        <v>39</v>
      </c>
      <c r="M36" s="58">
        <f>SUM(I36:L36)</f>
        <v>158</v>
      </c>
      <c r="O36" s="36"/>
      <c r="P36" s="36"/>
      <c r="Q36" s="36"/>
      <c r="R36" s="36"/>
      <c r="S36" s="36"/>
      <c r="T36" s="36"/>
    </row>
    <row r="37" spans="1:20" ht="15.75" customHeight="1" x14ac:dyDescent="0.3">
      <c r="A37" s="73" t="s">
        <v>307</v>
      </c>
      <c r="B37" s="28">
        <v>46</v>
      </c>
      <c r="C37" s="28">
        <v>47</v>
      </c>
      <c r="D37" s="28">
        <v>45</v>
      </c>
      <c r="E37" s="28">
        <v>43</v>
      </c>
      <c r="F37" s="29">
        <f>SUM(B37:E37)</f>
        <v>181</v>
      </c>
      <c r="H37" s="73" t="s">
        <v>296</v>
      </c>
      <c r="I37" s="28">
        <v>46</v>
      </c>
      <c r="J37" s="28">
        <v>41</v>
      </c>
      <c r="K37" s="28">
        <v>42</v>
      </c>
      <c r="L37" s="28">
        <v>42</v>
      </c>
      <c r="M37" s="29">
        <f>SUM(I37:L37)</f>
        <v>171</v>
      </c>
      <c r="O37" s="36"/>
      <c r="P37" s="36"/>
      <c r="Q37" s="36"/>
      <c r="R37" s="36"/>
      <c r="S37" s="36"/>
      <c r="T37" s="36"/>
    </row>
    <row r="38" spans="1:20" ht="15.75" customHeight="1" x14ac:dyDescent="0.3">
      <c r="A38" s="74" t="s">
        <v>312</v>
      </c>
      <c r="B38" s="65">
        <v>46</v>
      </c>
      <c r="C38" s="65">
        <v>44</v>
      </c>
      <c r="D38" s="65">
        <v>44</v>
      </c>
      <c r="E38" s="65">
        <v>46</v>
      </c>
      <c r="F38" s="66">
        <f>SUM(B38:E38)</f>
        <v>180</v>
      </c>
      <c r="H38" s="74" t="s">
        <v>327</v>
      </c>
      <c r="I38" s="65">
        <v>42</v>
      </c>
      <c r="J38" s="65">
        <v>42</v>
      </c>
      <c r="K38" s="65">
        <v>44</v>
      </c>
      <c r="L38" s="65">
        <v>41</v>
      </c>
      <c r="M38" s="66">
        <f>SUM(I38:L38)</f>
        <v>169</v>
      </c>
      <c r="O38" s="36"/>
      <c r="P38" s="36"/>
      <c r="Q38" s="36"/>
      <c r="R38" s="36"/>
      <c r="S38" s="36"/>
      <c r="T38" s="36"/>
    </row>
    <row r="39" spans="1:20" ht="15.75" customHeight="1" x14ac:dyDescent="0.3">
      <c r="O39" s="36"/>
      <c r="P39" s="36"/>
      <c r="Q39" s="36"/>
      <c r="R39" s="36"/>
      <c r="S39" s="36"/>
      <c r="T39" s="36"/>
    </row>
    <row r="40" spans="1:20" ht="15.75" customHeight="1" x14ac:dyDescent="0.3">
      <c r="O40" s="36"/>
      <c r="P40" s="36"/>
      <c r="Q40" s="36"/>
      <c r="R40" s="36"/>
      <c r="S40" s="36"/>
      <c r="T40" s="36"/>
    </row>
    <row r="41" spans="1:20" ht="15.75" customHeight="1" x14ac:dyDescent="0.3">
      <c r="O41" s="36"/>
      <c r="P41" s="36"/>
      <c r="Q41" s="36"/>
      <c r="R41" s="36"/>
      <c r="S41" s="36"/>
      <c r="T41" s="36"/>
    </row>
    <row r="42" spans="1:20" ht="15.75" customHeight="1" x14ac:dyDescent="0.3">
      <c r="O42" s="36"/>
      <c r="P42" s="36"/>
      <c r="Q42" s="36"/>
      <c r="R42" s="36"/>
      <c r="S42" s="36"/>
      <c r="T42" s="36"/>
    </row>
    <row r="43" spans="1:20" ht="15.75" customHeight="1" x14ac:dyDescent="0.3">
      <c r="O43" s="36"/>
      <c r="P43" s="36"/>
      <c r="Q43" s="36"/>
      <c r="R43" s="36"/>
      <c r="S43" s="36"/>
      <c r="T43" s="36"/>
    </row>
    <row r="44" spans="1:20" ht="15.75" customHeight="1" x14ac:dyDescent="0.3">
      <c r="O44" s="36"/>
      <c r="P44" s="36"/>
      <c r="Q44" s="36"/>
      <c r="R44" s="36"/>
      <c r="S44" s="36"/>
      <c r="T44" s="36"/>
    </row>
    <row r="45" spans="1:20" ht="15.75" customHeight="1" x14ac:dyDescent="0.3">
      <c r="H45" s="69" t="s">
        <v>4</v>
      </c>
      <c r="I45" s="70" t="s">
        <v>139</v>
      </c>
      <c r="J45" s="70" t="s">
        <v>140</v>
      </c>
      <c r="K45" s="70" t="s">
        <v>141</v>
      </c>
      <c r="L45" s="70" t="s">
        <v>142</v>
      </c>
      <c r="M45" s="70" t="s">
        <v>9</v>
      </c>
      <c r="N45" s="71" t="s">
        <v>143</v>
      </c>
    </row>
    <row r="46" spans="1:20" ht="15.75" customHeight="1" x14ac:dyDescent="0.3">
      <c r="H46" s="147" t="s">
        <v>399</v>
      </c>
      <c r="I46" s="148">
        <v>3</v>
      </c>
      <c r="J46" s="148">
        <v>3</v>
      </c>
      <c r="K46" s="148"/>
      <c r="L46" s="148"/>
      <c r="M46" s="148">
        <v>1624</v>
      </c>
      <c r="N46" s="149">
        <v>6</v>
      </c>
      <c r="O46" s="36"/>
      <c r="P46" s="36"/>
    </row>
    <row r="47" spans="1:20" ht="15.75" customHeight="1" x14ac:dyDescent="0.3">
      <c r="H47" s="150" t="s">
        <v>400</v>
      </c>
      <c r="I47" s="117">
        <v>3</v>
      </c>
      <c r="J47" s="117">
        <v>2</v>
      </c>
      <c r="K47" s="117"/>
      <c r="L47" s="117">
        <v>1</v>
      </c>
      <c r="M47" s="117">
        <v>1499</v>
      </c>
      <c r="N47" s="118">
        <v>4</v>
      </c>
      <c r="O47" s="36"/>
      <c r="P47" s="36"/>
    </row>
    <row r="48" spans="1:20" ht="15.75" customHeight="1" x14ac:dyDescent="0.3">
      <c r="H48" s="150" t="s">
        <v>398</v>
      </c>
      <c r="I48" s="117">
        <v>3</v>
      </c>
      <c r="J48" s="117">
        <v>1</v>
      </c>
      <c r="K48" s="117"/>
      <c r="L48" s="117">
        <v>2</v>
      </c>
      <c r="M48" s="117">
        <v>1435</v>
      </c>
      <c r="N48" s="118">
        <v>2</v>
      </c>
      <c r="O48" s="36"/>
      <c r="P48" s="36"/>
    </row>
    <row r="49" spans="1:16" ht="15.75" customHeight="1" x14ac:dyDescent="0.3">
      <c r="H49" s="151" t="s">
        <v>397</v>
      </c>
      <c r="I49" s="119">
        <v>3</v>
      </c>
      <c r="J49" s="119"/>
      <c r="K49" s="119"/>
      <c r="L49" s="119">
        <v>3</v>
      </c>
      <c r="M49" s="119">
        <v>920</v>
      </c>
      <c r="N49" s="120">
        <v>0</v>
      </c>
      <c r="O49" s="36"/>
      <c r="P49" s="36"/>
    </row>
    <row r="50" spans="1:16" ht="15.75" customHeight="1" x14ac:dyDescent="0.3"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6" t="s">
        <v>377</v>
      </c>
      <c r="E51" s="7"/>
      <c r="G51" s="82" t="s">
        <v>706</v>
      </c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6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64CB41CD-CF12-4789-AFBB-63C4DC90F26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4048-65D2-4A8F-8E2A-30C03C5953D7}">
  <sheetPr codeName="Sheet16">
    <tabColor rgb="FF70AD47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5" t="s">
        <v>393</v>
      </c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3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39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402</v>
      </c>
      <c r="B4" s="49"/>
      <c r="C4" s="50">
        <v>474</v>
      </c>
      <c r="D4" s="49"/>
      <c r="E4" s="51" t="s">
        <v>10</v>
      </c>
      <c r="F4" s="52">
        <f>SUM(F5:F7)</f>
        <v>465</v>
      </c>
      <c r="G4" s="53" t="s">
        <v>135</v>
      </c>
      <c r="H4" s="48" t="s">
        <v>403</v>
      </c>
      <c r="I4" s="49"/>
      <c r="J4" s="50">
        <v>460</v>
      </c>
      <c r="K4" s="49"/>
      <c r="L4" s="51" t="s">
        <v>10</v>
      </c>
      <c r="M4" s="52">
        <f>SUM(M5:M7)</f>
        <v>307</v>
      </c>
      <c r="O4" s="36"/>
      <c r="P4" s="36"/>
      <c r="Q4" s="36"/>
      <c r="R4" s="36"/>
      <c r="S4" s="36"/>
      <c r="T4" s="36"/>
    </row>
    <row r="5" spans="1:34" ht="15.75" customHeight="1" x14ac:dyDescent="0.3">
      <c r="A5" s="72" t="s">
        <v>383</v>
      </c>
      <c r="B5" s="57">
        <v>33</v>
      </c>
      <c r="C5" s="57">
        <v>34</v>
      </c>
      <c r="D5" s="57">
        <v>32</v>
      </c>
      <c r="E5" s="57">
        <v>42</v>
      </c>
      <c r="F5" s="58">
        <f>SUM(B5:E5)</f>
        <v>141</v>
      </c>
      <c r="H5" s="72" t="s">
        <v>113</v>
      </c>
      <c r="I5" s="57">
        <v>44</v>
      </c>
      <c r="J5" s="57">
        <v>44</v>
      </c>
      <c r="K5" s="57">
        <v>43</v>
      </c>
      <c r="L5" s="57">
        <v>39</v>
      </c>
      <c r="M5" s="58">
        <f>SUM(I5:L5)</f>
        <v>170</v>
      </c>
      <c r="O5" s="36"/>
      <c r="P5" s="36"/>
      <c r="Q5" s="36"/>
      <c r="R5" s="36"/>
      <c r="S5" s="36"/>
      <c r="T5" s="36"/>
    </row>
    <row r="6" spans="1:34" ht="15.75" customHeight="1" x14ac:dyDescent="0.3">
      <c r="A6" s="73" t="s">
        <v>404</v>
      </c>
      <c r="B6" s="28">
        <v>42</v>
      </c>
      <c r="C6" s="28">
        <v>45</v>
      </c>
      <c r="D6" s="28">
        <v>33</v>
      </c>
      <c r="E6" s="28">
        <v>41</v>
      </c>
      <c r="F6" s="29">
        <f>SUM(B6:E6)</f>
        <v>161</v>
      </c>
      <c r="H6" s="73" t="s">
        <v>385</v>
      </c>
      <c r="I6" s="28">
        <v>34</v>
      </c>
      <c r="J6" s="28">
        <v>34</v>
      </c>
      <c r="K6" s="28">
        <v>36</v>
      </c>
      <c r="L6" s="28">
        <v>33</v>
      </c>
      <c r="M6" s="29">
        <f>SUM(I6:L6)</f>
        <v>137</v>
      </c>
      <c r="O6" s="36"/>
      <c r="P6" s="36"/>
      <c r="Q6" s="36"/>
      <c r="R6" s="36"/>
      <c r="S6" s="36"/>
      <c r="T6" s="36"/>
    </row>
    <row r="7" spans="1:34" ht="15.75" customHeight="1" x14ac:dyDescent="0.3">
      <c r="A7" s="74" t="s">
        <v>348</v>
      </c>
      <c r="B7" s="65">
        <v>39</v>
      </c>
      <c r="C7" s="65">
        <v>44</v>
      </c>
      <c r="D7" s="65">
        <v>36</v>
      </c>
      <c r="E7" s="65">
        <v>44</v>
      </c>
      <c r="F7" s="66">
        <f>SUM(B7:E7)</f>
        <v>163</v>
      </c>
      <c r="H7" s="74" t="s">
        <v>104</v>
      </c>
      <c r="I7" s="65" t="s">
        <v>286</v>
      </c>
      <c r="J7" s="65"/>
      <c r="K7" s="65"/>
      <c r="L7" s="65"/>
      <c r="M7" s="66">
        <f>SUM(I7:L7)</f>
        <v>0</v>
      </c>
      <c r="O7" s="36"/>
      <c r="P7" s="36"/>
      <c r="Q7" s="36"/>
      <c r="R7" s="36"/>
      <c r="S7" s="36"/>
      <c r="T7" s="36"/>
    </row>
    <row r="8" spans="1:34" ht="15.75" customHeight="1" x14ac:dyDescent="0.3">
      <c r="O8" s="36"/>
      <c r="P8" s="36"/>
      <c r="Q8" s="36"/>
      <c r="R8" s="36"/>
      <c r="S8" s="36"/>
      <c r="T8" s="36"/>
    </row>
    <row r="9" spans="1:34" ht="15.75" customHeight="1" x14ac:dyDescent="0.3">
      <c r="A9" s="48" t="s">
        <v>405</v>
      </c>
      <c r="B9" s="49"/>
      <c r="C9" s="50">
        <v>483</v>
      </c>
      <c r="D9" s="49"/>
      <c r="E9" s="51" t="s">
        <v>10</v>
      </c>
      <c r="F9" s="52">
        <f>SUM(F10:F12)</f>
        <v>486</v>
      </c>
      <c r="G9" s="53" t="s">
        <v>135</v>
      </c>
      <c r="H9" s="48" t="s">
        <v>406</v>
      </c>
      <c r="I9" s="49"/>
      <c r="J9" s="50">
        <v>459</v>
      </c>
      <c r="K9" s="49"/>
      <c r="L9" s="51" t="s">
        <v>10</v>
      </c>
      <c r="M9" s="52">
        <f>SUM(M10:M12)</f>
        <v>462</v>
      </c>
      <c r="O9" s="36"/>
      <c r="P9" s="36"/>
      <c r="Q9" s="36"/>
      <c r="R9" s="36"/>
      <c r="S9" s="36"/>
      <c r="T9" s="36"/>
    </row>
    <row r="10" spans="1:34" ht="15.75" customHeight="1" x14ac:dyDescent="0.3">
      <c r="A10" s="72" t="s">
        <v>320</v>
      </c>
      <c r="B10" s="57">
        <v>43</v>
      </c>
      <c r="C10" s="57">
        <v>43</v>
      </c>
      <c r="D10" s="57">
        <v>39</v>
      </c>
      <c r="E10" s="57">
        <v>42</v>
      </c>
      <c r="F10" s="58">
        <f>SUM(B10:E10)</f>
        <v>167</v>
      </c>
      <c r="H10" s="72" t="s">
        <v>367</v>
      </c>
      <c r="I10" s="57">
        <v>42</v>
      </c>
      <c r="J10" s="57">
        <v>40</v>
      </c>
      <c r="K10" s="57">
        <v>41</v>
      </c>
      <c r="L10" s="57">
        <v>35</v>
      </c>
      <c r="M10" s="58">
        <f>SUM(I10:L10)</f>
        <v>158</v>
      </c>
      <c r="O10" s="36"/>
      <c r="P10" s="36"/>
      <c r="Q10" s="36"/>
      <c r="R10" s="36"/>
      <c r="S10" s="36"/>
      <c r="T10" s="36"/>
      <c r="AA10" s="68"/>
      <c r="AB10" s="68"/>
      <c r="AC10" s="68"/>
      <c r="AD10" s="68"/>
      <c r="AE10" s="68"/>
      <c r="AF10" s="68"/>
    </row>
    <row r="11" spans="1:34" ht="15.75" customHeight="1" x14ac:dyDescent="0.3">
      <c r="A11" s="73" t="s">
        <v>363</v>
      </c>
      <c r="B11" s="28">
        <v>35</v>
      </c>
      <c r="C11" s="28">
        <v>45</v>
      </c>
      <c r="D11" s="28">
        <v>40</v>
      </c>
      <c r="E11" s="28">
        <v>41</v>
      </c>
      <c r="F11" s="29">
        <f>SUM(B11:E11)</f>
        <v>161</v>
      </c>
      <c r="H11" s="73" t="s">
        <v>360</v>
      </c>
      <c r="I11" s="28">
        <v>39</v>
      </c>
      <c r="J11" s="28">
        <v>42</v>
      </c>
      <c r="K11" s="28">
        <v>37</v>
      </c>
      <c r="L11" s="28">
        <v>35</v>
      </c>
      <c r="M11" s="29">
        <f>SUM(I11:L11)</f>
        <v>153</v>
      </c>
      <c r="O11" s="36"/>
      <c r="P11" s="36"/>
      <c r="Q11" s="36"/>
      <c r="R11" s="36"/>
      <c r="S11" s="36"/>
      <c r="T11" s="36"/>
      <c r="AA11" s="68"/>
      <c r="AB11" s="68"/>
      <c r="AC11" s="68"/>
      <c r="AD11" s="68"/>
      <c r="AE11" s="68"/>
      <c r="AF11" s="68"/>
    </row>
    <row r="12" spans="1:34" ht="15.75" customHeight="1" x14ac:dyDescent="0.3">
      <c r="A12" s="74" t="s">
        <v>388</v>
      </c>
      <c r="B12" s="65">
        <v>31</v>
      </c>
      <c r="C12" s="65">
        <v>40</v>
      </c>
      <c r="D12" s="65">
        <v>45</v>
      </c>
      <c r="E12" s="65">
        <v>42</v>
      </c>
      <c r="F12" s="66">
        <f>SUM(B12:E12)</f>
        <v>158</v>
      </c>
      <c r="H12" s="74" t="s">
        <v>386</v>
      </c>
      <c r="I12" s="65">
        <v>34</v>
      </c>
      <c r="J12" s="65">
        <v>38</v>
      </c>
      <c r="K12" s="65">
        <v>40</v>
      </c>
      <c r="L12" s="65">
        <v>39</v>
      </c>
      <c r="M12" s="66">
        <f>SUM(I12:L12)</f>
        <v>151</v>
      </c>
      <c r="O12" s="36"/>
      <c r="P12" s="36"/>
      <c r="Q12" s="36"/>
      <c r="R12" s="36"/>
      <c r="S12" s="36"/>
      <c r="T12" s="36"/>
      <c r="AA12" s="68"/>
      <c r="AB12" s="68"/>
      <c r="AC12" s="68"/>
      <c r="AD12" s="68"/>
      <c r="AE12" s="68"/>
      <c r="AF12" s="68"/>
    </row>
    <row r="13" spans="1:34" ht="15.75" customHeight="1" x14ac:dyDescent="0.3">
      <c r="O13" s="36"/>
      <c r="P13" s="36"/>
      <c r="Q13" s="36"/>
      <c r="R13" s="36"/>
      <c r="S13" s="36"/>
      <c r="T13" s="36"/>
      <c r="AA13" s="68"/>
      <c r="AB13" s="68"/>
      <c r="AC13" s="68"/>
      <c r="AD13" s="68"/>
      <c r="AE13" s="68"/>
      <c r="AF13" s="68"/>
    </row>
    <row r="14" spans="1:34" ht="15.75" customHeight="1" x14ac:dyDescent="0.3">
      <c r="O14" s="36"/>
      <c r="P14" s="36"/>
      <c r="Q14" s="36"/>
      <c r="R14" s="36"/>
      <c r="S14" s="36"/>
      <c r="T14" s="36"/>
    </row>
    <row r="15" spans="1:34" ht="15.75" customHeight="1" x14ac:dyDescent="0.3">
      <c r="O15" s="36"/>
      <c r="P15" s="36"/>
      <c r="Q15" s="36"/>
      <c r="R15" s="36"/>
      <c r="S15" s="36"/>
      <c r="T15" s="36"/>
    </row>
    <row r="16" spans="1:34" ht="15.75" customHeight="1" x14ac:dyDescent="0.3">
      <c r="O16" s="36"/>
      <c r="P16" s="36"/>
      <c r="Q16" s="36"/>
      <c r="R16" s="36"/>
      <c r="S16" s="36"/>
      <c r="T16" s="36"/>
    </row>
    <row r="17" spans="1:20" ht="15.75" customHeight="1" x14ac:dyDescent="0.3">
      <c r="O17" s="36"/>
      <c r="P17" s="36"/>
      <c r="Q17" s="36"/>
      <c r="R17" s="36"/>
      <c r="S17" s="36"/>
      <c r="T17" s="36"/>
    </row>
    <row r="18" spans="1:20" ht="15.75" customHeight="1" x14ac:dyDescent="0.3">
      <c r="O18" s="36"/>
      <c r="P18" s="36"/>
      <c r="Q18" s="36"/>
      <c r="R18" s="36"/>
      <c r="S18" s="36"/>
      <c r="T18" s="36"/>
    </row>
    <row r="19" spans="1:20" ht="15.75" customHeight="1" x14ac:dyDescent="0.3">
      <c r="H19" s="69" t="s">
        <v>39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147" t="s">
        <v>402</v>
      </c>
      <c r="I20" s="148">
        <v>3</v>
      </c>
      <c r="J20" s="148">
        <v>3</v>
      </c>
      <c r="K20" s="148"/>
      <c r="L20" s="148"/>
      <c r="M20" s="148">
        <v>1429</v>
      </c>
      <c r="N20" s="149">
        <v>6</v>
      </c>
      <c r="O20" s="36"/>
      <c r="P20" s="36"/>
    </row>
    <row r="21" spans="1:20" ht="15.75" customHeight="1" x14ac:dyDescent="0.3">
      <c r="H21" s="150" t="s">
        <v>405</v>
      </c>
      <c r="I21" s="117">
        <v>3</v>
      </c>
      <c r="J21" s="117">
        <v>2</v>
      </c>
      <c r="K21" s="117"/>
      <c r="L21" s="117">
        <v>1</v>
      </c>
      <c r="M21" s="117">
        <v>1434</v>
      </c>
      <c r="N21" s="118">
        <v>4</v>
      </c>
      <c r="O21" s="36"/>
      <c r="P21" s="36"/>
    </row>
    <row r="22" spans="1:20" ht="15.75" customHeight="1" x14ac:dyDescent="0.3">
      <c r="H22" s="150" t="s">
        <v>406</v>
      </c>
      <c r="I22" s="117">
        <v>3</v>
      </c>
      <c r="J22" s="117">
        <v>1</v>
      </c>
      <c r="K22" s="117"/>
      <c r="L22" s="117">
        <v>2</v>
      </c>
      <c r="M22" s="117">
        <v>1317</v>
      </c>
      <c r="N22" s="118">
        <v>2</v>
      </c>
      <c r="O22" s="36"/>
      <c r="P22" s="36"/>
    </row>
    <row r="23" spans="1:20" ht="15.75" customHeight="1" x14ac:dyDescent="0.3">
      <c r="H23" s="151" t="s">
        <v>403</v>
      </c>
      <c r="I23" s="119">
        <v>3</v>
      </c>
      <c r="J23" s="119"/>
      <c r="K23" s="119"/>
      <c r="L23" s="119">
        <v>3</v>
      </c>
      <c r="M23" s="119">
        <v>938</v>
      </c>
      <c r="N23" s="120">
        <v>0</v>
      </c>
      <c r="O23" s="36"/>
      <c r="P23" s="36"/>
    </row>
    <row r="24" spans="1:20" ht="15.75" customHeight="1" x14ac:dyDescent="0.3">
      <c r="H24" s="36"/>
      <c r="I24" s="36"/>
      <c r="J24" s="36"/>
      <c r="K24" s="36"/>
      <c r="L24" s="36"/>
      <c r="M24" s="36"/>
      <c r="N24" s="36"/>
      <c r="O24" s="36"/>
      <c r="P24" s="36"/>
    </row>
    <row r="25" spans="1:20" ht="15.75" customHeight="1" x14ac:dyDescent="0.3">
      <c r="A25" s="6" t="s">
        <v>377</v>
      </c>
      <c r="E25" s="7"/>
      <c r="G25" s="82" t="s">
        <v>706</v>
      </c>
      <c r="H25" s="36"/>
      <c r="I25" s="36"/>
      <c r="J25" s="36"/>
      <c r="K25" s="36"/>
      <c r="L25" s="36"/>
      <c r="M25" s="36"/>
      <c r="N25" s="36"/>
      <c r="O25" s="36"/>
      <c r="P25" s="36"/>
    </row>
    <row r="26" spans="1:20" ht="15.75" customHeight="1" x14ac:dyDescent="0.3">
      <c r="A26" s="6" t="s">
        <v>129</v>
      </c>
      <c r="H26" s="158"/>
    </row>
    <row r="27" spans="1:20" ht="15.75" customHeight="1" x14ac:dyDescent="0.3">
      <c r="H27" s="158"/>
    </row>
    <row r="28" spans="1:20" ht="15.75" customHeight="1" x14ac:dyDescent="0.3">
      <c r="A28" s="36"/>
      <c r="B28" s="36"/>
      <c r="C28" s="36"/>
      <c r="D28" s="36"/>
      <c r="E28" s="36"/>
      <c r="F28" s="36"/>
      <c r="G28" s="162"/>
      <c r="H28" s="36"/>
      <c r="I28" s="36"/>
      <c r="J28" s="36"/>
      <c r="K28" s="36"/>
      <c r="L28" s="36"/>
      <c r="M28" s="36"/>
      <c r="N28" s="36"/>
      <c r="O28" s="36"/>
      <c r="P28" s="36"/>
    </row>
    <row r="29" spans="1:20" ht="15.75" customHeight="1" x14ac:dyDescent="0.3">
      <c r="A29" s="36"/>
      <c r="B29" s="36"/>
      <c r="C29" s="36"/>
      <c r="D29" s="36"/>
      <c r="E29" s="36"/>
      <c r="F29" s="36"/>
      <c r="G29" s="162"/>
      <c r="H29" s="36"/>
      <c r="I29" s="36"/>
      <c r="J29" s="36"/>
      <c r="K29" s="36"/>
      <c r="L29" s="36"/>
      <c r="M29" s="36"/>
      <c r="N29" s="36"/>
      <c r="O29" s="36"/>
      <c r="P29" s="36"/>
    </row>
    <row r="30" spans="1:20" ht="15.75" customHeight="1" x14ac:dyDescent="0.3">
      <c r="A30" s="36"/>
      <c r="B30" s="36"/>
      <c r="C30" s="36"/>
      <c r="D30" s="36"/>
      <c r="E30" s="36"/>
      <c r="F30" s="36"/>
      <c r="G30" s="162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 x14ac:dyDescent="0.3">
      <c r="A31" s="36"/>
      <c r="B31" s="36"/>
      <c r="C31" s="36"/>
      <c r="D31" s="36"/>
      <c r="E31" s="36"/>
      <c r="F31" s="36"/>
      <c r="G31" s="162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 x14ac:dyDescent="0.3">
      <c r="A32" s="36"/>
      <c r="B32" s="36"/>
      <c r="C32" s="36"/>
      <c r="D32" s="36"/>
      <c r="E32" s="36"/>
      <c r="F32" s="36"/>
      <c r="G32" s="162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 x14ac:dyDescent="0.3">
      <c r="A33" s="36"/>
      <c r="B33" s="36"/>
      <c r="C33" s="36"/>
      <c r="D33" s="36"/>
      <c r="E33" s="36"/>
      <c r="F33" s="36"/>
      <c r="G33" s="16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 x14ac:dyDescent="0.3">
      <c r="A34" s="36"/>
      <c r="B34" s="36"/>
      <c r="C34" s="36"/>
      <c r="D34" s="36"/>
      <c r="E34" s="36"/>
      <c r="F34" s="36"/>
      <c r="G34" s="16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 x14ac:dyDescent="0.3">
      <c r="A35" s="36"/>
      <c r="B35" s="36"/>
      <c r="C35" s="36"/>
      <c r="D35" s="36"/>
      <c r="E35" s="36"/>
      <c r="F35" s="36"/>
      <c r="G35" s="162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 x14ac:dyDescent="0.3">
      <c r="A36" s="36"/>
      <c r="B36" s="36"/>
      <c r="C36" s="36"/>
      <c r="D36" s="36"/>
      <c r="E36" s="36"/>
      <c r="F36" s="36"/>
      <c r="G36" s="16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 x14ac:dyDescent="0.3">
      <c r="A37" s="36"/>
      <c r="B37" s="36"/>
      <c r="C37" s="36"/>
      <c r="D37" s="36"/>
      <c r="E37" s="36"/>
      <c r="F37" s="36"/>
      <c r="G37" s="162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 x14ac:dyDescent="0.3">
      <c r="A38" s="36"/>
      <c r="B38" s="36"/>
      <c r="C38" s="36"/>
      <c r="D38" s="36"/>
      <c r="E38" s="36"/>
      <c r="F38" s="36"/>
      <c r="G38" s="162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 x14ac:dyDescent="0.3">
      <c r="A39" s="36"/>
      <c r="B39" s="36"/>
      <c r="C39" s="36"/>
      <c r="D39" s="36"/>
      <c r="E39" s="36"/>
      <c r="F39" s="36"/>
      <c r="G39" s="162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 x14ac:dyDescent="0.3">
      <c r="A40" s="36"/>
      <c r="B40" s="36"/>
      <c r="C40" s="36"/>
      <c r="D40" s="36"/>
      <c r="E40" s="36"/>
      <c r="F40" s="36"/>
      <c r="G40" s="162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 x14ac:dyDescent="0.3">
      <c r="A41" s="36"/>
      <c r="B41" s="36"/>
      <c r="C41" s="36"/>
      <c r="D41" s="36"/>
      <c r="E41" s="36"/>
      <c r="F41" s="36"/>
      <c r="G41" s="162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 x14ac:dyDescent="0.3">
      <c r="A42" s="36"/>
      <c r="B42" s="36"/>
      <c r="C42" s="36"/>
      <c r="D42" s="36"/>
      <c r="E42" s="36"/>
      <c r="F42" s="36"/>
      <c r="G42" s="162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 x14ac:dyDescent="0.3">
      <c r="A43" s="36"/>
      <c r="B43" s="36"/>
      <c r="C43" s="36"/>
      <c r="D43" s="36"/>
      <c r="E43" s="36"/>
      <c r="F43" s="36"/>
      <c r="G43" s="162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 x14ac:dyDescent="0.3">
      <c r="A44" s="36"/>
      <c r="B44" s="36"/>
      <c r="C44" s="36"/>
      <c r="D44" s="36"/>
      <c r="E44" s="36"/>
      <c r="F44" s="36"/>
      <c r="G44" s="162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 x14ac:dyDescent="0.3">
      <c r="A45" s="36"/>
      <c r="B45" s="36"/>
      <c r="C45" s="36"/>
      <c r="D45" s="36"/>
      <c r="E45" s="36"/>
      <c r="F45" s="36"/>
      <c r="G45" s="162"/>
      <c r="H45" s="36"/>
      <c r="I45" s="36"/>
      <c r="J45" s="36"/>
      <c r="K45" s="36"/>
      <c r="L45" s="36"/>
      <c r="M45" s="36"/>
      <c r="N45" s="36"/>
      <c r="O45" s="36"/>
      <c r="P45" s="36"/>
    </row>
    <row r="46" spans="1:20" ht="15.75" customHeight="1" x14ac:dyDescent="0.3">
      <c r="A46" s="36"/>
      <c r="B46" s="36"/>
      <c r="C46" s="36"/>
      <c r="D46" s="36"/>
      <c r="E46" s="36"/>
      <c r="F46" s="36"/>
      <c r="G46" s="162"/>
      <c r="H46" s="36"/>
      <c r="I46" s="36"/>
      <c r="J46" s="36"/>
      <c r="K46" s="36"/>
      <c r="L46" s="36"/>
      <c r="M46" s="36"/>
      <c r="N46" s="36"/>
      <c r="O46" s="36"/>
      <c r="P46" s="36"/>
    </row>
    <row r="47" spans="1:20" ht="15.75" customHeight="1" x14ac:dyDescent="0.3">
      <c r="A47" s="36"/>
      <c r="B47" s="36"/>
      <c r="C47" s="36"/>
      <c r="D47" s="36"/>
      <c r="E47" s="36"/>
      <c r="F47" s="36"/>
      <c r="G47" s="162"/>
      <c r="H47" s="36"/>
      <c r="I47" s="36"/>
      <c r="J47" s="36"/>
      <c r="K47" s="36"/>
      <c r="L47" s="36"/>
      <c r="M47" s="36"/>
      <c r="N47" s="36"/>
      <c r="O47" s="36"/>
      <c r="P47" s="36"/>
    </row>
    <row r="48" spans="1:20" ht="15.75" customHeight="1" x14ac:dyDescent="0.3">
      <c r="A48" s="36"/>
      <c r="B48" s="36"/>
      <c r="C48" s="36"/>
      <c r="D48" s="36"/>
      <c r="E48" s="36"/>
      <c r="F48" s="36"/>
      <c r="G48" s="162"/>
      <c r="H48" s="36"/>
      <c r="I48" s="36"/>
      <c r="J48" s="36"/>
      <c r="K48" s="36"/>
      <c r="L48" s="36"/>
      <c r="M48" s="36"/>
      <c r="N48" s="36"/>
      <c r="O48" s="36"/>
      <c r="P48" s="36"/>
    </row>
    <row r="49" spans="1:16" ht="15.75" customHeight="1" x14ac:dyDescent="0.3">
      <c r="A49" s="36"/>
      <c r="B49" s="36"/>
      <c r="C49" s="36"/>
      <c r="D49" s="36"/>
      <c r="E49" s="36"/>
      <c r="F49" s="36"/>
      <c r="G49" s="162"/>
      <c r="H49" s="36"/>
      <c r="I49" s="36"/>
      <c r="J49" s="36"/>
      <c r="K49" s="36"/>
      <c r="L49" s="36"/>
      <c r="M49" s="36"/>
      <c r="N49" s="36"/>
      <c r="O49" s="36"/>
      <c r="P49" s="36"/>
    </row>
    <row r="50" spans="1:16" ht="15.75" customHeight="1" x14ac:dyDescent="0.3">
      <c r="A50" s="36"/>
      <c r="B50" s="36"/>
      <c r="C50" s="36"/>
      <c r="D50" s="36"/>
      <c r="E50" s="36"/>
      <c r="F50" s="36"/>
      <c r="G50" s="162"/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36"/>
      <c r="B51" s="36"/>
      <c r="C51" s="36"/>
      <c r="D51" s="36"/>
      <c r="E51" s="36"/>
      <c r="F51" s="36"/>
      <c r="G51" s="162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36"/>
      <c r="B52" s="36"/>
      <c r="C52" s="36"/>
      <c r="D52" s="36"/>
      <c r="E52" s="36"/>
      <c r="F52" s="36"/>
      <c r="G52" s="162"/>
      <c r="H52" s="36"/>
      <c r="I52" s="36"/>
      <c r="J52" s="36"/>
      <c r="K52" s="36"/>
      <c r="L52" s="36"/>
      <c r="M52" s="36"/>
      <c r="N52" s="36"/>
      <c r="O52" s="36"/>
      <c r="P52" s="36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3">
    <sortCondition descending="1" ref="N20"/>
    <sortCondition descending="1" ref="M20"/>
  </sortState>
  <hyperlinks>
    <hyperlink ref="A2" location="'Index'!A3" display="`" xr:uid="{B2342EB4-FB3E-4D3A-9D2A-77A0748B3FC3}"/>
  </hyperlinks>
  <printOptions horizontalCentered="1"/>
  <pageMargins left="0.31527777777777799" right="0.31527777777777799" top="1.1812499999999999" bottom="0.39305555555555599" header="0.39374999999999999" footer="0.196527777777778"/>
  <pageSetup paperSize="9" scale="96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D038-10E7-4075-AB48-0FF53199ABC1}">
  <sheetPr codeName="Sheet6"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160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I3" s="86"/>
      <c r="J3" s="86"/>
      <c r="K3" s="86"/>
      <c r="L3" s="86"/>
      <c r="M3" s="86"/>
      <c r="N3" s="86"/>
      <c r="O3" s="86"/>
      <c r="P3" s="86"/>
      <c r="Q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5</v>
      </c>
      <c r="B5" s="234" t="s">
        <v>168</v>
      </c>
      <c r="C5" s="234" t="s">
        <v>162</v>
      </c>
      <c r="D5" s="235">
        <f>47+48+47+49</f>
        <v>191</v>
      </c>
      <c r="E5" s="235">
        <v>7</v>
      </c>
      <c r="F5" s="235">
        <v>570</v>
      </c>
      <c r="G5" s="294">
        <v>21</v>
      </c>
      <c r="I5" s="86"/>
    </row>
    <row r="6" spans="1:34" ht="15.75" customHeight="1" x14ac:dyDescent="0.3">
      <c r="A6" s="102">
        <v>7</v>
      </c>
      <c r="B6" s="103" t="s">
        <v>170</v>
      </c>
      <c r="C6" s="103" t="s">
        <v>30</v>
      </c>
      <c r="D6" s="104">
        <f>49+43+47+46</f>
        <v>185</v>
      </c>
      <c r="E6" s="99">
        <v>6</v>
      </c>
      <c r="F6" s="104">
        <v>546</v>
      </c>
      <c r="G6" s="105">
        <v>17</v>
      </c>
      <c r="I6" s="86"/>
    </row>
    <row r="7" spans="1:34" ht="15.75" customHeight="1" x14ac:dyDescent="0.3">
      <c r="A7" s="102">
        <v>2</v>
      </c>
      <c r="B7" s="103" t="s">
        <v>163</v>
      </c>
      <c r="C7" s="103" t="s">
        <v>164</v>
      </c>
      <c r="D7" s="104">
        <v>176</v>
      </c>
      <c r="E7" s="99">
        <v>4</v>
      </c>
      <c r="F7" s="110">
        <v>537</v>
      </c>
      <c r="G7" s="111">
        <v>15</v>
      </c>
      <c r="J7" s="112"/>
    </row>
    <row r="8" spans="1:34" ht="15.75" customHeight="1" x14ac:dyDescent="0.3">
      <c r="A8" s="102">
        <v>1</v>
      </c>
      <c r="B8" s="103" t="s">
        <v>161</v>
      </c>
      <c r="C8" s="103" t="s">
        <v>162</v>
      </c>
      <c r="D8" s="104">
        <f>47+43+47+45</f>
        <v>182</v>
      </c>
      <c r="E8" s="99">
        <v>5</v>
      </c>
      <c r="F8" s="110">
        <v>524</v>
      </c>
      <c r="G8" s="111">
        <v>12</v>
      </c>
    </row>
    <row r="9" spans="1:34" ht="15.75" customHeight="1" x14ac:dyDescent="0.3">
      <c r="A9" s="102">
        <v>3</v>
      </c>
      <c r="B9" s="103" t="s">
        <v>165</v>
      </c>
      <c r="C9" s="103" t="s">
        <v>164</v>
      </c>
      <c r="D9" s="104">
        <f>41+44+43+42</f>
        <v>170</v>
      </c>
      <c r="E9" s="99">
        <v>3</v>
      </c>
      <c r="F9" s="104">
        <v>511</v>
      </c>
      <c r="G9" s="105">
        <v>10</v>
      </c>
    </row>
    <row r="10" spans="1:34" ht="15.75" customHeight="1" x14ac:dyDescent="0.3">
      <c r="A10" s="102">
        <v>4</v>
      </c>
      <c r="B10" s="103" t="s">
        <v>166</v>
      </c>
      <c r="C10" s="103" t="s">
        <v>167</v>
      </c>
      <c r="D10" s="104" t="s">
        <v>286</v>
      </c>
      <c r="E10" s="99">
        <v>0</v>
      </c>
      <c r="F10" s="104">
        <v>0</v>
      </c>
      <c r="G10" s="105">
        <v>0</v>
      </c>
    </row>
    <row r="11" spans="1:34" ht="15.75" customHeight="1" x14ac:dyDescent="0.3">
      <c r="A11" s="238">
        <v>6</v>
      </c>
      <c r="B11" s="239" t="s">
        <v>169</v>
      </c>
      <c r="C11" s="239" t="s">
        <v>167</v>
      </c>
      <c r="D11" s="240" t="s">
        <v>286</v>
      </c>
      <c r="E11" s="241">
        <v>0</v>
      </c>
      <c r="F11" s="106">
        <v>0</v>
      </c>
      <c r="G11" s="107">
        <v>0</v>
      </c>
    </row>
    <row r="12" spans="1:34" ht="15.75" customHeight="1" x14ac:dyDescent="0.3"/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</row>
    <row r="14" spans="1:34" ht="15.75" customHeight="1" x14ac:dyDescent="0.3">
      <c r="A14" s="109"/>
      <c r="B14" s="93" t="s">
        <v>5</v>
      </c>
      <c r="C14" s="93" t="s">
        <v>6</v>
      </c>
      <c r="D14" s="97" t="s">
        <v>7</v>
      </c>
      <c r="E14" s="97" t="s">
        <v>8</v>
      </c>
      <c r="F14" s="97" t="s">
        <v>9</v>
      </c>
      <c r="G14" s="98" t="s">
        <v>10</v>
      </c>
    </row>
    <row r="15" spans="1:34" ht="15.75" customHeight="1" x14ac:dyDescent="0.3">
      <c r="A15" s="233">
        <v>3</v>
      </c>
      <c r="B15" s="234" t="s">
        <v>173</v>
      </c>
      <c r="C15" s="234" t="s">
        <v>174</v>
      </c>
      <c r="D15" s="235">
        <f>45+44+44+43</f>
        <v>176</v>
      </c>
      <c r="E15" s="235">
        <v>6</v>
      </c>
      <c r="F15" s="235">
        <v>522</v>
      </c>
      <c r="G15" s="294">
        <v>19</v>
      </c>
    </row>
    <row r="16" spans="1:34" ht="15.75" customHeight="1" x14ac:dyDescent="0.3">
      <c r="A16" s="102">
        <v>6</v>
      </c>
      <c r="B16" s="103" t="s">
        <v>177</v>
      </c>
      <c r="C16" s="103" t="s">
        <v>174</v>
      </c>
      <c r="D16" s="104">
        <f>40+38+43+41</f>
        <v>162</v>
      </c>
      <c r="E16" s="99">
        <v>5</v>
      </c>
      <c r="F16" s="104">
        <v>512</v>
      </c>
      <c r="G16" s="105">
        <v>19</v>
      </c>
    </row>
    <row r="17" spans="1:7" ht="15.75" customHeight="1" x14ac:dyDescent="0.3">
      <c r="A17" s="102">
        <v>7</v>
      </c>
      <c r="B17" s="103" t="s">
        <v>178</v>
      </c>
      <c r="C17" s="103" t="s">
        <v>174</v>
      </c>
      <c r="D17" s="104">
        <f>46+47+44+42</f>
        <v>179</v>
      </c>
      <c r="E17" s="99">
        <v>7</v>
      </c>
      <c r="F17" s="104">
        <v>496</v>
      </c>
      <c r="G17" s="105">
        <v>17</v>
      </c>
    </row>
    <row r="18" spans="1:7" ht="15.75" customHeight="1" x14ac:dyDescent="0.3">
      <c r="A18" s="102">
        <v>1</v>
      </c>
      <c r="B18" s="103" t="s">
        <v>171</v>
      </c>
      <c r="C18" s="103" t="s">
        <v>162</v>
      </c>
      <c r="D18" s="104" t="s">
        <v>286</v>
      </c>
      <c r="E18" s="99">
        <v>0</v>
      </c>
      <c r="F18" s="110">
        <v>0</v>
      </c>
      <c r="G18" s="111">
        <v>0</v>
      </c>
    </row>
    <row r="19" spans="1:7" ht="15.75" customHeight="1" x14ac:dyDescent="0.3">
      <c r="A19" s="102">
        <v>2</v>
      </c>
      <c r="B19" s="103" t="s">
        <v>172</v>
      </c>
      <c r="C19" s="103" t="s">
        <v>167</v>
      </c>
      <c r="D19" s="104" t="s">
        <v>286</v>
      </c>
      <c r="E19" s="99">
        <v>0</v>
      </c>
      <c r="F19" s="104">
        <v>0</v>
      </c>
      <c r="G19" s="105">
        <v>0</v>
      </c>
    </row>
    <row r="20" spans="1:7" ht="15.75" customHeight="1" x14ac:dyDescent="0.3">
      <c r="A20" s="102">
        <v>4</v>
      </c>
      <c r="B20" s="103" t="s">
        <v>175</v>
      </c>
      <c r="C20" s="103" t="s">
        <v>167</v>
      </c>
      <c r="D20" s="104" t="s">
        <v>286</v>
      </c>
      <c r="E20" s="99">
        <v>0</v>
      </c>
      <c r="F20" s="104">
        <v>0</v>
      </c>
      <c r="G20" s="105">
        <v>0</v>
      </c>
    </row>
    <row r="21" spans="1:7" ht="15.75" customHeight="1" x14ac:dyDescent="0.3">
      <c r="A21" s="238">
        <v>5</v>
      </c>
      <c r="B21" s="239" t="s">
        <v>176</v>
      </c>
      <c r="C21" s="239" t="s">
        <v>167</v>
      </c>
      <c r="D21" s="240" t="s">
        <v>286</v>
      </c>
      <c r="E21" s="241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A23" s="90"/>
      <c r="B23" s="91" t="s">
        <v>39</v>
      </c>
      <c r="C23" s="91"/>
      <c r="D23" s="91"/>
      <c r="E23" s="91"/>
      <c r="F23" s="91"/>
      <c r="G23" s="91"/>
    </row>
    <row r="24" spans="1:7" ht="15.75" customHeight="1" x14ac:dyDescent="0.3">
      <c r="A24" s="109"/>
      <c r="B24" s="93" t="s">
        <v>5</v>
      </c>
      <c r="C24" s="93" t="s">
        <v>6</v>
      </c>
      <c r="D24" s="97" t="s">
        <v>7</v>
      </c>
      <c r="E24" s="97" t="s">
        <v>8</v>
      </c>
      <c r="F24" s="97" t="s">
        <v>9</v>
      </c>
      <c r="G24" s="98" t="s">
        <v>10</v>
      </c>
    </row>
    <row r="25" spans="1:7" ht="15.75" customHeight="1" x14ac:dyDescent="0.3">
      <c r="A25" s="233">
        <v>6</v>
      </c>
      <c r="B25" s="234" t="s">
        <v>184</v>
      </c>
      <c r="C25" s="234" t="s">
        <v>153</v>
      </c>
      <c r="D25" s="235">
        <f>43+46+45+44</f>
        <v>178</v>
      </c>
      <c r="E25" s="235">
        <v>8</v>
      </c>
      <c r="F25" s="235">
        <v>549</v>
      </c>
      <c r="G25" s="294">
        <v>24</v>
      </c>
    </row>
    <row r="26" spans="1:7" ht="15.75" customHeight="1" x14ac:dyDescent="0.3">
      <c r="A26" s="102">
        <v>7</v>
      </c>
      <c r="B26" s="103" t="s">
        <v>185</v>
      </c>
      <c r="C26" s="103" t="s">
        <v>181</v>
      </c>
      <c r="D26" s="104">
        <f>42+44+44+46</f>
        <v>176</v>
      </c>
      <c r="E26" s="99">
        <v>7</v>
      </c>
      <c r="F26" s="104">
        <v>533</v>
      </c>
      <c r="G26" s="105">
        <v>21</v>
      </c>
    </row>
    <row r="27" spans="1:7" ht="15.75" customHeight="1" x14ac:dyDescent="0.3">
      <c r="A27" s="102">
        <v>5</v>
      </c>
      <c r="B27" s="103" t="s">
        <v>183</v>
      </c>
      <c r="C27" s="103" t="s">
        <v>181</v>
      </c>
      <c r="D27" s="104">
        <f>40+41+41+44</f>
        <v>166</v>
      </c>
      <c r="E27" s="99">
        <v>5</v>
      </c>
      <c r="F27" s="104">
        <v>515</v>
      </c>
      <c r="G27" s="105">
        <v>18</v>
      </c>
    </row>
    <row r="28" spans="1:7" ht="15.75" customHeight="1" x14ac:dyDescent="0.3">
      <c r="A28" s="102">
        <v>4</v>
      </c>
      <c r="B28" s="103" t="s">
        <v>152</v>
      </c>
      <c r="C28" s="103" t="s">
        <v>153</v>
      </c>
      <c r="D28" s="104">
        <f>41+45+42+37</f>
        <v>165</v>
      </c>
      <c r="E28" s="99">
        <v>4</v>
      </c>
      <c r="F28" s="104">
        <v>487</v>
      </c>
      <c r="G28" s="105">
        <v>12</v>
      </c>
    </row>
    <row r="29" spans="1:7" ht="15.75" customHeight="1" x14ac:dyDescent="0.3">
      <c r="A29" s="102">
        <v>2</v>
      </c>
      <c r="B29" s="103" t="s">
        <v>180</v>
      </c>
      <c r="C29" s="103" t="s">
        <v>181</v>
      </c>
      <c r="D29" s="104">
        <f>46+44+43+41</f>
        <v>174</v>
      </c>
      <c r="E29" s="99">
        <v>6</v>
      </c>
      <c r="F29" s="104">
        <v>483</v>
      </c>
      <c r="G29" s="105">
        <v>12</v>
      </c>
    </row>
    <row r="30" spans="1:7" ht="15.75" customHeight="1" x14ac:dyDescent="0.3">
      <c r="A30" s="102">
        <v>1</v>
      </c>
      <c r="B30" s="103" t="s">
        <v>179</v>
      </c>
      <c r="C30" s="103" t="s">
        <v>164</v>
      </c>
      <c r="D30" s="104">
        <f>40+41+41+43</f>
        <v>165</v>
      </c>
      <c r="E30" s="99">
        <v>4</v>
      </c>
      <c r="F30" s="110">
        <v>482</v>
      </c>
      <c r="G30" s="111">
        <v>11</v>
      </c>
    </row>
    <row r="31" spans="1:7" ht="15.75" customHeight="1" x14ac:dyDescent="0.3">
      <c r="A31" s="102">
        <v>8</v>
      </c>
      <c r="B31" s="103" t="s">
        <v>186</v>
      </c>
      <c r="C31" s="103" t="s">
        <v>174</v>
      </c>
      <c r="D31" s="104">
        <f>36+40+42+40</f>
        <v>158</v>
      </c>
      <c r="E31" s="99">
        <v>2</v>
      </c>
      <c r="F31" s="104">
        <v>471</v>
      </c>
      <c r="G31" s="105">
        <v>9</v>
      </c>
    </row>
    <row r="32" spans="1:7" ht="15.75" customHeight="1" x14ac:dyDescent="0.3">
      <c r="A32" s="238">
        <v>3</v>
      </c>
      <c r="B32" s="239" t="s">
        <v>182</v>
      </c>
      <c r="C32" s="239" t="s">
        <v>181</v>
      </c>
      <c r="D32" s="240" t="s">
        <v>286</v>
      </c>
      <c r="E32" s="241">
        <v>0</v>
      </c>
      <c r="F32" s="106">
        <v>0</v>
      </c>
      <c r="G32" s="107">
        <v>0</v>
      </c>
    </row>
    <row r="33" spans="2:6" ht="15.75" customHeight="1" x14ac:dyDescent="0.3"/>
    <row r="34" spans="2:6" ht="15.75" customHeight="1" x14ac:dyDescent="0.3">
      <c r="B34" s="86" t="s">
        <v>159</v>
      </c>
      <c r="F34" s="108" t="s">
        <v>706</v>
      </c>
    </row>
    <row r="35" spans="2:6" ht="15.75" customHeight="1" x14ac:dyDescent="0.3">
      <c r="B35" s="86" t="s">
        <v>129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25:G32">
    <sortCondition descending="1" ref="G25"/>
    <sortCondition descending="1" ref="F25"/>
  </sortState>
  <hyperlinks>
    <hyperlink ref="B2" location="'Index'!A3" tooltip="Go to the Index sheet" display="`" xr:uid="{B6ABE895-165C-44F5-9190-173D192009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7FE6-A5BD-40A8-8719-9140D3B11E93}">
  <sheetPr codeName="Sheet32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591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86"/>
      <c r="I3" s="86"/>
      <c r="J3" s="86"/>
      <c r="K3" s="86"/>
      <c r="L3" s="86"/>
      <c r="M3" s="86"/>
      <c r="N3" s="86"/>
      <c r="O3" s="86"/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5</v>
      </c>
      <c r="B5" s="234" t="s">
        <v>594</v>
      </c>
      <c r="C5" s="234" t="s">
        <v>298</v>
      </c>
      <c r="D5" s="235">
        <v>191</v>
      </c>
      <c r="E5" s="235">
        <v>8</v>
      </c>
      <c r="F5" s="235">
        <v>572</v>
      </c>
      <c r="G5" s="294">
        <v>24</v>
      </c>
      <c r="I5" s="86"/>
    </row>
    <row r="6" spans="1:34" ht="15.75" customHeight="1" x14ac:dyDescent="0.3">
      <c r="A6" s="102">
        <v>8</v>
      </c>
      <c r="B6" s="103" t="s">
        <v>597</v>
      </c>
      <c r="C6" s="103" t="s">
        <v>211</v>
      </c>
      <c r="D6" s="104">
        <v>182</v>
      </c>
      <c r="E6" s="99">
        <v>6</v>
      </c>
      <c r="F6" s="104">
        <v>557</v>
      </c>
      <c r="G6" s="105">
        <v>19</v>
      </c>
      <c r="I6" s="86"/>
    </row>
    <row r="7" spans="1:34" ht="15.75" customHeight="1" x14ac:dyDescent="0.3">
      <c r="A7" s="102">
        <v>2</v>
      </c>
      <c r="B7" s="103" t="s">
        <v>592</v>
      </c>
      <c r="C7" s="103" t="s">
        <v>181</v>
      </c>
      <c r="D7" s="104">
        <v>187</v>
      </c>
      <c r="E7" s="99">
        <v>7</v>
      </c>
      <c r="F7" s="104">
        <v>549</v>
      </c>
      <c r="G7" s="105">
        <v>18</v>
      </c>
      <c r="J7" s="112"/>
    </row>
    <row r="8" spans="1:34" ht="15.75" customHeight="1" x14ac:dyDescent="0.3">
      <c r="A8" s="102">
        <v>1</v>
      </c>
      <c r="B8" s="103" t="s">
        <v>525</v>
      </c>
      <c r="C8" s="103" t="s">
        <v>30</v>
      </c>
      <c r="D8" s="104">
        <v>178</v>
      </c>
      <c r="E8" s="99">
        <v>5</v>
      </c>
      <c r="F8" s="110">
        <v>549</v>
      </c>
      <c r="G8" s="111">
        <v>16</v>
      </c>
    </row>
    <row r="9" spans="1:34" ht="15.75" customHeight="1" x14ac:dyDescent="0.3">
      <c r="A9" s="102">
        <v>4</v>
      </c>
      <c r="B9" s="103" t="s">
        <v>593</v>
      </c>
      <c r="C9" s="103" t="s">
        <v>181</v>
      </c>
      <c r="D9" s="104">
        <v>177</v>
      </c>
      <c r="E9" s="99">
        <v>4</v>
      </c>
      <c r="F9" s="104">
        <v>539</v>
      </c>
      <c r="G9" s="105">
        <v>13</v>
      </c>
      <c r="I9" s="86"/>
    </row>
    <row r="10" spans="1:34" ht="15.75" customHeight="1" x14ac:dyDescent="0.3">
      <c r="A10" s="102">
        <v>3</v>
      </c>
      <c r="B10" s="103" t="s">
        <v>305</v>
      </c>
      <c r="C10" s="103" t="s">
        <v>306</v>
      </c>
      <c r="D10" s="104">
        <v>175</v>
      </c>
      <c r="E10" s="99">
        <v>3</v>
      </c>
      <c r="F10" s="104">
        <v>518</v>
      </c>
      <c r="G10" s="105">
        <v>9</v>
      </c>
      <c r="I10" s="86"/>
    </row>
    <row r="11" spans="1:34" ht="15.75" customHeight="1" x14ac:dyDescent="0.3">
      <c r="A11" s="102">
        <v>6</v>
      </c>
      <c r="B11" s="103" t="s">
        <v>595</v>
      </c>
      <c r="C11" s="103" t="s">
        <v>298</v>
      </c>
      <c r="D11" s="104" t="s">
        <v>85</v>
      </c>
      <c r="E11" s="99">
        <v>0</v>
      </c>
      <c r="F11" s="104">
        <v>0</v>
      </c>
      <c r="G11" s="105">
        <v>0</v>
      </c>
      <c r="I11" s="86"/>
    </row>
    <row r="12" spans="1:34" ht="15.75" customHeight="1" x14ac:dyDescent="0.3">
      <c r="A12" s="238">
        <v>7</v>
      </c>
      <c r="B12" s="239" t="s">
        <v>596</v>
      </c>
      <c r="C12" s="239" t="s">
        <v>300</v>
      </c>
      <c r="D12" s="240" t="s">
        <v>286</v>
      </c>
      <c r="E12" s="241">
        <v>0</v>
      </c>
      <c r="F12" s="106">
        <v>0</v>
      </c>
      <c r="G12" s="107">
        <v>0</v>
      </c>
      <c r="I12" s="86"/>
    </row>
    <row r="13" spans="1:34" ht="15.75" customHeight="1" x14ac:dyDescent="0.3"/>
    <row r="14" spans="1:34" ht="15.75" customHeight="1" x14ac:dyDescent="0.3">
      <c r="A14" s="90"/>
      <c r="B14" s="91" t="s">
        <v>4</v>
      </c>
      <c r="C14" s="91"/>
      <c r="D14" s="91"/>
      <c r="E14" s="91"/>
      <c r="F14" s="91"/>
      <c r="G14" s="91"/>
    </row>
    <row r="15" spans="1:34" ht="15.75" customHeight="1" x14ac:dyDescent="0.3">
      <c r="A15" s="109"/>
      <c r="B15" s="93" t="s">
        <v>5</v>
      </c>
      <c r="C15" s="93" t="s">
        <v>6</v>
      </c>
      <c r="D15" s="97" t="s">
        <v>7</v>
      </c>
      <c r="E15" s="97" t="s">
        <v>8</v>
      </c>
      <c r="F15" s="97" t="s">
        <v>9</v>
      </c>
      <c r="G15" s="98" t="s">
        <v>10</v>
      </c>
    </row>
    <row r="16" spans="1:34" ht="15.75" customHeight="1" x14ac:dyDescent="0.3">
      <c r="A16" s="233">
        <v>7</v>
      </c>
      <c r="B16" s="234" t="s">
        <v>602</v>
      </c>
      <c r="C16" s="234" t="s">
        <v>325</v>
      </c>
      <c r="D16" s="235">
        <v>185</v>
      </c>
      <c r="E16" s="235">
        <v>8</v>
      </c>
      <c r="F16" s="235">
        <v>542</v>
      </c>
      <c r="G16" s="294">
        <v>24</v>
      </c>
    </row>
    <row r="17" spans="1:7" ht="15.75" customHeight="1" x14ac:dyDescent="0.3">
      <c r="A17" s="102">
        <v>8</v>
      </c>
      <c r="B17" s="103" t="s">
        <v>603</v>
      </c>
      <c r="C17" s="103" t="s">
        <v>306</v>
      </c>
      <c r="D17" s="104">
        <v>163</v>
      </c>
      <c r="E17" s="99">
        <v>7</v>
      </c>
      <c r="F17" s="104">
        <v>497</v>
      </c>
      <c r="G17" s="105">
        <v>20</v>
      </c>
    </row>
    <row r="18" spans="1:7" ht="15.75" customHeight="1" x14ac:dyDescent="0.3">
      <c r="A18" s="102">
        <v>1</v>
      </c>
      <c r="B18" s="103" t="s">
        <v>113</v>
      </c>
      <c r="C18" s="103" t="s">
        <v>74</v>
      </c>
      <c r="D18" s="104">
        <v>160</v>
      </c>
      <c r="E18" s="99">
        <v>6</v>
      </c>
      <c r="F18" s="110">
        <v>485</v>
      </c>
      <c r="G18" s="111">
        <v>16</v>
      </c>
    </row>
    <row r="19" spans="1:7" ht="15.75" customHeight="1" x14ac:dyDescent="0.3">
      <c r="A19" s="102">
        <v>2</v>
      </c>
      <c r="B19" s="103" t="s">
        <v>598</v>
      </c>
      <c r="C19" s="103" t="s">
        <v>30</v>
      </c>
      <c r="D19" s="104">
        <v>143</v>
      </c>
      <c r="E19" s="99">
        <v>5</v>
      </c>
      <c r="F19" s="104">
        <v>461</v>
      </c>
      <c r="G19" s="105">
        <v>15</v>
      </c>
    </row>
    <row r="20" spans="1:7" ht="15.75" customHeight="1" x14ac:dyDescent="0.3">
      <c r="A20" s="102">
        <v>6</v>
      </c>
      <c r="B20" s="103" t="s">
        <v>331</v>
      </c>
      <c r="C20" s="103" t="s">
        <v>325</v>
      </c>
      <c r="D20" s="104">
        <v>143</v>
      </c>
      <c r="E20" s="99">
        <v>5</v>
      </c>
      <c r="F20" s="104">
        <v>461</v>
      </c>
      <c r="G20" s="105">
        <v>15</v>
      </c>
    </row>
    <row r="21" spans="1:7" ht="15.75" customHeight="1" x14ac:dyDescent="0.3">
      <c r="A21" s="102">
        <v>3</v>
      </c>
      <c r="B21" s="103" t="s">
        <v>599</v>
      </c>
      <c r="C21" s="103" t="s">
        <v>325</v>
      </c>
      <c r="D21" s="104">
        <v>120</v>
      </c>
      <c r="E21" s="99">
        <v>3</v>
      </c>
      <c r="F21" s="104">
        <v>432</v>
      </c>
      <c r="G21" s="105">
        <v>11</v>
      </c>
    </row>
    <row r="22" spans="1:7" ht="15.75" customHeight="1" x14ac:dyDescent="0.3">
      <c r="A22" s="102">
        <v>4</v>
      </c>
      <c r="B22" s="103" t="s">
        <v>600</v>
      </c>
      <c r="C22" s="103" t="s">
        <v>366</v>
      </c>
      <c r="D22" s="104" t="s">
        <v>286</v>
      </c>
      <c r="E22" s="99">
        <v>0</v>
      </c>
      <c r="F22" s="104">
        <v>0</v>
      </c>
      <c r="G22" s="105">
        <v>0</v>
      </c>
    </row>
    <row r="23" spans="1:7" ht="15.75" customHeight="1" x14ac:dyDescent="0.3">
      <c r="A23" s="238">
        <v>5</v>
      </c>
      <c r="B23" s="239" t="s">
        <v>601</v>
      </c>
      <c r="C23" s="239" t="s">
        <v>325</v>
      </c>
      <c r="D23" s="240" t="s">
        <v>286</v>
      </c>
      <c r="E23" s="241">
        <v>0</v>
      </c>
      <c r="F23" s="106">
        <v>0</v>
      </c>
      <c r="G23" s="107">
        <v>0</v>
      </c>
    </row>
    <row r="24" spans="1:7" ht="15.75" customHeight="1" x14ac:dyDescent="0.3"/>
    <row r="25" spans="1:7" ht="15.75" customHeight="1" x14ac:dyDescent="0.3">
      <c r="A25" s="90"/>
      <c r="B25" s="91" t="s">
        <v>39</v>
      </c>
      <c r="C25" s="91"/>
      <c r="D25" s="91"/>
      <c r="E25" s="91"/>
      <c r="F25" s="91"/>
      <c r="G25" s="91"/>
    </row>
    <row r="26" spans="1:7" ht="15.75" customHeight="1" x14ac:dyDescent="0.3">
      <c r="A26" s="109"/>
      <c r="B26" s="93" t="s">
        <v>5</v>
      </c>
      <c r="C26" s="93" t="s">
        <v>6</v>
      </c>
      <c r="D26" s="97" t="s">
        <v>7</v>
      </c>
      <c r="E26" s="97" t="s">
        <v>8</v>
      </c>
      <c r="F26" s="97" t="s">
        <v>9</v>
      </c>
      <c r="G26" s="98" t="s">
        <v>10</v>
      </c>
    </row>
    <row r="27" spans="1:7" ht="15.75" customHeight="1" x14ac:dyDescent="0.3">
      <c r="A27" s="233">
        <v>3</v>
      </c>
      <c r="B27" s="234" t="s">
        <v>604</v>
      </c>
      <c r="C27" s="234" t="s">
        <v>30</v>
      </c>
      <c r="D27" s="235">
        <v>156</v>
      </c>
      <c r="E27" s="235">
        <v>5</v>
      </c>
      <c r="F27" s="235">
        <v>474</v>
      </c>
      <c r="G27" s="294">
        <v>19</v>
      </c>
    </row>
    <row r="28" spans="1:7" ht="15.75" customHeight="1" x14ac:dyDescent="0.3">
      <c r="A28" s="102">
        <v>5</v>
      </c>
      <c r="B28" s="103" t="s">
        <v>606</v>
      </c>
      <c r="C28" s="103" t="s">
        <v>30</v>
      </c>
      <c r="D28" s="104">
        <v>158</v>
      </c>
      <c r="E28" s="99">
        <v>6</v>
      </c>
      <c r="F28" s="104">
        <v>447</v>
      </c>
      <c r="G28" s="105">
        <v>16</v>
      </c>
    </row>
    <row r="29" spans="1:7" ht="15.75" customHeight="1" x14ac:dyDescent="0.3">
      <c r="A29" s="102">
        <v>6</v>
      </c>
      <c r="B29" s="103" t="s">
        <v>357</v>
      </c>
      <c r="C29" s="103" t="s">
        <v>325</v>
      </c>
      <c r="D29" s="104">
        <v>169</v>
      </c>
      <c r="E29" s="99">
        <v>7</v>
      </c>
      <c r="F29" s="104">
        <v>455</v>
      </c>
      <c r="G29" s="105">
        <v>15</v>
      </c>
    </row>
    <row r="30" spans="1:7" ht="15.75" customHeight="1" x14ac:dyDescent="0.3">
      <c r="A30" s="102">
        <v>7</v>
      </c>
      <c r="B30" s="103" t="s">
        <v>67</v>
      </c>
      <c r="C30" s="103" t="s">
        <v>64</v>
      </c>
      <c r="D30" s="104">
        <v>147</v>
      </c>
      <c r="E30" s="99">
        <v>4</v>
      </c>
      <c r="F30" s="104">
        <v>448</v>
      </c>
      <c r="G30" s="105">
        <v>15</v>
      </c>
    </row>
    <row r="31" spans="1:7" ht="15.75" customHeight="1" x14ac:dyDescent="0.3">
      <c r="A31" s="102">
        <v>1</v>
      </c>
      <c r="B31" s="103" t="s">
        <v>367</v>
      </c>
      <c r="C31" s="103" t="s">
        <v>361</v>
      </c>
      <c r="D31" s="104">
        <v>120</v>
      </c>
      <c r="E31" s="99">
        <v>3</v>
      </c>
      <c r="F31" s="110">
        <v>393</v>
      </c>
      <c r="G31" s="111">
        <v>11</v>
      </c>
    </row>
    <row r="32" spans="1:7" ht="15.75" customHeight="1" x14ac:dyDescent="0.3">
      <c r="A32" s="102">
        <v>2</v>
      </c>
      <c r="B32" s="103" t="s">
        <v>351</v>
      </c>
      <c r="C32" s="103" t="s">
        <v>153</v>
      </c>
      <c r="D32" s="104" t="s">
        <v>85</v>
      </c>
      <c r="E32" s="99">
        <v>0</v>
      </c>
      <c r="F32" s="104">
        <v>0</v>
      </c>
      <c r="G32" s="105">
        <v>0</v>
      </c>
    </row>
    <row r="33" spans="1:7" ht="15.75" customHeight="1" x14ac:dyDescent="0.3">
      <c r="A33" s="238">
        <v>4</v>
      </c>
      <c r="B33" s="239" t="s">
        <v>605</v>
      </c>
      <c r="C33" s="239" t="s">
        <v>153</v>
      </c>
      <c r="D33" s="240" t="s">
        <v>85</v>
      </c>
      <c r="E33" s="241">
        <v>0</v>
      </c>
      <c r="F33" s="106">
        <v>0</v>
      </c>
      <c r="G33" s="107">
        <v>0</v>
      </c>
    </row>
    <row r="34" spans="1:7" ht="15.75" customHeight="1" x14ac:dyDescent="0.3"/>
    <row r="35" spans="1:7" ht="15.75" customHeight="1" x14ac:dyDescent="0.3">
      <c r="A35" s="90"/>
      <c r="B35" s="91" t="s">
        <v>40</v>
      </c>
      <c r="C35" s="91"/>
      <c r="D35" s="91"/>
      <c r="E35" s="91"/>
      <c r="F35" s="91"/>
      <c r="G35" s="91"/>
    </row>
    <row r="36" spans="1:7" ht="15.75" customHeight="1" x14ac:dyDescent="0.3">
      <c r="A36" s="109"/>
      <c r="B36" s="93" t="s">
        <v>5</v>
      </c>
      <c r="C36" s="93" t="s">
        <v>6</v>
      </c>
      <c r="D36" s="97" t="s">
        <v>7</v>
      </c>
      <c r="E36" s="97" t="s">
        <v>8</v>
      </c>
      <c r="F36" s="97" t="s">
        <v>9</v>
      </c>
      <c r="G36" s="98" t="s">
        <v>10</v>
      </c>
    </row>
    <row r="37" spans="1:7" ht="15.75" customHeight="1" x14ac:dyDescent="0.3">
      <c r="A37" s="233">
        <v>5</v>
      </c>
      <c r="B37" s="234" t="s">
        <v>610</v>
      </c>
      <c r="C37" s="234" t="s">
        <v>343</v>
      </c>
      <c r="D37" s="235">
        <v>157</v>
      </c>
      <c r="E37" s="235">
        <v>7</v>
      </c>
      <c r="F37" s="235">
        <v>445</v>
      </c>
      <c r="G37" s="294">
        <v>20</v>
      </c>
    </row>
    <row r="38" spans="1:7" ht="15.75" customHeight="1" x14ac:dyDescent="0.3">
      <c r="A38" s="102">
        <v>6</v>
      </c>
      <c r="B38" s="103" t="s">
        <v>611</v>
      </c>
      <c r="C38" s="103" t="s">
        <v>361</v>
      </c>
      <c r="D38" s="104">
        <v>149</v>
      </c>
      <c r="E38" s="99">
        <v>6</v>
      </c>
      <c r="F38" s="104">
        <v>431</v>
      </c>
      <c r="G38" s="105">
        <v>17</v>
      </c>
    </row>
    <row r="39" spans="1:7" ht="15.75" customHeight="1" x14ac:dyDescent="0.3">
      <c r="A39" s="102">
        <v>2</v>
      </c>
      <c r="B39" s="103" t="s">
        <v>152</v>
      </c>
      <c r="C39" s="103" t="s">
        <v>153</v>
      </c>
      <c r="D39" s="104">
        <v>149</v>
      </c>
      <c r="E39" s="99">
        <v>6</v>
      </c>
      <c r="F39" s="104">
        <v>387</v>
      </c>
      <c r="G39" s="105">
        <v>15</v>
      </c>
    </row>
    <row r="40" spans="1:7" ht="15.75" customHeight="1" x14ac:dyDescent="0.3">
      <c r="A40" s="102">
        <v>7</v>
      </c>
      <c r="B40" s="103" t="s">
        <v>391</v>
      </c>
      <c r="C40" s="103" t="s">
        <v>84</v>
      </c>
      <c r="D40" s="104">
        <v>133</v>
      </c>
      <c r="E40" s="99">
        <v>4</v>
      </c>
      <c r="F40" s="104">
        <v>388</v>
      </c>
      <c r="G40" s="105">
        <v>14</v>
      </c>
    </row>
    <row r="41" spans="1:7" ht="15.75" customHeight="1" x14ac:dyDescent="0.3">
      <c r="A41" s="102">
        <v>3</v>
      </c>
      <c r="B41" s="103" t="s">
        <v>608</v>
      </c>
      <c r="C41" s="103" t="s">
        <v>53</v>
      </c>
      <c r="D41" s="104">
        <v>106</v>
      </c>
      <c r="E41" s="99">
        <v>3</v>
      </c>
      <c r="F41" s="104">
        <v>321</v>
      </c>
      <c r="G41" s="105">
        <v>10</v>
      </c>
    </row>
    <row r="42" spans="1:7" ht="15.75" customHeight="1" x14ac:dyDescent="0.3">
      <c r="A42" s="102">
        <v>1</v>
      </c>
      <c r="B42" s="103" t="s">
        <v>607</v>
      </c>
      <c r="C42" s="103" t="s">
        <v>325</v>
      </c>
      <c r="D42" s="104" t="s">
        <v>286</v>
      </c>
      <c r="E42" s="99">
        <v>0</v>
      </c>
      <c r="F42" s="110">
        <v>0</v>
      </c>
      <c r="G42" s="111">
        <v>0</v>
      </c>
    </row>
    <row r="43" spans="1:7" ht="15.75" customHeight="1" x14ac:dyDescent="0.3">
      <c r="A43" s="238">
        <v>4</v>
      </c>
      <c r="B43" s="239" t="s">
        <v>609</v>
      </c>
      <c r="C43" s="239" t="s">
        <v>30</v>
      </c>
      <c r="D43" s="240" t="s">
        <v>286</v>
      </c>
      <c r="E43" s="241">
        <v>0</v>
      </c>
      <c r="F43" s="106">
        <v>0</v>
      </c>
      <c r="G43" s="107">
        <v>0</v>
      </c>
    </row>
    <row r="44" spans="1:7" ht="15.75" customHeight="1" x14ac:dyDescent="0.3"/>
    <row r="45" spans="1:7" ht="15.75" customHeight="1" x14ac:dyDescent="0.3">
      <c r="B45" s="86" t="s">
        <v>612</v>
      </c>
      <c r="F45" s="108" t="s">
        <v>706</v>
      </c>
    </row>
    <row r="46" spans="1:7" ht="15.75" customHeight="1" x14ac:dyDescent="0.3">
      <c r="B46" s="86" t="s">
        <v>129</v>
      </c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37:G43">
    <sortCondition descending="1" ref="G37"/>
    <sortCondition descending="1" ref="F37"/>
  </sortState>
  <hyperlinks>
    <hyperlink ref="B2" location="'Index'!A3" tooltip="Go to the Index sheet" display="`" xr:uid="{2E9EF75C-5EA3-4644-9726-46B7C3AA95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2021-08-30T13:28:28Z</dcterms:created>
  <dcterms:modified xsi:type="dcterms:W3CDTF">2021-08-30T13:30:56Z</dcterms:modified>
</cp:coreProperties>
</file>