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Documents\C&amp;NTSA\C&amp;NLeague\2020-21Winter\"/>
    </mc:Choice>
  </mc:AlternateContent>
  <xr:revisionPtr revIDLastSave="0" documentId="8_{C1D564A2-9EAE-4A83-B712-F69E78603AC5}" xr6:coauthVersionLast="47" xr6:coauthVersionMax="47" xr10:uidLastSave="{00000000-0000-0000-0000-000000000000}"/>
  <bookViews>
    <workbookView minimized="1" xWindow="735" yWindow="735" windowWidth="18900" windowHeight="14205" tabRatio="850" xr2:uid="{B9F0C14A-A528-46ED-AFDA-E54F1452D0AE}"/>
  </bookViews>
  <sheets>
    <sheet name="Index" sheetId="43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Sen" sheetId="10" r:id="rId10"/>
    <sheet name="10m Air Rifle (Supp rest)" sheetId="11" r:id="rId11"/>
    <sheet name="20Yd Pistol" sheetId="12" r:id="rId12"/>
    <sheet name="6Yd Air Pistol" sheetId="13" r:id="rId13"/>
    <sheet name="Gallery Rifle Any" sheetId="14" r:id="rId14"/>
    <sheet name="Gallery Rifle Any Sen" sheetId="15" r:id="rId15"/>
    <sheet name="Gallery Rifle Iron" sheetId="16" r:id="rId16"/>
    <sheet name="Gallery Rifle Iron Sen" sheetId="17" r:id="rId17"/>
    <sheet name="Long Barrelled Pistol" sheetId="18" r:id="rId18"/>
    <sheet name="Long Barrelled Pistol Sen" sheetId="19" r:id="rId19"/>
    <sheet name="Long Range Bench 1" sheetId="20" r:id="rId20"/>
    <sheet name="Long Range Bench 2" sheetId="21" r:id="rId21"/>
    <sheet name="Long Range Bench Sen" sheetId="22" r:id="rId22"/>
    <sheet name="Muzzle-loading Pistol" sheetId="23" r:id="rId23"/>
    <sheet name="Muzzle-loading Revolver" sheetId="24" r:id="rId24"/>
    <sheet name="Rapid Fire Air Pistol" sheetId="25" r:id="rId25"/>
    <sheet name="Rapid Fire Rifle" sheetId="26" r:id="rId26"/>
    <sheet name="Rapid Fire Rifle Sen" sheetId="27" r:id="rId27"/>
    <sheet name="Short Range Rifle" sheetId="39" r:id="rId28"/>
    <sheet name="Short Range Rifle Sen" sheetId="40" r:id="rId29"/>
    <sheet name="Short Range Rifle Team 1" sheetId="41" r:id="rId30"/>
    <sheet name="Short Range Rifle Team 2" sheetId="42" r:id="rId31"/>
    <sheet name="Sport Rifle" sheetId="28" r:id="rId32"/>
    <sheet name="Sport Rifle Sen" sheetId="29" r:id="rId33"/>
    <sheet name="Sport Rifle Team" sheetId="30" r:id="rId34"/>
    <sheet name="SR Benchrest (Air)" sheetId="31" r:id="rId35"/>
    <sheet name="SR Benchrest (Air) Sen" sheetId="32" r:id="rId36"/>
    <sheet name="SR Benchrest (Rimfire) 1" sheetId="33" r:id="rId37"/>
    <sheet name="SR Benchrest (Rimfire) 2" sheetId="34" r:id="rId38"/>
    <sheet name="SR Benchrest (Rimfire) Jun" sheetId="35" r:id="rId39"/>
    <sheet name="SR Benchrest (Rimfire) Sen" sheetId="36" r:id="rId40"/>
    <sheet name="SR Benchrest (Rimfire) Team" sheetId="37" r:id="rId41"/>
    <sheet name="SR Standard Pistol" sheetId="38" r:id="rId4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42" l="1"/>
  <c r="F16" i="42"/>
  <c r="F15" i="42"/>
  <c r="F14" i="42"/>
  <c r="M12" i="42"/>
  <c r="F12" i="42"/>
  <c r="M11" i="42"/>
  <c r="F11" i="42"/>
  <c r="M10" i="42"/>
  <c r="M9" i="42" s="1"/>
  <c r="F10" i="42"/>
  <c r="F9" i="42"/>
  <c r="M7" i="42"/>
  <c r="F7" i="42"/>
  <c r="M6" i="42"/>
  <c r="F6" i="42"/>
  <c r="M5" i="42"/>
  <c r="F5" i="42"/>
  <c r="M4" i="42"/>
  <c r="F4" i="42"/>
  <c r="F43" i="41"/>
  <c r="F42" i="41"/>
  <c r="F41" i="41"/>
  <c r="F40" i="41"/>
  <c r="M38" i="41"/>
  <c r="F38" i="41"/>
  <c r="M37" i="41"/>
  <c r="F37" i="41"/>
  <c r="F35" i="41" s="1"/>
  <c r="M36" i="41"/>
  <c r="F36" i="41"/>
  <c r="M35" i="41"/>
  <c r="M33" i="41"/>
  <c r="F33" i="41"/>
  <c r="M32" i="41"/>
  <c r="F32" i="41"/>
  <c r="M31" i="41"/>
  <c r="F31" i="41"/>
  <c r="M30" i="41"/>
  <c r="F30" i="41"/>
  <c r="F17" i="41"/>
  <c r="F16" i="41"/>
  <c r="F15" i="41"/>
  <c r="F14" i="41"/>
  <c r="M12" i="41"/>
  <c r="F12" i="41"/>
  <c r="M11" i="41"/>
  <c r="F11" i="41"/>
  <c r="M10" i="41"/>
  <c r="F10" i="41"/>
  <c r="M9" i="41"/>
  <c r="F9" i="41"/>
  <c r="M7" i="41"/>
  <c r="F7" i="41"/>
  <c r="M6" i="41"/>
  <c r="F6" i="41"/>
  <c r="M5" i="41"/>
  <c r="F5" i="41"/>
  <c r="M4" i="41"/>
  <c r="F4" i="41"/>
  <c r="G10" i="38" l="1"/>
  <c r="G9" i="38"/>
  <c r="G8" i="38"/>
  <c r="G7" i="38"/>
  <c r="G6" i="38"/>
  <c r="G5" i="38"/>
  <c r="M38" i="37"/>
  <c r="F38" i="37"/>
  <c r="M37" i="37"/>
  <c r="F37" i="37"/>
  <c r="M36" i="37"/>
  <c r="F36" i="37"/>
  <c r="M35" i="37"/>
  <c r="F35" i="37"/>
  <c r="M33" i="37"/>
  <c r="F33" i="37"/>
  <c r="M32" i="37"/>
  <c r="F32" i="37"/>
  <c r="M31" i="37"/>
  <c r="F31" i="37"/>
  <c r="M30" i="37"/>
  <c r="F30" i="37"/>
  <c r="F17" i="37"/>
  <c r="F16" i="37"/>
  <c r="F15" i="37"/>
  <c r="F14" i="37"/>
  <c r="M12" i="37"/>
  <c r="F12" i="37"/>
  <c r="M11" i="37"/>
  <c r="F11" i="37"/>
  <c r="M10" i="37"/>
  <c r="F10" i="37"/>
  <c r="M9" i="37"/>
  <c r="F9" i="37"/>
  <c r="M7" i="37"/>
  <c r="F7" i="37"/>
  <c r="M6" i="37"/>
  <c r="F6" i="37"/>
  <c r="M5" i="37"/>
  <c r="F5" i="37"/>
  <c r="M4" i="37"/>
  <c r="F4" i="37"/>
  <c r="F57" i="34"/>
  <c r="F56" i="34"/>
  <c r="F55" i="34"/>
  <c r="F54" i="34"/>
  <c r="F53" i="34"/>
  <c r="F52" i="34"/>
  <c r="F51" i="34"/>
  <c r="F50" i="34"/>
  <c r="F46" i="34"/>
  <c r="F45" i="34"/>
  <c r="F44" i="34"/>
  <c r="F43" i="34"/>
  <c r="F42" i="34"/>
  <c r="F41" i="34"/>
  <c r="F40" i="34"/>
  <c r="F39" i="34"/>
  <c r="F35" i="34"/>
  <c r="F34" i="34"/>
  <c r="F33" i="34"/>
  <c r="F32" i="34"/>
  <c r="F31" i="34"/>
  <c r="F30" i="34"/>
  <c r="F29" i="34"/>
  <c r="F28" i="34"/>
  <c r="F24" i="34"/>
  <c r="F23" i="34"/>
  <c r="F22" i="34"/>
  <c r="F21" i="34"/>
  <c r="F20" i="34"/>
  <c r="F19" i="34"/>
  <c r="F18" i="34"/>
  <c r="F17" i="34"/>
  <c r="F13" i="34"/>
  <c r="F12" i="34"/>
  <c r="F11" i="34"/>
  <c r="F10" i="34"/>
  <c r="F9" i="34"/>
  <c r="F8" i="34"/>
  <c r="F7" i="34"/>
  <c r="F6" i="34"/>
  <c r="F5" i="34"/>
  <c r="F61" i="33"/>
  <c r="F60" i="33"/>
  <c r="F59" i="33"/>
  <c r="F58" i="33"/>
  <c r="F57" i="33"/>
  <c r="F56" i="33"/>
  <c r="F55" i="33"/>
  <c r="F54" i="33"/>
  <c r="F53" i="33"/>
  <c r="F49" i="33"/>
  <c r="F48" i="33"/>
  <c r="F47" i="33"/>
  <c r="F46" i="33"/>
  <c r="F45" i="33"/>
  <c r="F44" i="33"/>
  <c r="F43" i="33"/>
  <c r="F42" i="33"/>
  <c r="F41" i="33"/>
  <c r="F37" i="33"/>
  <c r="F36" i="33"/>
  <c r="F35" i="33"/>
  <c r="F34" i="33"/>
  <c r="F33" i="33"/>
  <c r="F32" i="33"/>
  <c r="F31" i="33"/>
  <c r="F30" i="33"/>
  <c r="F29" i="33"/>
  <c r="F25" i="33"/>
  <c r="F24" i="33"/>
  <c r="F23" i="33"/>
  <c r="F22" i="33"/>
  <c r="F21" i="33"/>
  <c r="F20" i="33"/>
  <c r="F19" i="33"/>
  <c r="F18" i="33"/>
  <c r="F17" i="33"/>
  <c r="F13" i="33"/>
  <c r="F12" i="33"/>
  <c r="F11" i="33"/>
  <c r="F10" i="33"/>
  <c r="F9" i="33"/>
  <c r="F8" i="33"/>
  <c r="F7" i="33"/>
  <c r="F6" i="33"/>
  <c r="F5" i="33"/>
  <c r="F38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M38" i="30"/>
  <c r="F38" i="30"/>
  <c r="M37" i="30"/>
  <c r="F37" i="30"/>
  <c r="M36" i="30"/>
  <c r="F36" i="30"/>
  <c r="F35" i="30" s="1"/>
  <c r="M35" i="30"/>
  <c r="M33" i="30"/>
  <c r="F33" i="30"/>
  <c r="M32" i="30"/>
  <c r="F32" i="30"/>
  <c r="M31" i="30"/>
  <c r="F31" i="30"/>
  <c r="F30" i="30" s="1"/>
  <c r="M30" i="30"/>
  <c r="M12" i="30"/>
  <c r="F12" i="30"/>
  <c r="M11" i="30"/>
  <c r="F11" i="30"/>
  <c r="M10" i="30"/>
  <c r="F10" i="30"/>
  <c r="F9" i="30" s="1"/>
  <c r="M9" i="30"/>
  <c r="M7" i="30"/>
  <c r="F7" i="30"/>
  <c r="M6" i="30"/>
  <c r="F6" i="30"/>
  <c r="M5" i="30"/>
  <c r="F5" i="30"/>
  <c r="F4" i="30" s="1"/>
  <c r="M4" i="30"/>
  <c r="G20" i="26"/>
  <c r="G19" i="26"/>
  <c r="G18" i="26"/>
  <c r="G17" i="26"/>
  <c r="G16" i="26"/>
  <c r="G15" i="26"/>
  <c r="G11" i="26"/>
  <c r="G10" i="26"/>
  <c r="G9" i="26"/>
  <c r="G8" i="26"/>
  <c r="G7" i="26"/>
  <c r="G6" i="26"/>
  <c r="G5" i="26"/>
  <c r="H12" i="25"/>
  <c r="H11" i="25"/>
  <c r="H10" i="25"/>
  <c r="H9" i="25"/>
  <c r="H8" i="25"/>
  <c r="H7" i="25"/>
  <c r="H6" i="25"/>
  <c r="H5" i="25"/>
  <c r="F12" i="21"/>
  <c r="F11" i="21"/>
  <c r="F10" i="21"/>
  <c r="F9" i="21"/>
  <c r="F8" i="21"/>
  <c r="F7" i="21"/>
  <c r="F6" i="21"/>
  <c r="F5" i="21"/>
  <c r="F59" i="20"/>
  <c r="F58" i="20"/>
  <c r="F57" i="20"/>
  <c r="F56" i="20"/>
  <c r="F55" i="20"/>
  <c r="F54" i="20"/>
  <c r="F53" i="20"/>
  <c r="F52" i="20"/>
  <c r="F48" i="20"/>
  <c r="F47" i="20"/>
  <c r="F46" i="20"/>
  <c r="F45" i="20"/>
  <c r="F44" i="20"/>
  <c r="F43" i="20"/>
  <c r="F42" i="20"/>
  <c r="F41" i="20"/>
  <c r="F37" i="20"/>
  <c r="F36" i="20"/>
  <c r="F35" i="20"/>
  <c r="F34" i="20"/>
  <c r="F33" i="20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31" i="18"/>
  <c r="F30" i="18"/>
  <c r="F29" i="18"/>
  <c r="F28" i="18"/>
  <c r="F27" i="18"/>
  <c r="F26" i="18"/>
  <c r="F25" i="18"/>
  <c r="F21" i="18"/>
  <c r="F20" i="18"/>
  <c r="F19" i="18"/>
  <c r="F18" i="18"/>
  <c r="F17" i="18"/>
  <c r="F16" i="18"/>
  <c r="F15" i="18"/>
  <c r="F11" i="18"/>
  <c r="F10" i="18"/>
  <c r="F9" i="18"/>
  <c r="F8" i="18"/>
  <c r="F7" i="18"/>
  <c r="F6" i="18"/>
  <c r="F5" i="18"/>
  <c r="F59" i="16"/>
  <c r="F58" i="16"/>
  <c r="F57" i="16"/>
  <c r="F56" i="16"/>
  <c r="F55" i="16"/>
  <c r="F54" i="16"/>
  <c r="F53" i="16"/>
  <c r="F52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F32" i="14"/>
  <c r="F31" i="14"/>
  <c r="F30" i="14"/>
  <c r="F29" i="14"/>
  <c r="F28" i="14"/>
  <c r="F27" i="14"/>
  <c r="F26" i="14"/>
  <c r="F22" i="14"/>
  <c r="F21" i="14"/>
  <c r="F20" i="14"/>
  <c r="F19" i="14"/>
  <c r="F18" i="14"/>
  <c r="F17" i="14"/>
  <c r="F16" i="14"/>
  <c r="F12" i="14"/>
  <c r="F11" i="14"/>
  <c r="F10" i="14"/>
  <c r="F9" i="14"/>
  <c r="F8" i="14"/>
  <c r="F7" i="14"/>
  <c r="F6" i="14"/>
  <c r="F5" i="14"/>
  <c r="F30" i="12"/>
  <c r="F29" i="12"/>
  <c r="F28" i="12"/>
  <c r="F27" i="12"/>
  <c r="F26" i="12"/>
  <c r="F25" i="12"/>
  <c r="F21" i="12"/>
  <c r="F20" i="12"/>
  <c r="F19" i="12"/>
  <c r="F18" i="12"/>
  <c r="F17" i="12"/>
  <c r="F16" i="12"/>
  <c r="F15" i="12"/>
  <c r="F11" i="12"/>
  <c r="F10" i="12"/>
  <c r="F9" i="12"/>
  <c r="F8" i="12"/>
  <c r="F7" i="12"/>
  <c r="F6" i="12"/>
  <c r="F5" i="12"/>
  <c r="D31" i="8"/>
  <c r="D30" i="8"/>
  <c r="D29" i="8"/>
  <c r="D27" i="8"/>
  <c r="D26" i="8"/>
  <c r="D25" i="8"/>
  <c r="D17" i="8"/>
  <c r="D16" i="8"/>
  <c r="D15" i="8"/>
  <c r="D9" i="8"/>
  <c r="D8" i="8"/>
  <c r="D7" i="8"/>
  <c r="D6" i="8"/>
  <c r="D5" i="8"/>
  <c r="M12" i="7"/>
  <c r="F12" i="7"/>
  <c r="M11" i="7"/>
  <c r="F11" i="7"/>
  <c r="M10" i="7"/>
  <c r="M9" i="7" s="1"/>
  <c r="F10" i="7"/>
  <c r="F9" i="7"/>
  <c r="M7" i="7"/>
  <c r="F7" i="7"/>
  <c r="M6" i="7"/>
  <c r="F6" i="7"/>
  <c r="M5" i="7"/>
  <c r="F5" i="7"/>
  <c r="M4" i="7"/>
  <c r="F4" i="7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M4" i="6" s="1"/>
  <c r="F5" i="6"/>
  <c r="F4" i="6"/>
</calcChain>
</file>

<file path=xl/sharedStrings.xml><?xml version="1.0" encoding="utf-8"?>
<sst xmlns="http://schemas.openxmlformats.org/spreadsheetml/2006/main" count="3300" uniqueCount="706">
  <si>
    <t>10M Air Pistol - Individuals</t>
  </si>
  <si>
    <t>Round Two</t>
  </si>
  <si>
    <t>`</t>
  </si>
  <si>
    <t>Division One</t>
  </si>
  <si>
    <t>Division Two</t>
  </si>
  <si>
    <t>Name</t>
  </si>
  <si>
    <t>Club</t>
  </si>
  <si>
    <t>Scr</t>
  </si>
  <si>
    <t>Pts</t>
  </si>
  <si>
    <t>Agg</t>
  </si>
  <si>
    <t>Tot</t>
  </si>
  <si>
    <t>D. Owen</t>
  </si>
  <si>
    <t>Cumb News</t>
  </si>
  <si>
    <t>D. Kirk</t>
  </si>
  <si>
    <t>Telepost</t>
  </si>
  <si>
    <t>S. Finnie</t>
  </si>
  <si>
    <t>Luton &amp; Dunstable</t>
  </si>
  <si>
    <t>F. Gilmore</t>
  </si>
  <si>
    <t>Ellesmere College</t>
  </si>
  <si>
    <t>L. Evans</t>
  </si>
  <si>
    <t>B. Melvin</t>
  </si>
  <si>
    <t>Bedlay AGC</t>
  </si>
  <si>
    <t>A. Walker</t>
  </si>
  <si>
    <t>Balerno &amp; Currie</t>
  </si>
  <si>
    <t>D. Gilbody</t>
  </si>
  <si>
    <t>Downshire</t>
  </si>
  <si>
    <t>W. Man</t>
  </si>
  <si>
    <t>Jasmine</t>
  </si>
  <si>
    <t>K. Markworth</t>
  </si>
  <si>
    <t>A. Ralston</t>
  </si>
  <si>
    <t>Dumbarton</t>
  </si>
  <si>
    <t>C. Bracken</t>
  </si>
  <si>
    <t>St Giles Yarners</t>
  </si>
  <si>
    <t>C. Dickson</t>
  </si>
  <si>
    <t>Alloa</t>
  </si>
  <si>
    <t>I. Nuckley</t>
  </si>
  <si>
    <t>Blackpool</t>
  </si>
  <si>
    <t>w/d</t>
  </si>
  <si>
    <t>H. Graham</t>
  </si>
  <si>
    <t>E. Wethered</t>
  </si>
  <si>
    <t>R &amp; L</t>
  </si>
  <si>
    <t>W. Craig</t>
  </si>
  <si>
    <t>K. Dodd</t>
  </si>
  <si>
    <t>Callander</t>
  </si>
  <si>
    <t>ncr</t>
  </si>
  <si>
    <t>Division Three</t>
  </si>
  <si>
    <t>Division Four</t>
  </si>
  <si>
    <t>R. A. Shaw</t>
  </si>
  <si>
    <t>Vickers SC</t>
  </si>
  <si>
    <t>G. Chambers</t>
  </si>
  <si>
    <t>Altrincham</t>
  </si>
  <si>
    <t>R. Wethered</t>
  </si>
  <si>
    <t>H. McDonald</t>
  </si>
  <si>
    <t>M. Heyes</t>
  </si>
  <si>
    <t>P. Warwick</t>
  </si>
  <si>
    <t>R. Hair</t>
  </si>
  <si>
    <t>Dumfries</t>
  </si>
  <si>
    <t>G. Appleby</t>
  </si>
  <si>
    <t>Keswick</t>
  </si>
  <si>
    <t>H. Pennington</t>
  </si>
  <si>
    <t>R. Beale</t>
  </si>
  <si>
    <t>Watsonians</t>
  </si>
  <si>
    <t>M. Coulson</t>
  </si>
  <si>
    <t>Sunderland</t>
  </si>
  <si>
    <t>I. Jones</t>
  </si>
  <si>
    <t>M. Humphrey</t>
  </si>
  <si>
    <t>D. Grocott</t>
  </si>
  <si>
    <t>B. Crossley</t>
  </si>
  <si>
    <t>Blackburn</t>
  </si>
  <si>
    <t>A. Holmes</t>
  </si>
  <si>
    <t>J. Martin</t>
  </si>
  <si>
    <t>G. Radcliffe</t>
  </si>
  <si>
    <t>Division Five</t>
  </si>
  <si>
    <t>Division Six</t>
  </si>
  <si>
    <t>A. Twinney</t>
  </si>
  <si>
    <t>P. Jackson</t>
  </si>
  <si>
    <t>Kilgetty</t>
  </si>
  <si>
    <t>W. McGurk</t>
  </si>
  <si>
    <t>Dechmont</t>
  </si>
  <si>
    <t>F. Parry</t>
  </si>
  <si>
    <t>P. Budd</t>
  </si>
  <si>
    <t>South Norfolk</t>
  </si>
  <si>
    <t>A. Hunton</t>
  </si>
  <si>
    <t>A. Salt</t>
  </si>
  <si>
    <t>S. Alexander</t>
  </si>
  <si>
    <t>Penarth</t>
  </si>
  <si>
    <t>P. Mitchell</t>
  </si>
  <si>
    <t>R. Hart</t>
  </si>
  <si>
    <t>D. Boddy</t>
  </si>
  <si>
    <t>J. Thomson</t>
  </si>
  <si>
    <t>T. Crawford</t>
  </si>
  <si>
    <t>M. Pedley</t>
  </si>
  <si>
    <t>R. Ford</t>
  </si>
  <si>
    <t>F. Braganza</t>
  </si>
  <si>
    <t>D. Poole</t>
  </si>
  <si>
    <t>D. McColl</t>
  </si>
  <si>
    <t>Division Seven</t>
  </si>
  <si>
    <t>Division Eight</t>
  </si>
  <si>
    <t>E. Astbury</t>
  </si>
  <si>
    <t>S. Dworakowsky</t>
  </si>
  <si>
    <t>A. Purcell</t>
  </si>
  <si>
    <t>A. Germain</t>
  </si>
  <si>
    <t>Cardiff</t>
  </si>
  <si>
    <t>S. Tomlin</t>
  </si>
  <si>
    <t>P. Harrison</t>
  </si>
  <si>
    <t>D. Sweeting</t>
  </si>
  <si>
    <t>B. McIntosh</t>
  </si>
  <si>
    <t>St Andrews</t>
  </si>
  <si>
    <t>M. Peacock</t>
  </si>
  <si>
    <t>Leek</t>
  </si>
  <si>
    <t>I. Hutchinson</t>
  </si>
  <si>
    <t>G. Wilson</t>
  </si>
  <si>
    <t>O. J. Spence</t>
  </si>
  <si>
    <t>A. Boakes-Young</t>
  </si>
  <si>
    <t>R. Collins</t>
  </si>
  <si>
    <t>Portishead</t>
  </si>
  <si>
    <t>T. F. Boddy</t>
  </si>
  <si>
    <t>R. J. Miller</t>
  </si>
  <si>
    <t>P. Parry</t>
  </si>
  <si>
    <t>Court Riverside</t>
  </si>
  <si>
    <t>G. Dancer</t>
  </si>
  <si>
    <t>Division Nine</t>
  </si>
  <si>
    <t>Division Ten</t>
  </si>
  <si>
    <t>B. Elliott</t>
  </si>
  <si>
    <t>E. Fuller</t>
  </si>
  <si>
    <t>J. O. Lloyd</t>
  </si>
  <si>
    <t>T. McGreger</t>
  </si>
  <si>
    <t>A. Noble</t>
  </si>
  <si>
    <t>J. Machin</t>
  </si>
  <si>
    <t>D. Milner</t>
  </si>
  <si>
    <t>K. Stockham</t>
  </si>
  <si>
    <t>L. Allen</t>
  </si>
  <si>
    <t>Warton</t>
  </si>
  <si>
    <t>C. Bowes</t>
  </si>
  <si>
    <t>G. Young</t>
  </si>
  <si>
    <t>C. Osborne</t>
  </si>
  <si>
    <t>R. Thomson</t>
  </si>
  <si>
    <t>C. Brown</t>
  </si>
  <si>
    <t>L. Cooper</t>
  </si>
  <si>
    <t>R. Young</t>
  </si>
  <si>
    <t>Ramsgate &amp; Dover</t>
  </si>
  <si>
    <t xml:space="preserve">  Scorer: D Grocott</t>
  </si>
  <si>
    <t>Issue date: 30-Aug-21</t>
  </si>
  <si>
    <t xml:space="preserve">  Challenges must be sent to the scorer and received by:</t>
  </si>
  <si>
    <t>Division Eleven</t>
  </si>
  <si>
    <t>Division Twelve</t>
  </si>
  <si>
    <t>W. F. Hamilton</t>
  </si>
  <si>
    <t>D. Wheeler</t>
  </si>
  <si>
    <t>J. Pye</t>
  </si>
  <si>
    <t>J. Tuck</t>
  </si>
  <si>
    <t>K. Johns</t>
  </si>
  <si>
    <t>B. Smith</t>
  </si>
  <si>
    <t>M. Arnstein</t>
  </si>
  <si>
    <t>J. Kay</t>
  </si>
  <si>
    <t>P. Hair</t>
  </si>
  <si>
    <t>B. C. Pont</t>
  </si>
  <si>
    <t>N. Beesley</t>
  </si>
  <si>
    <t>A. J. Purdy</t>
  </si>
  <si>
    <t>J. Latimer</t>
  </si>
  <si>
    <t>R. T. Shaw</t>
  </si>
  <si>
    <t>T. Varley</t>
  </si>
  <si>
    <t>K Kendal</t>
  </si>
  <si>
    <t>C. Smith</t>
  </si>
  <si>
    <t>Juniors</t>
  </si>
  <si>
    <t xml:space="preserve">  Scorer:  See main sheet</t>
  </si>
  <si>
    <t>Seniors</t>
  </si>
  <si>
    <t>10M Air Pistol - Teams</t>
  </si>
  <si>
    <t>1 Balerno &amp; Currie A</t>
  </si>
  <si>
    <t>v</t>
  </si>
  <si>
    <t>4 Vickers SC</t>
  </si>
  <si>
    <t>2 Blackpool</t>
  </si>
  <si>
    <t>3 Dumbarton</t>
  </si>
  <si>
    <t>Shot</t>
  </si>
  <si>
    <t>Won</t>
  </si>
  <si>
    <t>Drw</t>
  </si>
  <si>
    <t>Lst</t>
  </si>
  <si>
    <t>Pnt</t>
  </si>
  <si>
    <t>1 Blackburn</t>
  </si>
  <si>
    <t>4 St Giles Yarners</t>
  </si>
  <si>
    <t>D Boddy (SUB)</t>
  </si>
  <si>
    <t>2 Ellesmere College</t>
  </si>
  <si>
    <t>3 Leek</t>
  </si>
  <si>
    <t>1 Balerno &amp; Currie B</t>
  </si>
  <si>
    <t>4 St Andrews</t>
  </si>
  <si>
    <t>T. McGregor</t>
  </si>
  <si>
    <t>2 Keswick</t>
  </si>
  <si>
    <t>3 Penarth</t>
  </si>
  <si>
    <t>10M Air Pistol - Individuals (Supported rest)</t>
  </si>
  <si>
    <t>D. Boyton</t>
  </si>
  <si>
    <t>P. Tietze</t>
  </si>
  <si>
    <t>G. Cox</t>
  </si>
  <si>
    <t>S. Davis</t>
  </si>
  <si>
    <t>Old Silhillians</t>
  </si>
  <si>
    <t>K. Powers</t>
  </si>
  <si>
    <t>G. Sowerby</t>
  </si>
  <si>
    <t>Glevum</t>
  </si>
  <si>
    <t>E. Hatcher</t>
  </si>
  <si>
    <t>D. Wilkins</t>
  </si>
  <si>
    <t>C. Allison</t>
  </si>
  <si>
    <t>F. Allison</t>
  </si>
  <si>
    <t>C. Hollings</t>
  </si>
  <si>
    <t>G. Law</t>
  </si>
  <si>
    <t>J. Lloyd</t>
  </si>
  <si>
    <t>M. Bailey</t>
  </si>
  <si>
    <t>T. Reeves</t>
  </si>
  <si>
    <t>R. Hovell</t>
  </si>
  <si>
    <t xml:space="preserve">  Scorer: A Hamilton</t>
  </si>
  <si>
    <t>10M Air Rifle - Individuals</t>
  </si>
  <si>
    <t>R. Law</t>
  </si>
  <si>
    <t>R. Townsend</t>
  </si>
  <si>
    <t>G. Bailey</t>
  </si>
  <si>
    <t>M. Evans</t>
  </si>
  <si>
    <t>N. Jackson</t>
  </si>
  <si>
    <t>L. Stewart</t>
  </si>
  <si>
    <t>A. Strudwick</t>
  </si>
  <si>
    <t>D. Osmolska</t>
  </si>
  <si>
    <t>M. Swain</t>
  </si>
  <si>
    <t>R. Campbell</t>
  </si>
  <si>
    <t>S. Cooper</t>
  </si>
  <si>
    <t>A. Di Domenico</t>
  </si>
  <si>
    <t>T. Duffy</t>
  </si>
  <si>
    <t>M. Hunton</t>
  </si>
  <si>
    <t>D. Little</t>
  </si>
  <si>
    <t>R. Kitt</t>
  </si>
  <si>
    <t>R. Robertson</t>
  </si>
  <si>
    <t>J. Ward</t>
  </si>
  <si>
    <t>D. Marshall</t>
  </si>
  <si>
    <t>G. Bodenham</t>
  </si>
  <si>
    <t>S. O'Ryan</t>
  </si>
  <si>
    <t xml:space="preserve">  Scorer: R Harrison</t>
  </si>
  <si>
    <t>10m Air Rifle - Individuals (Supported rest)</t>
  </si>
  <si>
    <t>A. Whiston</t>
  </si>
  <si>
    <t>20 Yards Pistol - Individuals</t>
  </si>
  <si>
    <t>A. Colman</t>
  </si>
  <si>
    <t>D. Erskine</t>
  </si>
  <si>
    <t>G. Appleby P1.10.8</t>
  </si>
  <si>
    <t>S. Morris</t>
  </si>
  <si>
    <t>R. Gascoyne</t>
  </si>
  <si>
    <t>Felton</t>
  </si>
  <si>
    <t>P. Bracegirdle</t>
  </si>
  <si>
    <t>I. Huchinson</t>
  </si>
  <si>
    <t>D. Horgan</t>
  </si>
  <si>
    <t>Warrington</t>
  </si>
  <si>
    <t>T. Earnshaw</t>
  </si>
  <si>
    <t>B. Elliott P1.10.8</t>
  </si>
  <si>
    <t>R. J. Miller P1.10.8</t>
  </si>
  <si>
    <t xml:space="preserve">  Scorer: O J Spence</t>
  </si>
  <si>
    <t>6 Yards Air Pistol - Individuals</t>
  </si>
  <si>
    <t>P. Lambert</t>
  </si>
  <si>
    <t>C. Hair</t>
  </si>
  <si>
    <t>P. Trathan</t>
  </si>
  <si>
    <t>Gallery Rifle Any Sights - Individuals</t>
  </si>
  <si>
    <t>W. Pow</t>
  </si>
  <si>
    <t>J.S.P.C.</t>
  </si>
  <si>
    <t>C. Thompson</t>
  </si>
  <si>
    <t>York RI</t>
  </si>
  <si>
    <t>D. Crawford</t>
  </si>
  <si>
    <t>Market Drayton</t>
  </si>
  <si>
    <t>C. Williams</t>
  </si>
  <si>
    <t>J. Thompson</t>
  </si>
  <si>
    <t>C. Oswald</t>
  </si>
  <si>
    <t>D. Rees</t>
  </si>
  <si>
    <t>A. Ritson</t>
  </si>
  <si>
    <t>Furness Marksmen</t>
  </si>
  <si>
    <t>M. Weeks</t>
  </si>
  <si>
    <t>S. Booth</t>
  </si>
  <si>
    <t>Hensall</t>
  </si>
  <si>
    <t>I. Waghorn</t>
  </si>
  <si>
    <t>S. Andrew</t>
  </si>
  <si>
    <t>R. W. Fleming</t>
  </si>
  <si>
    <t>J. Brown</t>
  </si>
  <si>
    <t>Derby</t>
  </si>
  <si>
    <t>S. McGuigan</t>
  </si>
  <si>
    <t>Morecambe</t>
  </si>
  <si>
    <t>J. Sinclair</t>
  </si>
  <si>
    <t>A. Hodgson</t>
  </si>
  <si>
    <t>R. Johnson</t>
  </si>
  <si>
    <t>C. Gilmore</t>
  </si>
  <si>
    <t>D. Nicholl</t>
  </si>
  <si>
    <t xml:space="preserve">  Shooters should write on their cards what calibre was used.</t>
  </si>
  <si>
    <t xml:space="preserve">  Scorer: W Vaughan</t>
  </si>
  <si>
    <t/>
  </si>
  <si>
    <t>Gallery Rifle Iron Sights - Individuals</t>
  </si>
  <si>
    <t>J. Wood</t>
  </si>
  <si>
    <t>R. Ward</t>
  </si>
  <si>
    <t>M. Leese</t>
  </si>
  <si>
    <t>A. Fellerman</t>
  </si>
  <si>
    <t>J. Chouler P7.4.4x2</t>
  </si>
  <si>
    <t>D. Green</t>
  </si>
  <si>
    <t>M. Sisson</t>
  </si>
  <si>
    <t>B. Leese</t>
  </si>
  <si>
    <t>R. Ker</t>
  </si>
  <si>
    <t>R. Battye</t>
  </si>
  <si>
    <t>A. Cadman</t>
  </si>
  <si>
    <t>C. Walker</t>
  </si>
  <si>
    <t>T. Creed</t>
  </si>
  <si>
    <t>P. Danvers</t>
  </si>
  <si>
    <t>J. Bambery</t>
  </si>
  <si>
    <t>B. Roberts</t>
  </si>
  <si>
    <t>A. Bambery</t>
  </si>
  <si>
    <t>P. Slator</t>
  </si>
  <si>
    <t>M. Richardson</t>
  </si>
  <si>
    <t>B. Cadman</t>
  </si>
  <si>
    <t>R. Davies</t>
  </si>
  <si>
    <t>Penrhiwpal SC</t>
  </si>
  <si>
    <t>G. Newsholme</t>
  </si>
  <si>
    <t>A. Currant</t>
  </si>
  <si>
    <t>S. Dalziel</t>
  </si>
  <si>
    <t>J. Boulton</t>
  </si>
  <si>
    <t>G. Nicholas</t>
  </si>
  <si>
    <t>M. Barrow</t>
  </si>
  <si>
    <t>A. Battye</t>
  </si>
  <si>
    <t>J. Morris</t>
  </si>
  <si>
    <t>N. King</t>
  </si>
  <si>
    <t>P. Robertson</t>
  </si>
  <si>
    <t>E. Swain</t>
  </si>
  <si>
    <t>C. Brett</t>
  </si>
  <si>
    <t>C. Livingston</t>
  </si>
  <si>
    <t>A. Barrow</t>
  </si>
  <si>
    <t>G. Field</t>
  </si>
  <si>
    <t>Long Barrelled Pistol - Individuals</t>
  </si>
  <si>
    <t>G. King</t>
  </si>
  <si>
    <t>J. Moffat</t>
  </si>
  <si>
    <t>S. Rees</t>
  </si>
  <si>
    <t>B. Docherty</t>
  </si>
  <si>
    <t>P. Johnston</t>
  </si>
  <si>
    <t>Long Range Benchrest A/S (50y/m) - Individuals</t>
  </si>
  <si>
    <t>K. Knowles</t>
  </si>
  <si>
    <t>B. Clarke</t>
  </si>
  <si>
    <t>Wedgnock</t>
  </si>
  <si>
    <t>J. Gray</t>
  </si>
  <si>
    <t>Comber</t>
  </si>
  <si>
    <t>D. Caffrey</t>
  </si>
  <si>
    <t>H. Newsholme</t>
  </si>
  <si>
    <t>A. Tyler</t>
  </si>
  <si>
    <t>T. Hunt</t>
  </si>
  <si>
    <t>V. Robinson</t>
  </si>
  <si>
    <t>Worplesdon</t>
  </si>
  <si>
    <t>D. Wiseman</t>
  </si>
  <si>
    <t>J. Johnston</t>
  </si>
  <si>
    <t>W. Jenkins</t>
  </si>
  <si>
    <t>J. Marsh Brown</t>
  </si>
  <si>
    <t>Marlow</t>
  </si>
  <si>
    <t>C. Saunders</t>
  </si>
  <si>
    <t>R. Birchall</t>
  </si>
  <si>
    <t>J. Muir</t>
  </si>
  <si>
    <t>P. Temple</t>
  </si>
  <si>
    <t>M. Phillips</t>
  </si>
  <si>
    <t>Ross on Wye</t>
  </si>
  <si>
    <t>P. Smith</t>
  </si>
  <si>
    <t>M. McGlennon</t>
  </si>
  <si>
    <t>G. Wilks</t>
  </si>
  <si>
    <t>H. Ayre</t>
  </si>
  <si>
    <t>J. Gardiner</t>
  </si>
  <si>
    <t>R. Farquhar</t>
  </si>
  <si>
    <t>J. Parkes</t>
  </si>
  <si>
    <t>Bideford</t>
  </si>
  <si>
    <t>M. Harlow P7.6.3.2x2</t>
  </si>
  <si>
    <t>S. Thomas</t>
  </si>
  <si>
    <t>P. Ross</t>
  </si>
  <si>
    <t>J. Innes</t>
  </si>
  <si>
    <t>S. Harris</t>
  </si>
  <si>
    <t>M. Griffiths</t>
  </si>
  <si>
    <t>J. Russell</t>
  </si>
  <si>
    <t>J. Chouler</t>
  </si>
  <si>
    <t>J. Woodridge</t>
  </si>
  <si>
    <t xml:space="preserve">  Scorer: I Gray</t>
  </si>
  <si>
    <t>J. Jablonski</t>
  </si>
  <si>
    <t>P. Davies</t>
  </si>
  <si>
    <t>D. Harlow</t>
  </si>
  <si>
    <t>J. Forrest</t>
  </si>
  <si>
    <t>C. McCafferty</t>
  </si>
  <si>
    <t>T. McCafferty</t>
  </si>
  <si>
    <t>P. Watson</t>
  </si>
  <si>
    <t>Muzzle Loading Pistol - Individuals</t>
  </si>
  <si>
    <t>G. Crowther</t>
  </si>
  <si>
    <t>A. Hore</t>
  </si>
  <si>
    <t>S. Rankine</t>
  </si>
  <si>
    <t xml:space="preserve">  Scorer: M Spittle</t>
  </si>
  <si>
    <t>Muzzle Loading Revolver - Individuals</t>
  </si>
  <si>
    <t>V. Little</t>
  </si>
  <si>
    <t>J. Wright</t>
  </si>
  <si>
    <t>S. Stockdale</t>
  </si>
  <si>
    <t>G. Gillespie</t>
  </si>
  <si>
    <t>Rapid Fire Air Pistol - Individuals</t>
  </si>
  <si>
    <t>The RCO or Witness should make an appropriate note on any target that has fewer than 5 shots on it.</t>
  </si>
  <si>
    <t>Rapid Fire Rifle - Individuals</t>
  </si>
  <si>
    <t>P. Ward</t>
  </si>
  <si>
    <t>K. Aitken</t>
  </si>
  <si>
    <t>E. Flint</t>
  </si>
  <si>
    <t>R. Dack</t>
  </si>
  <si>
    <t>C. Tawse</t>
  </si>
  <si>
    <t>The RCO or Witness should make an appropriate note on any target that has fewer than 10 shots on it.</t>
  </si>
  <si>
    <t xml:space="preserve">  Scorer: T Earnshaw</t>
  </si>
  <si>
    <t>Sport Rifle - Individuals</t>
  </si>
  <si>
    <t>S. Chambers</t>
  </si>
  <si>
    <t>Workington</t>
  </si>
  <si>
    <t>B. Wells</t>
  </si>
  <si>
    <t>J. Beardsley</t>
  </si>
  <si>
    <t>S. Spencely</t>
  </si>
  <si>
    <t>N. Veitch</t>
  </si>
  <si>
    <t>S. Rogers</t>
  </si>
  <si>
    <t>K. Price</t>
  </si>
  <si>
    <t>S. Dodds</t>
  </si>
  <si>
    <t>Scotton &amp; Farnham</t>
  </si>
  <si>
    <t>M. Watkin</t>
  </si>
  <si>
    <t>D. Judge</t>
  </si>
  <si>
    <t>L. Webster</t>
  </si>
  <si>
    <t>J. Jack</t>
  </si>
  <si>
    <t>Redcraig</t>
  </si>
  <si>
    <t>C. Donaldson</t>
  </si>
  <si>
    <t>J. du Heaume</t>
  </si>
  <si>
    <t>J. Browning</t>
  </si>
  <si>
    <t>M. J. Clubley</t>
  </si>
  <si>
    <t>Killingholme</t>
  </si>
  <si>
    <t>J. Davidson</t>
  </si>
  <si>
    <t>W. Vaughan</t>
  </si>
  <si>
    <t>Hawick</t>
  </si>
  <si>
    <t>J. H. R. Marshall</t>
  </si>
  <si>
    <t>J. Hodgson</t>
  </si>
  <si>
    <t>R. MacLean</t>
  </si>
  <si>
    <t>J. Voisey</t>
  </si>
  <si>
    <t>C. Bunczuk</t>
  </si>
  <si>
    <t>D. Arkwright</t>
  </si>
  <si>
    <t>M. Arkwright</t>
  </si>
  <si>
    <t>S. Hayman</t>
  </si>
  <si>
    <t>M. Carr</t>
  </si>
  <si>
    <t>K. Taylor</t>
  </si>
  <si>
    <t>J. Rogers</t>
  </si>
  <si>
    <t>A. Anderson</t>
  </si>
  <si>
    <t>P. Bowles</t>
  </si>
  <si>
    <t>A. Greenlees</t>
  </si>
  <si>
    <t>G. Franks</t>
  </si>
  <si>
    <t>C. Lee</t>
  </si>
  <si>
    <t>M. Broom</t>
  </si>
  <si>
    <t>D. Love</t>
  </si>
  <si>
    <t>P. Monaghan</t>
  </si>
  <si>
    <t>A. Williams</t>
  </si>
  <si>
    <t>D. Munro</t>
  </si>
  <si>
    <t>J. Wells</t>
  </si>
  <si>
    <t>I. Middlemore</t>
  </si>
  <si>
    <t>K. Stone</t>
  </si>
  <si>
    <t>C. Plag</t>
  </si>
  <si>
    <t>C. Phipps</t>
  </si>
  <si>
    <t>I. Burton</t>
  </si>
  <si>
    <t>K. Meek</t>
  </si>
  <si>
    <t>B. Murphy</t>
  </si>
  <si>
    <t>C. Middlemore</t>
  </si>
  <si>
    <t>R. Chapman</t>
  </si>
  <si>
    <t>C. Crosby</t>
  </si>
  <si>
    <t>J. Hardwick</t>
  </si>
  <si>
    <t>T. Dale</t>
  </si>
  <si>
    <t xml:space="preserve">  Scorer: A Fellerman</t>
  </si>
  <si>
    <t>Sport Rifle - Teams</t>
  </si>
  <si>
    <t>1 K Kendal</t>
  </si>
  <si>
    <t>4 Warrington B</t>
  </si>
  <si>
    <t>2 Sunderland</t>
  </si>
  <si>
    <t>3 Warrington A</t>
  </si>
  <si>
    <t>1 Leek</t>
  </si>
  <si>
    <t>2 Penarth A</t>
  </si>
  <si>
    <t>3 Penarth B</t>
  </si>
  <si>
    <t>Short Range Benchrest A/S (Air Rifle) - Individuals</t>
  </si>
  <si>
    <t>J. Wilkinson</t>
  </si>
  <si>
    <t>J. Pearson</t>
  </si>
  <si>
    <t>J. Rawnsley</t>
  </si>
  <si>
    <t>P. Wright</t>
  </si>
  <si>
    <t>R. Chisem</t>
  </si>
  <si>
    <t>P. Kilpin</t>
  </si>
  <si>
    <t>R. Gaunt</t>
  </si>
  <si>
    <t>P. Halliwell</t>
  </si>
  <si>
    <t>GEC-Coventry</t>
  </si>
  <si>
    <t>G. Guider</t>
  </si>
  <si>
    <t>I. Weatherstone</t>
  </si>
  <si>
    <t>Z. Green</t>
  </si>
  <si>
    <t>R. Hackett</t>
  </si>
  <si>
    <t>K. Schenk</t>
  </si>
  <si>
    <t>C. Williamson P0.13(-35)</t>
  </si>
  <si>
    <t>R. Robertson P0.13(-40)</t>
  </si>
  <si>
    <t>A. Cross</t>
  </si>
  <si>
    <t>Stourport</t>
  </si>
  <si>
    <t>M. Tansey</t>
  </si>
  <si>
    <t>I. Vance P0.13(-31)</t>
  </si>
  <si>
    <t>P. Smith P0.13(-35)</t>
  </si>
  <si>
    <t>E. Purcell</t>
  </si>
  <si>
    <t xml:space="preserve">  Scorer: J Wright</t>
  </si>
  <si>
    <t>I. Vance</t>
  </si>
  <si>
    <t>Short Range Benchrest A/S (Rimfire) - Individuals</t>
  </si>
  <si>
    <t>P. Lawrence</t>
  </si>
  <si>
    <t>P. Hibbert</t>
  </si>
  <si>
    <t>Bolton &amp; Nortex</t>
  </si>
  <si>
    <t>A. Jones</t>
  </si>
  <si>
    <t>W. Taylor</t>
  </si>
  <si>
    <t>M. Eyles</t>
  </si>
  <si>
    <t>T. Lumley</t>
  </si>
  <si>
    <t>A. Bruce</t>
  </si>
  <si>
    <t>A. Cook</t>
  </si>
  <si>
    <t>S. Davies</t>
  </si>
  <si>
    <t>D. Blair</t>
  </si>
  <si>
    <t>G. Nock</t>
  </si>
  <si>
    <t>D. Bailey</t>
  </si>
  <si>
    <t>C. Thorbjornsen</t>
  </si>
  <si>
    <t>K. Temple</t>
  </si>
  <si>
    <t>A. Thompson</t>
  </si>
  <si>
    <t>M. Scott</t>
  </si>
  <si>
    <t>J. Locke</t>
  </si>
  <si>
    <t>K. Hancock</t>
  </si>
  <si>
    <t>D. Monk</t>
  </si>
  <si>
    <t>K. Thorbjornsen</t>
  </si>
  <si>
    <t>R. Pickering</t>
  </si>
  <si>
    <t>S. Andrews</t>
  </si>
  <si>
    <t>S. Catt</t>
  </si>
  <si>
    <t>P. Sewell</t>
  </si>
  <si>
    <t>P. Bryan</t>
  </si>
  <si>
    <t>City of Stoke</t>
  </si>
  <si>
    <t>L. Hamar</t>
  </si>
  <si>
    <t>F. Starkey</t>
  </si>
  <si>
    <t>§§§</t>
  </si>
  <si>
    <t>C. Tait</t>
  </si>
  <si>
    <t>B. Chappell</t>
  </si>
  <si>
    <t>J. Malkin</t>
  </si>
  <si>
    <t>J. Parker</t>
  </si>
  <si>
    <t>D. Simpson</t>
  </si>
  <si>
    <t>D. Allwright</t>
  </si>
  <si>
    <t>D. Fenwick</t>
  </si>
  <si>
    <t>S. George</t>
  </si>
  <si>
    <t>M. Saunders</t>
  </si>
  <si>
    <t>R. Page</t>
  </si>
  <si>
    <t>S. Westley P7.8.3</t>
  </si>
  <si>
    <t>S. Bland</t>
  </si>
  <si>
    <t>N. Williams</t>
  </si>
  <si>
    <t>M. Rennie</t>
  </si>
  <si>
    <t>M. Felton</t>
  </si>
  <si>
    <t>R. Moffet</t>
  </si>
  <si>
    <t>G. Jones</t>
  </si>
  <si>
    <t>J. Vause</t>
  </si>
  <si>
    <t>G. Robinson</t>
  </si>
  <si>
    <t>D. Willetts</t>
  </si>
  <si>
    <t>C. Pickering</t>
  </si>
  <si>
    <t>G. Boyer</t>
  </si>
  <si>
    <t>B. Lawn</t>
  </si>
  <si>
    <t>A. Lee</t>
  </si>
  <si>
    <t>J. Maher</t>
  </si>
  <si>
    <t>M. Maher</t>
  </si>
  <si>
    <t>D. Mattinson</t>
  </si>
  <si>
    <t>Short Range Benchrest A/S (Rimfire) - Teams</t>
  </si>
  <si>
    <t>5 Warrington B</t>
  </si>
  <si>
    <t>2 GEC-Coventry A</t>
  </si>
  <si>
    <t>4 Warrington A</t>
  </si>
  <si>
    <t>3 GEC-Coventry B</t>
  </si>
  <si>
    <t>Average</t>
  </si>
  <si>
    <t>4 York RI C</t>
  </si>
  <si>
    <t>M. L. Ives</t>
  </si>
  <si>
    <t>2 York RI A</t>
  </si>
  <si>
    <t>3 York RI B</t>
  </si>
  <si>
    <t>Short Range Standard Pistol - Individuals</t>
  </si>
  <si>
    <t>R. Shaw</t>
  </si>
  <si>
    <t xml:space="preserve">  Scorer: M Bailey</t>
  </si>
  <si>
    <t>22 Rifle Short Range - Individuals</t>
  </si>
  <si>
    <t>T. C. Chittenden</t>
  </si>
  <si>
    <t>T. Bryan</t>
  </si>
  <si>
    <t>A. Clark</t>
  </si>
  <si>
    <t>B. Cooke-Duffy</t>
  </si>
  <si>
    <t>C. A. Coxon</t>
  </si>
  <si>
    <t>J. Jackson</t>
  </si>
  <si>
    <t>Wilmslow</t>
  </si>
  <si>
    <t>S. Kay</t>
  </si>
  <si>
    <t>J. Smith</t>
  </si>
  <si>
    <t>K. King</t>
  </si>
  <si>
    <t>J. Stevens P5.2.1</t>
  </si>
  <si>
    <t>M. W. King</t>
  </si>
  <si>
    <t>G. R. Thorn</t>
  </si>
  <si>
    <t>B. Paillusson</t>
  </si>
  <si>
    <t>Leyland Motors</t>
  </si>
  <si>
    <t>M. Sinfield</t>
  </si>
  <si>
    <t>J. Allen</t>
  </si>
  <si>
    <t>J. Broadhurst</t>
  </si>
  <si>
    <t>M. Baeron</t>
  </si>
  <si>
    <t>J. Bradfield</t>
  </si>
  <si>
    <t>H. Bramwell</t>
  </si>
  <si>
    <t>J. Coleman</t>
  </si>
  <si>
    <t>B. N. Hall</t>
  </si>
  <si>
    <t>P. Cook</t>
  </si>
  <si>
    <t>A. Henson</t>
  </si>
  <si>
    <t>K. Nixon</t>
  </si>
  <si>
    <t>E. Thorn</t>
  </si>
  <si>
    <t>J. Whittaker</t>
  </si>
  <si>
    <t>J. T. Wilson</t>
  </si>
  <si>
    <t>J. Beck</t>
  </si>
  <si>
    <t>A. Beck</t>
  </si>
  <si>
    <t>G. Bramwell</t>
  </si>
  <si>
    <t>M. Caton</t>
  </si>
  <si>
    <t>K. L. Dinkel</t>
  </si>
  <si>
    <t>T. Daly</t>
  </si>
  <si>
    <t>M. Galbraith</t>
  </si>
  <si>
    <t>N. Dixon</t>
  </si>
  <si>
    <t>J. Lawson</t>
  </si>
  <si>
    <t>A. Galbraith P5.2.1</t>
  </si>
  <si>
    <t>P. Leviston</t>
  </si>
  <si>
    <t>A. Mackie</t>
  </si>
  <si>
    <t>J. Moore</t>
  </si>
  <si>
    <t>E. Matthews</t>
  </si>
  <si>
    <t>D. N. Price</t>
  </si>
  <si>
    <t>D. W. Taylor</t>
  </si>
  <si>
    <t>P. Shone</t>
  </si>
  <si>
    <t>D. C. Armstrong</t>
  </si>
  <si>
    <t>A. Bramwell</t>
  </si>
  <si>
    <t>A. Edgar</t>
  </si>
  <si>
    <t>G. Garrett</t>
  </si>
  <si>
    <t>D. Hollingsworth</t>
  </si>
  <si>
    <t>R. Holmes</t>
  </si>
  <si>
    <t>M. Johnstone</t>
  </si>
  <si>
    <t>D. Jakeman</t>
  </si>
  <si>
    <t>S. Johnstone</t>
  </si>
  <si>
    <t>B. Land</t>
  </si>
  <si>
    <t>K. Kelly</t>
  </si>
  <si>
    <t>A. Law</t>
  </si>
  <si>
    <t>R. Wilkinson</t>
  </si>
  <si>
    <t>B. Rose</t>
  </si>
  <si>
    <t>L. Wolstencroft</t>
  </si>
  <si>
    <t>D. E. Thorn</t>
  </si>
  <si>
    <t>R. Budd</t>
  </si>
  <si>
    <t>J. Chapman</t>
  </si>
  <si>
    <t>F. N. Eastwood</t>
  </si>
  <si>
    <t>B. Faulkner</t>
  </si>
  <si>
    <t>R. Caunt</t>
  </si>
  <si>
    <t>S. Riseley</t>
  </si>
  <si>
    <t>W. R. Robinson</t>
  </si>
  <si>
    <t>C. Short</t>
  </si>
  <si>
    <t>22 Rifle Short Range - Teams</t>
  </si>
  <si>
    <t>1 Felton</t>
  </si>
  <si>
    <t>5 Sunderland A</t>
  </si>
  <si>
    <t>P. Doods</t>
  </si>
  <si>
    <t>J. Stevens</t>
  </si>
  <si>
    <t>N. Harcus</t>
  </si>
  <si>
    <t>2 Hawick</t>
  </si>
  <si>
    <t>4 K Kendal B</t>
  </si>
  <si>
    <t>A. R. Anderson</t>
  </si>
  <si>
    <t>3 K Kendal A</t>
  </si>
  <si>
    <t>1 Blackpool</t>
  </si>
  <si>
    <t>5 Sunderland C</t>
  </si>
  <si>
    <t>2 Dumfries</t>
  </si>
  <si>
    <t>4 Sunderland B</t>
  </si>
  <si>
    <t>C. De Jonckheere</t>
  </si>
  <si>
    <t>P. G. Barnett</t>
  </si>
  <si>
    <t>3 K Kendal C</t>
  </si>
  <si>
    <t>Helen Bramwell</t>
  </si>
  <si>
    <t>1 K Kendal D</t>
  </si>
  <si>
    <t>5 Workington</t>
  </si>
  <si>
    <t>A. Galbraith P5.2.3+5.2.1</t>
  </si>
  <si>
    <t>K. McCrindle</t>
  </si>
  <si>
    <t>F. N. Eastwood (sub)</t>
  </si>
  <si>
    <t>2 K Kendal E</t>
  </si>
  <si>
    <t>4 Warrington</t>
  </si>
  <si>
    <t>3 Sunderland D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</si>
  <si>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</si>
  <si>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</si>
  <si>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</si>
  <si>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</si>
  <si>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</si>
  <si>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</si>
  <si>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</si>
  <si>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</si>
  <si>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</si>
  <si>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</si>
  <si>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</si>
  <si>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</si>
  <si>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</si>
  <si>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Muzzle-loading Pistol</t>
  </si>
  <si>
    <t>D11</t>
  </si>
  <si>
    <t>D12</t>
  </si>
  <si>
    <t>Muzzle-loading Revolver</t>
  </si>
  <si>
    <t>10m Air Pistol Jun</t>
  </si>
  <si>
    <t>Rapid Fire Air Pistol</t>
  </si>
  <si>
    <t>10m Air Pistol Sen</t>
  </si>
  <si>
    <t>Rapid Fire Rifle</t>
  </si>
  <si>
    <t>10m Air Pistol Team</t>
  </si>
  <si>
    <t>Rapid Fire Rifle Sen</t>
  </si>
  <si>
    <t>10m Air Pistol (Supp rest)</t>
  </si>
  <si>
    <t>Short Range Rifle</t>
  </si>
  <si>
    <t>10m Air Rifle</t>
  </si>
  <si>
    <t>Short Range Rifle Sen</t>
  </si>
  <si>
    <t>10m Air Rifle Sen</t>
  </si>
  <si>
    <t>Short Range Rifle Team</t>
  </si>
  <si>
    <t>10m Air Rifle (Supp rest)</t>
  </si>
  <si>
    <t>Sport Rifle</t>
  </si>
  <si>
    <t>20Yd Pistol</t>
  </si>
  <si>
    <t>Sport Rifle Sen</t>
  </si>
  <si>
    <t>6Yd Air Pistol</t>
  </si>
  <si>
    <t>Sport Rifle Team</t>
  </si>
  <si>
    <t>Gallery Rifle Any</t>
  </si>
  <si>
    <t>SR Benchrest (Air)</t>
  </si>
  <si>
    <t>Gallery Rifle Any Sen</t>
  </si>
  <si>
    <t>SR Benchrest (Air) Sen</t>
  </si>
  <si>
    <t>Gallery Rifle Iron</t>
  </si>
  <si>
    <t>SR Benchrest (Rimfire)</t>
  </si>
  <si>
    <t>Gallery Rifle Iron Sen</t>
  </si>
  <si>
    <t>SR Benchrest (Rimfire) Jun</t>
  </si>
  <si>
    <t>Long Barrelled Pistol</t>
  </si>
  <si>
    <t>SR Benchrest (Rimfire) Sen</t>
  </si>
  <si>
    <t>Long Barrelled Pistol Sen</t>
  </si>
  <si>
    <t>SR Benchrest (Rimfire) Team</t>
  </si>
  <si>
    <t>Long Range Bench</t>
  </si>
  <si>
    <t>SR Standard Pistol</t>
  </si>
  <si>
    <t>Long Range Bench Sen</t>
  </si>
  <si>
    <t>To return to this sheet from any result sheet, hit the little arrow at the top left of the sheet</t>
  </si>
  <si>
    <t>Winter 2020-21 - Round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</si>
</sst>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10"/>
      <name val="Wingdings 3"/>
      <family val="1"/>
      <charset val="2"/>
    </font>
    <font>
      <b/>
      <sz val="1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1"/>
      <color theme="1"/>
      <name val="Trebuchet MS"/>
      <family val="2"/>
    </font>
    <font>
      <sz val="10"/>
      <color rgb="FF00B050"/>
      <name val="Trebuchet MS"/>
      <family val="2"/>
    </font>
    <font>
      <b/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name val="Verdana"/>
      <family val="2"/>
    </font>
    <font>
      <sz val="14"/>
      <color indexed="30"/>
      <name val="Wingdings 3"/>
      <family val="1"/>
      <charset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14"/>
      <name val="Wingdings 3"/>
      <family val="1"/>
      <charset val="2"/>
    </font>
    <font>
      <b/>
      <sz val="10"/>
      <name val="Trebuchet MS"/>
      <family val="2"/>
      <charset val="1"/>
    </font>
    <font>
      <sz val="11"/>
      <name val="Calibri"/>
      <family val="2"/>
      <charset val="1"/>
    </font>
    <font>
      <sz val="14"/>
      <color rgb="FF0563C1"/>
      <name val="Wingdings 3"/>
      <family val="1"/>
      <charset val="2"/>
    </font>
    <font>
      <sz val="10"/>
      <color rgb="FF00000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rgb="FF808080"/>
        <bgColor rgb="FF969696"/>
      </patternFill>
    </fill>
  </fills>
  <borders count="4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4" fillId="0" borderId="0"/>
    <xf numFmtId="0" fontId="18" fillId="0" borderId="0" applyBorder="0" applyProtection="0">
      <alignment vertical="top" wrapText="1"/>
    </xf>
    <xf numFmtId="0" fontId="20" fillId="0" borderId="0"/>
    <xf numFmtId="0" fontId="22" fillId="0" borderId="0"/>
    <xf numFmtId="0" fontId="24" fillId="0" borderId="0" applyBorder="0" applyProtection="0"/>
  </cellStyleXfs>
  <cellXfs count="278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1" applyFont="1" applyFill="1" applyAlignment="1" applyProtection="1">
      <alignment horizontal="left"/>
      <protection locked="0"/>
    </xf>
    <xf numFmtId="0" fontId="7" fillId="0" borderId="0" xfId="2" applyFont="1" applyAlignment="1">
      <alignment horizontal="center"/>
    </xf>
    <xf numFmtId="0" fontId="7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2" applyFont="1" applyBorder="1"/>
    <xf numFmtId="0" fontId="5" fillId="0" borderId="5" xfId="0" applyFont="1" applyBorder="1"/>
    <xf numFmtId="0" fontId="5" fillId="0" borderId="6" xfId="0" applyFont="1" applyBorder="1"/>
    <xf numFmtId="15" fontId="5" fillId="0" borderId="0" xfId="2" applyNumberFormat="1" applyFont="1" applyAlignment="1">
      <alignment horizontal="right"/>
    </xf>
    <xf numFmtId="0" fontId="8" fillId="0" borderId="0" xfId="0" applyFont="1"/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10" xfId="0" applyFont="1" applyBorder="1"/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/>
    <xf numFmtId="0" fontId="8" fillId="0" borderId="14" xfId="0" applyFont="1" applyBorder="1"/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9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164" fontId="5" fillId="0" borderId="0" xfId="2" applyNumberFormat="1" applyFont="1"/>
    <xf numFmtId="0" fontId="10" fillId="0" borderId="0" xfId="0" applyFont="1"/>
    <xf numFmtId="0" fontId="5" fillId="0" borderId="1" xfId="2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7" xfId="0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5" fillId="0" borderId="0" xfId="0" applyFont="1"/>
    <xf numFmtId="0" fontId="5" fillId="3" borderId="18" xfId="2" applyFont="1" applyFill="1" applyBorder="1"/>
    <xf numFmtId="0" fontId="8" fillId="0" borderId="18" xfId="0" applyFont="1" applyBorder="1"/>
    <xf numFmtId="0" fontId="8" fillId="0" borderId="9" xfId="0" applyFont="1" applyBorder="1"/>
    <xf numFmtId="0" fontId="8" fillId="0" borderId="19" xfId="0" applyFont="1" applyBorder="1"/>
    <xf numFmtId="0" fontId="8" fillId="0" borderId="7" xfId="0" applyFont="1" applyBorder="1"/>
    <xf numFmtId="0" fontId="8" fillId="0" borderId="11" xfId="0" applyFont="1" applyBorder="1"/>
    <xf numFmtId="15" fontId="5" fillId="0" borderId="0" xfId="2" applyNumberFormat="1" applyFont="1" applyAlignment="1">
      <alignment horizontal="center"/>
    </xf>
    <xf numFmtId="0" fontId="8" fillId="0" borderId="0" xfId="0" applyFont="1" applyAlignment="1">
      <alignment horizontal="center"/>
    </xf>
    <xf numFmtId="15" fontId="5" fillId="0" borderId="0" xfId="2" applyNumberFormat="1" applyFont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9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/>
    <xf numFmtId="0" fontId="5" fillId="3" borderId="5" xfId="2" applyFont="1" applyFill="1" applyBorder="1"/>
    <xf numFmtId="0" fontId="12" fillId="0" borderId="0" xfId="0" applyFont="1"/>
    <xf numFmtId="0" fontId="13" fillId="0" borderId="12" xfId="0" applyFont="1" applyBorder="1" applyAlignment="1">
      <alignment horizontal="left"/>
    </xf>
    <xf numFmtId="0" fontId="13" fillId="0" borderId="12" xfId="2" applyFont="1" applyBorder="1"/>
    <xf numFmtId="0" fontId="9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165" fontId="5" fillId="0" borderId="5" xfId="2" applyNumberFormat="1" applyFont="1" applyBorder="1" applyAlignment="1">
      <alignment horizontal="right"/>
    </xf>
    <xf numFmtId="165" fontId="5" fillId="0" borderId="8" xfId="2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5" fontId="5" fillId="0" borderId="12" xfId="2" applyNumberFormat="1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165" fontId="8" fillId="0" borderId="5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165" fontId="8" fillId="0" borderId="12" xfId="0" applyNumberFormat="1" applyFont="1" applyBorder="1" applyAlignment="1">
      <alignment horizontal="right"/>
    </xf>
    <xf numFmtId="0" fontId="4" fillId="0" borderId="0" xfId="3" applyFont="1"/>
    <xf numFmtId="0" fontId="5" fillId="0" borderId="0" xfId="3" applyFont="1"/>
    <xf numFmtId="0" fontId="7" fillId="0" borderId="0" xfId="3" applyFont="1"/>
    <xf numFmtId="0" fontId="5" fillId="0" borderId="1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4" xfId="3" applyFont="1" applyBorder="1" applyAlignment="1">
      <alignment horizontal="center"/>
    </xf>
    <xf numFmtId="0" fontId="5" fillId="0" borderId="5" xfId="3" applyFont="1" applyBorder="1"/>
    <xf numFmtId="0" fontId="5" fillId="0" borderId="7" xfId="3" applyFont="1" applyBorder="1" applyAlignment="1">
      <alignment horizontal="center"/>
    </xf>
    <xf numFmtId="0" fontId="5" fillId="0" borderId="8" xfId="3" applyFont="1" applyBorder="1"/>
    <xf numFmtId="0" fontId="5" fillId="0" borderId="9" xfId="3" applyFont="1" applyBorder="1"/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3" xfId="3" applyFont="1" applyBorder="1"/>
    <xf numFmtId="0" fontId="5" fillId="0" borderId="14" xfId="3" applyFont="1" applyBorder="1"/>
    <xf numFmtId="0" fontId="5" fillId="0" borderId="6" xfId="3" applyFont="1" applyBorder="1"/>
    <xf numFmtId="0" fontId="5" fillId="0" borderId="21" xfId="2" applyFont="1" applyBorder="1" applyAlignment="1">
      <alignment horizontal="right"/>
    </xf>
    <xf numFmtId="0" fontId="15" fillId="0" borderId="0" xfId="1" applyFont="1" applyFill="1" applyAlignment="1" applyProtection="1">
      <alignment horizontal="left"/>
      <protection locked="0"/>
    </xf>
    <xf numFmtId="0" fontId="16" fillId="0" borderId="0" xfId="0" applyFont="1"/>
    <xf numFmtId="0" fontId="16" fillId="0" borderId="5" xfId="0" applyFont="1" applyBorder="1"/>
    <xf numFmtId="0" fontId="16" fillId="0" borderId="6" xfId="0" applyFont="1" applyBorder="1"/>
    <xf numFmtId="0" fontId="16" fillId="0" borderId="7" xfId="0" applyFont="1" applyBorder="1" applyAlignment="1">
      <alignment horizontal="center"/>
    </xf>
    <xf numFmtId="0" fontId="16" fillId="0" borderId="8" xfId="0" applyFont="1" applyBorder="1"/>
    <xf numFmtId="0" fontId="16" fillId="0" borderId="10" xfId="0" applyFont="1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/>
    <xf numFmtId="0" fontId="16" fillId="0" borderId="14" xfId="0" applyFont="1" applyBorder="1"/>
    <xf numFmtId="0" fontId="17" fillId="0" borderId="0" xfId="0" applyFont="1"/>
    <xf numFmtId="0" fontId="19" fillId="0" borderId="22" xfId="4" applyFont="1" applyBorder="1" applyAlignment="1" applyProtection="1">
      <alignment horizontal="center"/>
    </xf>
    <xf numFmtId="0" fontId="19" fillId="0" borderId="23" xfId="4" applyFont="1" applyBorder="1" applyAlignment="1" applyProtection="1"/>
    <xf numFmtId="1" fontId="19" fillId="0" borderId="23" xfId="4" applyNumberFormat="1" applyFont="1" applyBorder="1" applyAlignment="1" applyProtection="1"/>
    <xf numFmtId="0" fontId="19" fillId="0" borderId="0" xfId="5" applyFont="1"/>
    <xf numFmtId="0" fontId="21" fillId="0" borderId="0" xfId="5" applyFont="1"/>
    <xf numFmtId="0" fontId="23" fillId="0" borderId="0" xfId="6" applyFont="1"/>
    <xf numFmtId="0" fontId="23" fillId="0" borderId="0" xfId="6" applyFont="1" applyAlignment="1">
      <alignment horizontal="center"/>
    </xf>
    <xf numFmtId="0" fontId="23" fillId="0" borderId="24" xfId="4" applyFont="1" applyBorder="1" applyAlignment="1" applyProtection="1">
      <alignment horizontal="center"/>
    </xf>
    <xf numFmtId="1" fontId="25" fillId="0" borderId="0" xfId="7" applyNumberFormat="1" applyFont="1" applyBorder="1" applyAlignment="1" applyProtection="1">
      <alignment horizontal="left"/>
      <protection locked="0"/>
    </xf>
    <xf numFmtId="1" fontId="23" fillId="0" borderId="0" xfId="4" applyNumberFormat="1" applyFont="1" applyBorder="1" applyAlignment="1" applyProtection="1"/>
    <xf numFmtId="0" fontId="23" fillId="0" borderId="0" xfId="4" applyFont="1" applyBorder="1" applyAlignment="1" applyProtection="1"/>
    <xf numFmtId="0" fontId="23" fillId="0" borderId="0" xfId="4" applyFont="1" applyBorder="1" applyAlignment="1" applyProtection="1">
      <alignment horizontal="center"/>
    </xf>
    <xf numFmtId="0" fontId="23" fillId="0" borderId="0" xfId="5" applyFont="1"/>
    <xf numFmtId="0" fontId="26" fillId="0" borderId="24" xfId="4" applyFont="1" applyBorder="1" applyAlignment="1" applyProtection="1">
      <alignment horizontal="center"/>
    </xf>
    <xf numFmtId="0" fontId="26" fillId="0" borderId="0" xfId="4" applyFont="1" applyBorder="1" applyAlignment="1" applyProtection="1"/>
    <xf numFmtId="1" fontId="26" fillId="0" borderId="0" xfId="4" applyNumberFormat="1" applyFont="1" applyBorder="1" applyAlignment="1" applyProtection="1"/>
    <xf numFmtId="0" fontId="26" fillId="0" borderId="0" xfId="6" applyFont="1"/>
    <xf numFmtId="1" fontId="23" fillId="0" borderId="1" xfId="4" applyNumberFormat="1" applyFont="1" applyBorder="1" applyAlignment="1" applyProtection="1">
      <alignment horizontal="center"/>
    </xf>
    <xf numFmtId="0" fontId="23" fillId="0" borderId="2" xfId="4" applyFont="1" applyBorder="1" applyAlignment="1" applyProtection="1"/>
    <xf numFmtId="0" fontId="23" fillId="0" borderId="2" xfId="4" applyFont="1" applyBorder="1" applyAlignment="1" applyProtection="1">
      <alignment horizontal="right"/>
    </xf>
    <xf numFmtId="0" fontId="23" fillId="0" borderId="3" xfId="4" applyFont="1" applyBorder="1" applyAlignment="1" applyProtection="1">
      <alignment horizontal="right"/>
    </xf>
    <xf numFmtId="0" fontId="23" fillId="0" borderId="4" xfId="4" applyFont="1" applyBorder="1" applyAlignment="1" applyProtection="1">
      <alignment horizontal="center"/>
    </xf>
    <xf numFmtId="0" fontId="23" fillId="0" borderId="5" xfId="5" applyFont="1" applyBorder="1" applyAlignment="1">
      <alignment horizontal="left"/>
    </xf>
    <xf numFmtId="0" fontId="23" fillId="0" borderId="5" xfId="4" applyFont="1" applyBorder="1" applyAlignment="1" applyProtection="1"/>
    <xf numFmtId="0" fontId="23" fillId="0" borderId="6" xfId="4" applyFont="1" applyBorder="1" applyAlignment="1" applyProtection="1"/>
    <xf numFmtId="0" fontId="23" fillId="0" borderId="5" xfId="5" applyFont="1" applyBorder="1"/>
    <xf numFmtId="0" fontId="23" fillId="0" borderId="6" xfId="5" applyFont="1" applyBorder="1"/>
    <xf numFmtId="0" fontId="23" fillId="0" borderId="7" xfId="4" applyFont="1" applyBorder="1" applyAlignment="1" applyProtection="1">
      <alignment horizontal="center"/>
    </xf>
    <xf numFmtId="0" fontId="23" fillId="0" borderId="8" xfId="5" applyFont="1" applyBorder="1" applyAlignment="1">
      <alignment horizontal="left"/>
    </xf>
    <xf numFmtId="0" fontId="23" fillId="0" borderId="8" xfId="4" applyFont="1" applyBorder="1" applyAlignment="1" applyProtection="1"/>
    <xf numFmtId="0" fontId="23" fillId="0" borderId="9" xfId="4" applyFont="1" applyBorder="1" applyAlignment="1" applyProtection="1"/>
    <xf numFmtId="0" fontId="23" fillId="0" borderId="8" xfId="5" applyFont="1" applyBorder="1"/>
    <xf numFmtId="0" fontId="23" fillId="0" borderId="10" xfId="5" applyFont="1" applyBorder="1"/>
    <xf numFmtId="0" fontId="23" fillId="0" borderId="8" xfId="6" applyFont="1" applyBorder="1"/>
    <xf numFmtId="0" fontId="23" fillId="0" borderId="10" xfId="6" applyFont="1" applyBorder="1"/>
    <xf numFmtId="0" fontId="23" fillId="0" borderId="10" xfId="4" applyFont="1" applyBorder="1" applyAlignment="1" applyProtection="1"/>
    <xf numFmtId="0" fontId="23" fillId="0" borderId="11" xfId="4" applyFont="1" applyBorder="1" applyAlignment="1" applyProtection="1">
      <alignment horizontal="center"/>
    </xf>
    <xf numFmtId="0" fontId="23" fillId="0" borderId="12" xfId="5" applyFont="1" applyBorder="1" applyAlignment="1">
      <alignment horizontal="left"/>
    </xf>
    <xf numFmtId="0" fontId="23" fillId="0" borderId="12" xfId="5" applyFont="1" applyBorder="1"/>
    <xf numFmtId="0" fontId="23" fillId="0" borderId="13" xfId="4" applyFont="1" applyBorder="1" applyAlignment="1" applyProtection="1"/>
    <xf numFmtId="0" fontId="23" fillId="0" borderId="14" xfId="5" applyFont="1" applyBorder="1"/>
    <xf numFmtId="0" fontId="23" fillId="0" borderId="12" xfId="4" applyFont="1" applyBorder="1" applyAlignment="1" applyProtection="1"/>
    <xf numFmtId="0" fontId="23" fillId="0" borderId="7" xfId="5" applyFont="1" applyBorder="1" applyAlignment="1">
      <alignment horizontal="center"/>
    </xf>
    <xf numFmtId="0" fontId="23" fillId="0" borderId="11" xfId="5" applyFont="1" applyBorder="1" applyAlignment="1">
      <alignment horizontal="center"/>
    </xf>
    <xf numFmtId="15" fontId="23" fillId="0" borderId="0" xfId="6" applyNumberFormat="1" applyFont="1" applyAlignment="1">
      <alignment horizontal="right"/>
    </xf>
    <xf numFmtId="0" fontId="27" fillId="0" borderId="0" xfId="5" applyFont="1"/>
    <xf numFmtId="1" fontId="28" fillId="0" borderId="0" xfId="7" applyNumberFormat="1" applyFont="1" applyBorder="1" applyAlignment="1" applyProtection="1">
      <alignment horizontal="left"/>
      <protection locked="0"/>
    </xf>
    <xf numFmtId="0" fontId="29" fillId="0" borderId="0" xfId="5" applyFont="1"/>
    <xf numFmtId="0" fontId="29" fillId="0" borderId="7" xfId="5" applyFont="1" applyBorder="1" applyAlignment="1">
      <alignment horizontal="center"/>
    </xf>
    <xf numFmtId="0" fontId="29" fillId="0" borderId="8" xfId="5" applyFont="1" applyBorder="1"/>
    <xf numFmtId="0" fontId="29" fillId="0" borderId="10" xfId="5" applyFont="1" applyBorder="1"/>
    <xf numFmtId="0" fontId="29" fillId="0" borderId="12" xfId="5" applyFont="1" applyBorder="1"/>
    <xf numFmtId="0" fontId="29" fillId="0" borderId="14" xfId="5" applyFont="1" applyBorder="1"/>
    <xf numFmtId="0" fontId="29" fillId="0" borderId="4" xfId="5" applyFont="1" applyBorder="1" applyAlignment="1">
      <alignment horizontal="center"/>
    </xf>
    <xf numFmtId="0" fontId="29" fillId="0" borderId="5" xfId="5" applyFont="1" applyBorder="1"/>
    <xf numFmtId="0" fontId="29" fillId="0" borderId="6" xfId="5" applyFont="1" applyBorder="1"/>
    <xf numFmtId="0" fontId="29" fillId="0" borderId="11" xfId="5" applyFont="1" applyBorder="1" applyAlignment="1">
      <alignment horizontal="center"/>
    </xf>
    <xf numFmtId="0" fontId="20" fillId="0" borderId="0" xfId="5"/>
    <xf numFmtId="0" fontId="19" fillId="0" borderId="22" xfId="4" applyFont="1" applyBorder="1" applyAlignment="1" applyProtection="1"/>
    <xf numFmtId="0" fontId="19" fillId="0" borderId="0" xfId="4" applyFont="1" applyBorder="1" applyAlignment="1" applyProtection="1"/>
    <xf numFmtId="0" fontId="19" fillId="0" borderId="0" xfId="5" applyFont="1" applyAlignment="1">
      <alignment horizontal="center"/>
    </xf>
    <xf numFmtId="0" fontId="19" fillId="0" borderId="0" xfId="6" applyFont="1"/>
    <xf numFmtId="0" fontId="28" fillId="0" borderId="0" xfId="7" applyFont="1" applyBorder="1" applyAlignment="1" applyProtection="1">
      <alignment horizontal="left"/>
      <protection locked="0"/>
    </xf>
    <xf numFmtId="0" fontId="26" fillId="0" borderId="0" xfId="6" applyFont="1" applyAlignment="1">
      <alignment horizontal="center"/>
    </xf>
    <xf numFmtId="0" fontId="23" fillId="0" borderId="15" xfId="6" applyFont="1" applyBorder="1"/>
    <xf numFmtId="0" fontId="23" fillId="0" borderId="16" xfId="6" applyFont="1" applyBorder="1"/>
    <xf numFmtId="1" fontId="30" fillId="0" borderId="16" xfId="6" applyNumberFormat="1" applyFont="1" applyBorder="1"/>
    <xf numFmtId="0" fontId="23" fillId="0" borderId="16" xfId="6" applyFont="1" applyBorder="1" applyAlignment="1">
      <alignment horizontal="right"/>
    </xf>
    <xf numFmtId="0" fontId="23" fillId="0" borderId="17" xfId="6" applyFont="1" applyBorder="1" applyAlignment="1">
      <alignment horizontal="right"/>
    </xf>
    <xf numFmtId="0" fontId="20" fillId="0" borderId="0" xfId="5" applyAlignment="1">
      <alignment horizontal="center"/>
    </xf>
    <xf numFmtId="0" fontId="23" fillId="0" borderId="25" xfId="6" applyFont="1" applyBorder="1"/>
    <xf numFmtId="0" fontId="23" fillId="0" borderId="26" xfId="6" applyFont="1" applyBorder="1"/>
    <xf numFmtId="0" fontId="23" fillId="0" borderId="27" xfId="6" applyFont="1" applyBorder="1"/>
    <xf numFmtId="0" fontId="23" fillId="0" borderId="9" xfId="6" applyFont="1" applyBorder="1"/>
    <xf numFmtId="0" fontId="23" fillId="0" borderId="19" xfId="6" applyFont="1" applyBorder="1"/>
    <xf numFmtId="0" fontId="23" fillId="0" borderId="28" xfId="6" applyFont="1" applyBorder="1"/>
    <xf numFmtId="0" fontId="23" fillId="0" borderId="29" xfId="6" applyFont="1" applyBorder="1"/>
    <xf numFmtId="0" fontId="23" fillId="0" borderId="30" xfId="6" applyFont="1" applyBorder="1"/>
    <xf numFmtId="0" fontId="23" fillId="0" borderId="31" xfId="6" applyFont="1" applyBorder="1"/>
    <xf numFmtId="0" fontId="23" fillId="0" borderId="32" xfId="6" applyFont="1" applyBorder="1"/>
    <xf numFmtId="0" fontId="23" fillId="0" borderId="33" xfId="6" applyFont="1" applyBorder="1"/>
    <xf numFmtId="0" fontId="23" fillId="0" borderId="12" xfId="6" applyFont="1" applyBorder="1"/>
    <xf numFmtId="0" fontId="23" fillId="0" borderId="14" xfId="6" applyFont="1" applyBorder="1"/>
    <xf numFmtId="164" fontId="23" fillId="0" borderId="0" xfId="6" applyNumberFormat="1" applyFont="1"/>
    <xf numFmtId="0" fontId="31" fillId="0" borderId="0" xfId="5" applyFont="1"/>
    <xf numFmtId="0" fontId="23" fillId="0" borderId="1" xfId="6" applyFont="1" applyBorder="1"/>
    <xf numFmtId="0" fontId="23" fillId="0" borderId="2" xfId="6" applyFont="1" applyBorder="1" applyAlignment="1">
      <alignment horizontal="right"/>
    </xf>
    <xf numFmtId="0" fontId="23" fillId="0" borderId="3" xfId="6" applyFont="1" applyBorder="1" applyAlignment="1">
      <alignment horizontal="right"/>
    </xf>
    <xf numFmtId="0" fontId="23" fillId="0" borderId="18" xfId="6" applyFont="1" applyBorder="1"/>
    <xf numFmtId="0" fontId="23" fillId="0" borderId="7" xfId="6" applyFont="1" applyBorder="1"/>
    <xf numFmtId="0" fontId="23" fillId="0" borderId="11" xfId="5" applyFont="1" applyBorder="1" applyAlignment="1">
      <alignment horizontal="left"/>
    </xf>
    <xf numFmtId="0" fontId="23" fillId="4" borderId="0" xfId="6" applyFont="1" applyFill="1"/>
    <xf numFmtId="0" fontId="23" fillId="4" borderId="0" xfId="6" applyFont="1" applyFill="1" applyAlignment="1">
      <alignment horizontal="center"/>
    </xf>
    <xf numFmtId="0" fontId="29" fillId="0" borderId="18" xfId="5" applyFont="1" applyBorder="1"/>
    <xf numFmtId="0" fontId="29" fillId="0" borderId="9" xfId="5" applyFont="1" applyBorder="1"/>
    <xf numFmtId="0" fontId="29" fillId="0" borderId="19" xfId="5" applyFont="1" applyBorder="1"/>
    <xf numFmtId="0" fontId="29" fillId="0" borderId="7" xfId="5" applyFont="1" applyBorder="1"/>
    <xf numFmtId="0" fontId="29" fillId="0" borderId="11" xfId="5" applyFont="1" applyBorder="1"/>
    <xf numFmtId="15" fontId="23" fillId="0" borderId="0" xfId="6" applyNumberFormat="1" applyFont="1" applyAlignment="1">
      <alignment horizontal="center"/>
    </xf>
    <xf numFmtId="165" fontId="5" fillId="0" borderId="0" xfId="2" applyNumberFormat="1" applyFont="1"/>
    <xf numFmtId="165" fontId="5" fillId="0" borderId="0" xfId="0" applyNumberFormat="1" applyFont="1"/>
    <xf numFmtId="165" fontId="5" fillId="0" borderId="17" xfId="2" applyNumberFormat="1" applyFont="1" applyBorder="1" applyAlignment="1">
      <alignment horizontal="right"/>
    </xf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165" fontId="5" fillId="0" borderId="9" xfId="2" applyNumberFormat="1" applyFont="1" applyBorder="1"/>
    <xf numFmtId="165" fontId="5" fillId="0" borderId="19" xfId="2" applyNumberFormat="1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165" fontId="5" fillId="0" borderId="10" xfId="2" applyNumberFormat="1" applyFont="1" applyBorder="1"/>
    <xf numFmtId="0" fontId="5" fillId="0" borderId="31" xfId="2" applyFont="1" applyBorder="1"/>
    <xf numFmtId="0" fontId="5" fillId="0" borderId="32" xfId="2" applyFont="1" applyBorder="1"/>
    <xf numFmtId="0" fontId="5" fillId="0" borderId="33" xfId="2" applyFont="1" applyBorder="1"/>
    <xf numFmtId="165" fontId="5" fillId="0" borderId="12" xfId="2" applyNumberFormat="1" applyFont="1" applyBorder="1"/>
    <xf numFmtId="165" fontId="5" fillId="0" borderId="14" xfId="2" applyNumberFormat="1" applyFont="1" applyBorder="1"/>
    <xf numFmtId="0" fontId="5" fillId="0" borderId="18" xfId="0" applyFont="1" applyBorder="1" applyAlignment="1">
      <alignment horizontal="left"/>
    </xf>
    <xf numFmtId="166" fontId="5" fillId="0" borderId="9" xfId="2" applyNumberFormat="1" applyFont="1" applyBorder="1"/>
    <xf numFmtId="164" fontId="5" fillId="0" borderId="7" xfId="2" applyNumberFormat="1" applyFont="1" applyBorder="1"/>
    <xf numFmtId="166" fontId="5" fillId="0" borderId="8" xfId="2" applyNumberFormat="1" applyFont="1" applyBorder="1"/>
    <xf numFmtId="166" fontId="5" fillId="0" borderId="12" xfId="0" applyNumberFormat="1" applyFont="1" applyBorder="1"/>
    <xf numFmtId="166" fontId="8" fillId="0" borderId="9" xfId="0" applyNumberFormat="1" applyFont="1" applyBorder="1"/>
    <xf numFmtId="166" fontId="8" fillId="0" borderId="8" xfId="0" applyNumberFormat="1" applyFont="1" applyBorder="1"/>
    <xf numFmtId="166" fontId="8" fillId="0" borderId="12" xfId="0" applyNumberFormat="1" applyFont="1" applyBorder="1"/>
    <xf numFmtId="164" fontId="5" fillId="0" borderId="0" xfId="2" applyNumberFormat="1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5" fillId="0" borderId="1" xfId="3" applyFont="1" applyBorder="1" applyAlignment="1">
      <alignment horizontal="center"/>
    </xf>
    <xf numFmtId="0" fontId="13" fillId="0" borderId="8" xfId="2" applyFont="1" applyBorder="1"/>
    <xf numFmtId="0" fontId="5" fillId="0" borderId="0" xfId="0" applyFont="1" applyAlignment="1">
      <alignment horizontal="left"/>
    </xf>
    <xf numFmtId="0" fontId="13" fillId="0" borderId="9" xfId="2" applyFont="1" applyBorder="1"/>
    <xf numFmtId="0" fontId="11" fillId="0" borderId="9" xfId="2" applyFont="1" applyBorder="1"/>
    <xf numFmtId="0" fontId="5" fillId="0" borderId="34" xfId="2" applyFont="1" applyBorder="1" applyAlignment="1">
      <alignment horizontal="center"/>
    </xf>
    <xf numFmtId="0" fontId="5" fillId="0" borderId="35" xfId="0" applyFont="1" applyBorder="1" applyAlignment="1">
      <alignment horizontal="left"/>
    </xf>
    <xf numFmtId="0" fontId="5" fillId="0" borderId="35" xfId="2" applyFont="1" applyBorder="1"/>
    <xf numFmtId="0" fontId="5" fillId="0" borderId="36" xfId="2" applyFont="1" applyBorder="1"/>
    <xf numFmtId="0" fontId="5" fillId="0" borderId="37" xfId="2" applyFont="1" applyBorder="1" applyAlignment="1">
      <alignment horizontal="center"/>
    </xf>
    <xf numFmtId="0" fontId="5" fillId="0" borderId="38" xfId="0" applyFont="1" applyBorder="1" applyAlignment="1">
      <alignment horizontal="left"/>
    </xf>
    <xf numFmtId="0" fontId="5" fillId="0" borderId="38" xfId="2" applyFont="1" applyBorder="1"/>
    <xf numFmtId="0" fontId="8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left"/>
    </xf>
    <xf numFmtId="0" fontId="8" fillId="0" borderId="40" xfId="0" applyFont="1" applyBorder="1"/>
    <xf numFmtId="0" fontId="5" fillId="0" borderId="40" xfId="2" applyFont="1" applyBorder="1"/>
    <xf numFmtId="0" fontId="5" fillId="0" borderId="39" xfId="2" applyFont="1" applyBorder="1" applyAlignment="1">
      <alignment horizontal="center"/>
    </xf>
    <xf numFmtId="0" fontId="5" fillId="0" borderId="42" xfId="0" applyFont="1" applyBorder="1" applyAlignment="1">
      <alignment horizontal="left"/>
    </xf>
    <xf numFmtId="0" fontId="5" fillId="0" borderId="42" xfId="2" applyFont="1" applyBorder="1"/>
    <xf numFmtId="0" fontId="8" fillId="0" borderId="41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" fillId="0" borderId="0" xfId="1"/>
    <xf numFmtId="0" fontId="1" fillId="0" borderId="43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8">
    <cellStyle name="Hyperlink" xfId="1" builtinId="8"/>
    <cellStyle name="Hyperlink 2" xfId="7" xr:uid="{0002AD5D-0801-4A93-B0E9-775867FDBACF}"/>
    <cellStyle name="Normal" xfId="0" builtinId="0"/>
    <cellStyle name="Normal 2" xfId="4" xr:uid="{8B06592D-0174-4A98-9DC1-6CAA2525785C}"/>
    <cellStyle name="Normal 2 2" xfId="6" xr:uid="{51499733-E09A-42AE-9551-F950E8AE4515}"/>
    <cellStyle name="Normal 2 2 2" xfId="2" xr:uid="{84C77F71-F3BF-4785-9CCF-5460C5E63879}"/>
    <cellStyle name="Normal 3" xfId="5" xr:uid="{574BC8EE-BFA6-424A-BDD9-FB1FFB0B06D3}"/>
    <cellStyle name="Normal 3 2" xfId="3" xr:uid="{9D9A36DB-B99A-4AC4-AD26-7B5389EE49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467FF-07D8-4FE0-96C5-9CC5DAD17712}">
  <sheetPr codeName="Sheet43">
    <pageSetUpPr fitToPage="1"/>
  </sheetPr>
  <dimension ref="B1:Y26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5.7109375" customWidth="1"/>
    <col min="3" max="12" width="5" customWidth="1"/>
    <col min="13" max="14" width="1.42578125" customWidth="1"/>
    <col min="15" max="15" width="25.7109375" customWidth="1"/>
    <col min="16" max="25" width="5" customWidth="1"/>
  </cols>
  <sheetData>
    <row r="1" spans="2:25" ht="21" x14ac:dyDescent="0.35">
      <c r="B1" s="271" t="s">
        <v>654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</row>
    <row r="2" spans="2:25" ht="18.75" x14ac:dyDescent="0.3">
      <c r="B2" s="272" t="s">
        <v>705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</row>
    <row r="3" spans="2:25" ht="15.75" x14ac:dyDescent="0.25">
      <c r="B3" s="273" t="s">
        <v>655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</row>
    <row r="5" spans="2:25" x14ac:dyDescent="0.25">
      <c r="B5" s="274" t="s">
        <v>656</v>
      </c>
      <c r="C5" s="274" t="s">
        <v>657</v>
      </c>
      <c r="D5" s="274" t="s">
        <v>658</v>
      </c>
      <c r="E5" s="274" t="s">
        <v>659</v>
      </c>
      <c r="F5" s="274" t="s">
        <v>660</v>
      </c>
      <c r="G5" s="274" t="s">
        <v>661</v>
      </c>
      <c r="H5" s="274" t="s">
        <v>662</v>
      </c>
      <c r="I5" s="274" t="s">
        <v>663</v>
      </c>
      <c r="J5" s="274" t="s">
        <v>664</v>
      </c>
      <c r="K5" s="274" t="s">
        <v>665</v>
      </c>
      <c r="L5" s="274" t="s">
        <v>666</v>
      </c>
      <c r="M5" s="275"/>
      <c r="N5" s="276"/>
      <c r="O5" s="274" t="s">
        <v>667</v>
      </c>
      <c r="P5" s="274" t="s">
        <v>657</v>
      </c>
      <c r="Q5" s="276"/>
      <c r="R5" s="276"/>
      <c r="S5" s="276"/>
      <c r="T5" s="276"/>
      <c r="U5" s="276"/>
      <c r="V5" s="276"/>
      <c r="W5" s="276"/>
      <c r="X5" s="276"/>
      <c r="Y5" s="276"/>
    </row>
    <row r="6" spans="2:25" x14ac:dyDescent="0.25">
      <c r="B6" s="276"/>
      <c r="C6" s="274" t="s">
        <v>668</v>
      </c>
      <c r="D6" s="274" t="s">
        <v>669</v>
      </c>
      <c r="E6" s="276"/>
      <c r="F6" s="276"/>
      <c r="G6" s="276"/>
      <c r="H6" s="276"/>
      <c r="I6" s="276"/>
      <c r="J6" s="276"/>
      <c r="K6" s="276"/>
      <c r="L6" s="276"/>
      <c r="M6" s="275"/>
      <c r="N6" s="276"/>
      <c r="O6" s="274" t="s">
        <v>670</v>
      </c>
      <c r="P6" s="274" t="s">
        <v>657</v>
      </c>
      <c r="Q6" s="274" t="s">
        <v>658</v>
      </c>
      <c r="R6" s="276"/>
      <c r="S6" s="276"/>
      <c r="T6" s="276"/>
      <c r="U6" s="276"/>
      <c r="V6" s="276"/>
      <c r="W6" s="276"/>
      <c r="X6" s="276"/>
      <c r="Y6" s="276"/>
    </row>
    <row r="7" spans="2:25" x14ac:dyDescent="0.25">
      <c r="B7" s="274" t="s">
        <v>671</v>
      </c>
      <c r="C7" s="274" t="s">
        <v>657</v>
      </c>
      <c r="D7" s="276"/>
      <c r="E7" s="276"/>
      <c r="F7" s="276"/>
      <c r="G7" s="276"/>
      <c r="H7" s="276"/>
      <c r="I7" s="276"/>
      <c r="J7" s="276"/>
      <c r="K7" s="276"/>
      <c r="L7" s="276"/>
      <c r="M7" s="275"/>
      <c r="N7" s="276"/>
      <c r="O7" s="274" t="s">
        <v>672</v>
      </c>
      <c r="P7" s="274" t="s">
        <v>657</v>
      </c>
      <c r="Q7" s="276"/>
      <c r="R7" s="276"/>
      <c r="S7" s="276"/>
      <c r="T7" s="276"/>
      <c r="U7" s="276"/>
      <c r="V7" s="276"/>
      <c r="W7" s="276"/>
      <c r="X7" s="276"/>
      <c r="Y7" s="276"/>
    </row>
    <row r="8" spans="2:25" x14ac:dyDescent="0.25">
      <c r="B8" s="274" t="s">
        <v>673</v>
      </c>
      <c r="C8" s="274" t="s">
        <v>657</v>
      </c>
      <c r="D8" s="274" t="s">
        <v>658</v>
      </c>
      <c r="E8" s="274" t="s">
        <v>659</v>
      </c>
      <c r="F8" s="274" t="s">
        <v>660</v>
      </c>
      <c r="G8" s="276"/>
      <c r="H8" s="276"/>
      <c r="I8" s="276"/>
      <c r="J8" s="276"/>
      <c r="K8" s="276"/>
      <c r="L8" s="276"/>
      <c r="M8" s="275"/>
      <c r="N8" s="276"/>
      <c r="O8" s="274" t="s">
        <v>674</v>
      </c>
      <c r="P8" s="274" t="s">
        <v>657</v>
      </c>
      <c r="Q8" s="274" t="s">
        <v>658</v>
      </c>
      <c r="R8" s="276"/>
      <c r="S8" s="276"/>
      <c r="T8" s="276"/>
      <c r="U8" s="276"/>
      <c r="V8" s="276"/>
      <c r="W8" s="276"/>
      <c r="X8" s="276"/>
      <c r="Y8" s="276"/>
    </row>
    <row r="9" spans="2:25" x14ac:dyDescent="0.25">
      <c r="B9" s="274" t="s">
        <v>675</v>
      </c>
      <c r="C9" s="274" t="s">
        <v>657</v>
      </c>
      <c r="D9" s="274" t="s">
        <v>658</v>
      </c>
      <c r="E9" s="274" t="s">
        <v>659</v>
      </c>
      <c r="F9" s="276"/>
      <c r="G9" s="276"/>
      <c r="H9" s="276"/>
      <c r="I9" s="276"/>
      <c r="J9" s="276"/>
      <c r="K9" s="276"/>
      <c r="L9" s="276"/>
      <c r="M9" s="275"/>
      <c r="N9" s="276"/>
      <c r="O9" s="274" t="s">
        <v>676</v>
      </c>
      <c r="P9" s="274" t="s">
        <v>657</v>
      </c>
      <c r="Q9" s="276"/>
      <c r="R9" s="276"/>
      <c r="S9" s="276"/>
      <c r="T9" s="276"/>
      <c r="U9" s="276"/>
      <c r="V9" s="276"/>
      <c r="W9" s="276"/>
      <c r="X9" s="276"/>
      <c r="Y9" s="276"/>
    </row>
    <row r="10" spans="2:25" x14ac:dyDescent="0.25">
      <c r="B10" s="274" t="s">
        <v>677</v>
      </c>
      <c r="C10" s="274" t="s">
        <v>657</v>
      </c>
      <c r="D10" s="274" t="s">
        <v>658</v>
      </c>
      <c r="E10" s="274" t="s">
        <v>659</v>
      </c>
      <c r="F10" s="276"/>
      <c r="G10" s="276"/>
      <c r="H10" s="276"/>
      <c r="I10" s="276"/>
      <c r="J10" s="276"/>
      <c r="K10" s="276"/>
      <c r="L10" s="276"/>
      <c r="M10" s="275"/>
      <c r="N10" s="276"/>
      <c r="O10" s="274" t="s">
        <v>678</v>
      </c>
      <c r="P10" s="274" t="s">
        <v>657</v>
      </c>
      <c r="Q10" s="274" t="s">
        <v>658</v>
      </c>
      <c r="R10" s="274" t="s">
        <v>659</v>
      </c>
      <c r="S10" s="274" t="s">
        <v>660</v>
      </c>
      <c r="T10" s="274" t="s">
        <v>661</v>
      </c>
      <c r="U10" s="274" t="s">
        <v>662</v>
      </c>
      <c r="V10" s="274" t="s">
        <v>663</v>
      </c>
      <c r="W10" s="274" t="s">
        <v>664</v>
      </c>
      <c r="X10" s="274" t="s">
        <v>665</v>
      </c>
      <c r="Y10" s="276"/>
    </row>
    <row r="11" spans="2:25" x14ac:dyDescent="0.25">
      <c r="B11" s="274" t="s">
        <v>679</v>
      </c>
      <c r="C11" s="274" t="s">
        <v>657</v>
      </c>
      <c r="D11" s="274" t="s">
        <v>658</v>
      </c>
      <c r="E11" s="274" t="s">
        <v>659</v>
      </c>
      <c r="F11" s="274" t="s">
        <v>660</v>
      </c>
      <c r="G11" s="276"/>
      <c r="H11" s="276"/>
      <c r="I11" s="276"/>
      <c r="J11" s="276"/>
      <c r="K11" s="276"/>
      <c r="L11" s="276"/>
      <c r="M11" s="275"/>
      <c r="N11" s="276"/>
      <c r="O11" s="274" t="s">
        <v>680</v>
      </c>
      <c r="P11" s="274" t="s">
        <v>657</v>
      </c>
      <c r="Q11" s="276"/>
      <c r="R11" s="276"/>
      <c r="S11" s="276"/>
      <c r="T11" s="276"/>
      <c r="U11" s="276"/>
      <c r="V11" s="276"/>
      <c r="W11" s="276"/>
      <c r="X11" s="276"/>
      <c r="Y11" s="276"/>
    </row>
    <row r="12" spans="2:25" x14ac:dyDescent="0.25">
      <c r="B12" s="274" t="s">
        <v>681</v>
      </c>
      <c r="C12" s="274" t="s">
        <v>657</v>
      </c>
      <c r="D12" s="276"/>
      <c r="E12" s="276"/>
      <c r="F12" s="276"/>
      <c r="G12" s="276"/>
      <c r="H12" s="276"/>
      <c r="I12" s="276"/>
      <c r="J12" s="276"/>
      <c r="K12" s="276"/>
      <c r="L12" s="276"/>
      <c r="M12" s="275"/>
      <c r="N12" s="276"/>
      <c r="O12" s="274" t="s">
        <v>682</v>
      </c>
      <c r="P12" s="274" t="s">
        <v>657</v>
      </c>
      <c r="Q12" s="274" t="s">
        <v>658</v>
      </c>
      <c r="R12" s="274" t="s">
        <v>659</v>
      </c>
      <c r="S12" s="276"/>
      <c r="T12" s="276"/>
      <c r="U12" s="276"/>
      <c r="V12" s="276"/>
      <c r="W12" s="276"/>
      <c r="X12" s="276"/>
      <c r="Y12" s="276"/>
    </row>
    <row r="13" spans="2:25" x14ac:dyDescent="0.25">
      <c r="B13" s="274" t="s">
        <v>683</v>
      </c>
      <c r="C13" s="274" t="s">
        <v>657</v>
      </c>
      <c r="D13" s="276"/>
      <c r="E13" s="276"/>
      <c r="F13" s="276"/>
      <c r="G13" s="276"/>
      <c r="H13" s="276"/>
      <c r="I13" s="276"/>
      <c r="J13" s="276"/>
      <c r="K13" s="276"/>
      <c r="L13" s="276"/>
      <c r="M13" s="275"/>
      <c r="N13" s="276"/>
      <c r="O13" s="274" t="s">
        <v>684</v>
      </c>
      <c r="P13" s="274" t="s">
        <v>657</v>
      </c>
      <c r="Q13" s="274" t="s">
        <v>658</v>
      </c>
      <c r="R13" s="274" t="s">
        <v>659</v>
      </c>
      <c r="S13" s="274" t="s">
        <v>660</v>
      </c>
      <c r="T13" s="274" t="s">
        <v>661</v>
      </c>
      <c r="U13" s="274" t="s">
        <v>662</v>
      </c>
      <c r="V13" s="274" t="s">
        <v>663</v>
      </c>
      <c r="W13" s="274" t="s">
        <v>664</v>
      </c>
      <c r="X13" s="274" t="s">
        <v>665</v>
      </c>
      <c r="Y13" s="274" t="s">
        <v>666</v>
      </c>
    </row>
    <row r="14" spans="2:25" x14ac:dyDescent="0.25">
      <c r="B14" s="274" t="s">
        <v>685</v>
      </c>
      <c r="C14" s="274" t="s">
        <v>657</v>
      </c>
      <c r="D14" s="274" t="s">
        <v>658</v>
      </c>
      <c r="E14" s="274" t="s">
        <v>659</v>
      </c>
      <c r="F14" s="276"/>
      <c r="G14" s="276"/>
      <c r="H14" s="276"/>
      <c r="I14" s="276"/>
      <c r="J14" s="276"/>
      <c r="K14" s="276"/>
      <c r="L14" s="276"/>
      <c r="M14" s="275"/>
      <c r="N14" s="276"/>
      <c r="O14" s="274" t="s">
        <v>686</v>
      </c>
      <c r="P14" s="274" t="s">
        <v>657</v>
      </c>
      <c r="Q14" s="274" t="s">
        <v>658</v>
      </c>
      <c r="R14" s="274" t="s">
        <v>659</v>
      </c>
      <c r="S14" s="276"/>
      <c r="T14" s="276"/>
      <c r="U14" s="276"/>
      <c r="V14" s="276"/>
      <c r="W14" s="276"/>
      <c r="X14" s="276"/>
      <c r="Y14" s="276"/>
    </row>
    <row r="15" spans="2:25" x14ac:dyDescent="0.25">
      <c r="B15" s="274" t="s">
        <v>687</v>
      </c>
      <c r="C15" s="274" t="s">
        <v>657</v>
      </c>
      <c r="D15" s="276"/>
      <c r="E15" s="276"/>
      <c r="F15" s="276"/>
      <c r="G15" s="276"/>
      <c r="H15" s="276"/>
      <c r="I15" s="276"/>
      <c r="J15" s="276"/>
      <c r="K15" s="276"/>
      <c r="L15" s="276"/>
      <c r="M15" s="275"/>
      <c r="N15" s="276"/>
      <c r="O15" s="274" t="s">
        <v>688</v>
      </c>
      <c r="P15" s="274" t="s">
        <v>657</v>
      </c>
      <c r="Q15" s="274" t="s">
        <v>658</v>
      </c>
      <c r="R15" s="276"/>
      <c r="S15" s="276"/>
      <c r="T15" s="276"/>
      <c r="U15" s="276"/>
      <c r="V15" s="276"/>
      <c r="W15" s="276"/>
      <c r="X15" s="276"/>
      <c r="Y15" s="276"/>
    </row>
    <row r="16" spans="2:25" x14ac:dyDescent="0.25">
      <c r="B16" s="274" t="s">
        <v>689</v>
      </c>
      <c r="C16" s="274" t="s">
        <v>657</v>
      </c>
      <c r="D16" s="274" t="s">
        <v>658</v>
      </c>
      <c r="E16" s="274" t="s">
        <v>659</v>
      </c>
      <c r="F16" s="276"/>
      <c r="G16" s="276"/>
      <c r="H16" s="276"/>
      <c r="I16" s="276"/>
      <c r="J16" s="276"/>
      <c r="K16" s="276"/>
      <c r="L16" s="276"/>
      <c r="M16" s="275"/>
      <c r="N16" s="276"/>
      <c r="O16" s="274" t="s">
        <v>690</v>
      </c>
      <c r="P16" s="274" t="s">
        <v>657</v>
      </c>
      <c r="Q16" s="274" t="s">
        <v>658</v>
      </c>
      <c r="R16" s="274" t="s">
        <v>659</v>
      </c>
      <c r="S16" s="276"/>
      <c r="T16" s="276"/>
      <c r="U16" s="276"/>
      <c r="V16" s="276"/>
      <c r="W16" s="276"/>
      <c r="X16" s="276"/>
      <c r="Y16" s="276"/>
    </row>
    <row r="17" spans="2:25" x14ac:dyDescent="0.25">
      <c r="B17" s="274" t="s">
        <v>691</v>
      </c>
      <c r="C17" s="274" t="s">
        <v>657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75"/>
      <c r="N17" s="276"/>
      <c r="O17" s="274" t="s">
        <v>692</v>
      </c>
      <c r="P17" s="274" t="s">
        <v>657</v>
      </c>
      <c r="Q17" s="276"/>
      <c r="R17" s="276"/>
      <c r="S17" s="276"/>
      <c r="T17" s="276"/>
      <c r="U17" s="276"/>
      <c r="V17" s="276"/>
      <c r="W17" s="276"/>
      <c r="X17" s="276"/>
      <c r="Y17" s="276"/>
    </row>
    <row r="18" spans="2:25" x14ac:dyDescent="0.25">
      <c r="B18" s="274" t="s">
        <v>693</v>
      </c>
      <c r="C18" s="274" t="s">
        <v>657</v>
      </c>
      <c r="D18" s="274" t="s">
        <v>658</v>
      </c>
      <c r="E18" s="274" t="s">
        <v>659</v>
      </c>
      <c r="F18" s="274" t="s">
        <v>660</v>
      </c>
      <c r="G18" s="274" t="s">
        <v>661</v>
      </c>
      <c r="H18" s="276"/>
      <c r="I18" s="276"/>
      <c r="J18" s="276"/>
      <c r="K18" s="276"/>
      <c r="L18" s="276"/>
      <c r="M18" s="275"/>
      <c r="N18" s="276"/>
      <c r="O18" s="274" t="s">
        <v>694</v>
      </c>
      <c r="P18" s="274" t="s">
        <v>657</v>
      </c>
      <c r="Q18" s="274" t="s">
        <v>658</v>
      </c>
      <c r="R18" s="274" t="s">
        <v>659</v>
      </c>
      <c r="S18" s="274" t="s">
        <v>660</v>
      </c>
      <c r="T18" s="274" t="s">
        <v>661</v>
      </c>
      <c r="U18" s="274" t="s">
        <v>662</v>
      </c>
      <c r="V18" s="274" t="s">
        <v>663</v>
      </c>
      <c r="W18" s="274" t="s">
        <v>664</v>
      </c>
      <c r="X18" s="274" t="s">
        <v>665</v>
      </c>
      <c r="Y18" s="274" t="s">
        <v>666</v>
      </c>
    </row>
    <row r="19" spans="2:25" x14ac:dyDescent="0.25">
      <c r="B19" s="274" t="s">
        <v>695</v>
      </c>
      <c r="C19" s="274" t="s">
        <v>657</v>
      </c>
      <c r="D19" s="276"/>
      <c r="E19" s="276"/>
      <c r="F19" s="276"/>
      <c r="G19" s="276"/>
      <c r="H19" s="276"/>
      <c r="I19" s="276"/>
      <c r="J19" s="276"/>
      <c r="K19" s="276"/>
      <c r="L19" s="276"/>
      <c r="M19" s="275"/>
      <c r="N19" s="276"/>
      <c r="O19" s="274" t="s">
        <v>696</v>
      </c>
      <c r="P19" s="274" t="s">
        <v>657</v>
      </c>
      <c r="Q19" s="276"/>
      <c r="R19" s="276"/>
      <c r="S19" s="276"/>
      <c r="T19" s="276"/>
      <c r="U19" s="276"/>
      <c r="V19" s="276"/>
      <c r="W19" s="276"/>
      <c r="X19" s="276"/>
      <c r="Y19" s="276"/>
    </row>
    <row r="20" spans="2:25" x14ac:dyDescent="0.25">
      <c r="B20" s="274" t="s">
        <v>697</v>
      </c>
      <c r="C20" s="274" t="s">
        <v>657</v>
      </c>
      <c r="D20" s="274" t="s">
        <v>658</v>
      </c>
      <c r="E20" s="274" t="s">
        <v>659</v>
      </c>
      <c r="F20" s="276"/>
      <c r="G20" s="276"/>
      <c r="H20" s="276"/>
      <c r="I20" s="276"/>
      <c r="J20" s="276"/>
      <c r="K20" s="276"/>
      <c r="L20" s="276"/>
      <c r="M20" s="275"/>
      <c r="N20" s="276"/>
      <c r="O20" s="274" t="s">
        <v>698</v>
      </c>
      <c r="P20" s="274" t="s">
        <v>657</v>
      </c>
      <c r="Q20" s="274" t="s">
        <v>658</v>
      </c>
      <c r="R20" s="276"/>
      <c r="S20" s="276"/>
      <c r="T20" s="276"/>
      <c r="U20" s="276"/>
      <c r="V20" s="276"/>
      <c r="W20" s="276"/>
      <c r="X20" s="276"/>
      <c r="Y20" s="276"/>
    </row>
    <row r="21" spans="2:25" x14ac:dyDescent="0.25">
      <c r="B21" s="274" t="s">
        <v>699</v>
      </c>
      <c r="C21" s="274" t="s">
        <v>657</v>
      </c>
      <c r="D21" s="276"/>
      <c r="E21" s="276"/>
      <c r="F21" s="276"/>
      <c r="G21" s="276"/>
      <c r="H21" s="276"/>
      <c r="I21" s="276"/>
      <c r="J21" s="276"/>
      <c r="K21" s="276"/>
      <c r="L21" s="276"/>
      <c r="M21" s="275"/>
      <c r="N21" s="276"/>
      <c r="O21" s="274" t="s">
        <v>700</v>
      </c>
      <c r="P21" s="274" t="s">
        <v>657</v>
      </c>
      <c r="Q21" s="274" t="s">
        <v>658</v>
      </c>
      <c r="R21" s="276"/>
      <c r="S21" s="276"/>
      <c r="T21" s="276"/>
      <c r="U21" s="276"/>
      <c r="V21" s="276"/>
      <c r="W21" s="276"/>
      <c r="X21" s="276"/>
      <c r="Y21" s="276"/>
    </row>
    <row r="22" spans="2:25" x14ac:dyDescent="0.25">
      <c r="B22" s="274" t="s">
        <v>701</v>
      </c>
      <c r="C22" s="274" t="s">
        <v>657</v>
      </c>
      <c r="D22" s="274" t="s">
        <v>658</v>
      </c>
      <c r="E22" s="274" t="s">
        <v>659</v>
      </c>
      <c r="F22" s="274" t="s">
        <v>660</v>
      </c>
      <c r="G22" s="274" t="s">
        <v>661</v>
      </c>
      <c r="H22" s="274" t="s">
        <v>662</v>
      </c>
      <c r="I22" s="276"/>
      <c r="J22" s="276"/>
      <c r="K22" s="276"/>
      <c r="L22" s="276"/>
      <c r="M22" s="275"/>
      <c r="N22" s="276"/>
      <c r="O22" s="274" t="s">
        <v>702</v>
      </c>
      <c r="P22" s="274" t="s">
        <v>657</v>
      </c>
      <c r="Q22" s="276"/>
      <c r="R22" s="276"/>
      <c r="S22" s="276"/>
      <c r="T22" s="276"/>
      <c r="U22" s="276"/>
      <c r="V22" s="276"/>
      <c r="W22" s="276"/>
      <c r="X22" s="276"/>
      <c r="Y22" s="276"/>
    </row>
    <row r="23" spans="2:25" x14ac:dyDescent="0.25">
      <c r="B23" s="274" t="s">
        <v>703</v>
      </c>
      <c r="C23" s="274" t="s">
        <v>657</v>
      </c>
      <c r="D23" s="276"/>
      <c r="E23" s="276"/>
      <c r="F23" s="276"/>
      <c r="G23" s="276"/>
      <c r="H23" s="276"/>
      <c r="I23" s="276"/>
      <c r="J23" s="276"/>
      <c r="K23" s="276"/>
      <c r="L23" s="276"/>
      <c r="M23" s="275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</row>
    <row r="24" spans="2:25" x14ac:dyDescent="0.25"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</row>
    <row r="25" spans="2:25" x14ac:dyDescent="0.25"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</row>
    <row r="26" spans="2:25" x14ac:dyDescent="0.25">
      <c r="B26" s="277" t="s">
        <v>704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6"/>
    </row>
  </sheetData>
  <mergeCells count="4">
    <mergeCell ref="B1:Y1"/>
    <mergeCell ref="B2:Y2"/>
    <mergeCell ref="B3:Y3"/>
    <mergeCell ref="B26:X26"/>
  </mergeCells>
  <hyperlinks>
    <hyperlink ref="B5" location="'10m Air Pistol 1'!A2" tooltip="10m Air Pistol" display="10m Air Pistol" xr:uid="{737CBC25-8AD2-4C6C-9D63-25FFA4759005}"/>
    <hyperlink ref="C5" location="'10m Air Pistol 1'!$B$3" tooltip="10m Air Pistol Division 1" display="D1" xr:uid="{43352D82-0383-49EF-B746-426B27B7C278}"/>
    <hyperlink ref="D5" location="'10m Air Pistol 1'!$J$3" tooltip="10m Air Pistol Division 2" display="D2" xr:uid="{C2297B04-C11D-48BF-86B9-ABD54BB6EF2D}"/>
    <hyperlink ref="E5" location="'10m Air Pistol 1'!$B$15" tooltip="10m Air Pistol Division 3" display="D3" xr:uid="{B7DD3B05-6DAF-4638-B250-8CE12221F943}"/>
    <hyperlink ref="F5" location="'10m Air Pistol 1'!$J$15" tooltip="10m Air Pistol Division 4" display="D4" xr:uid="{3F666E62-E3F1-424C-A68C-462A497CADFD}"/>
    <hyperlink ref="G5" location="'10m Air Pistol 1'!$B$27" tooltip="10m Air Pistol Division 5" display="D5" xr:uid="{E81D4513-6401-4076-8C89-38125782E2C8}"/>
    <hyperlink ref="H5" location="'10m Air Pistol 1'!$J$27" tooltip="10m Air Pistol Division 6" display="D6" xr:uid="{FAE866E9-3286-4F48-A93B-13325F774D23}"/>
    <hyperlink ref="I5" location="'10m Air Pistol 1'!$B$39" tooltip="10m Air Pistol Division 7" display="D7" xr:uid="{2153DDF9-7F9C-4D48-B802-13D125359DDF}"/>
    <hyperlink ref="J5" location="'10m Air Pistol 1'!$J$39" tooltip="10m Air Pistol Division 8" display="D8" xr:uid="{54B83AE4-3591-42EC-8BD3-09B1DD78AC42}"/>
    <hyperlink ref="K5" location="'10m Air Pistol 1'!$B$51" tooltip="10m Air Pistol Division 9" display="D9" xr:uid="{88AEB6EF-AD87-4EA7-8FCD-996A16D80A35}"/>
    <hyperlink ref="L5" location="'10m Air Pistol 1'!$J$51" tooltip="10m Air Pistol Division 10" display="D10" xr:uid="{858BAF43-C5F9-4DCE-998A-89ABA7C43290}"/>
    <hyperlink ref="C6" location="'10m Air Pistol 2'!$B$3" tooltip="10m Air Pistol Division 11" display="D11" xr:uid="{A01FBE6F-80DA-47DA-A4A7-06B27B68882E}"/>
    <hyperlink ref="D6" location="'10m Air Pistol 2'!$J$3" tooltip="10m Air Pistol Division 12" display="D12" xr:uid="{E43D40F2-B812-4DAC-9BA8-41FCC181C373}"/>
    <hyperlink ref="B7" location="'10m Air Pistol Jun'!A2" tooltip="10m Air Pistol Jun" display="10m Air Pistol Jun" xr:uid="{DAF1DBED-307B-4F41-A433-63D7917BA6AC}"/>
    <hyperlink ref="C7" location="'10m Air Pistol Jun'!$B$3" tooltip="10m Air Pistol Jun Division 1" display="D1" xr:uid="{08CD7125-4E2F-4990-8EAB-3B9A4B6DB646}"/>
    <hyperlink ref="B8" location="'10m Air Pistol Sen'!A2" tooltip="10m Air Pistol Sen" display="10m Air Pistol Sen" xr:uid="{87899E1D-D84B-4F84-9C25-7DE4833915B6}"/>
    <hyperlink ref="C8" location="'10m Air Pistol Sen'!$B$3" tooltip="10m Air Pistol Sen Division 1" display="D1" xr:uid="{CE14F119-142F-454C-AD8D-39E6CC122106}"/>
    <hyperlink ref="D8" location="'10m Air Pistol Sen'!$B$15" tooltip="10m Air Pistol Sen Division 2" display="D2" xr:uid="{BABD746E-1069-4DD8-AC3A-B75ED98AA741}"/>
    <hyperlink ref="E8" location="'10m Air Pistol Sen'!$B$27" tooltip="10m Air Pistol Sen Division 3" display="D3" xr:uid="{C71D29FA-3EF3-4BDA-883F-9207532FB06B}"/>
    <hyperlink ref="F8" location="'10m Air Pistol Sen'!$B$39" tooltip="10m Air Pistol Sen Division 4" display="D4" xr:uid="{2CEBD242-90C6-419A-A0F9-135E2E11182F}"/>
    <hyperlink ref="B9" location="'10m Air Pistol Team 1'!A2" tooltip="10m Air Pistol Team" display="10m Air Pistol Team" xr:uid="{BCB665DF-5CDF-4941-AEED-72A7CF5DFADA}"/>
    <hyperlink ref="C9" location="'10m Air Pistol Team 1'!$A$3" tooltip="10m Air Pistol Team Division 1" display="D1" xr:uid="{07182C0E-41FB-4AE9-925B-EDF0FA797466}"/>
    <hyperlink ref="D9" location="'10m Air Pistol Team 1'!$A$29" tooltip="10m Air Pistol Team Division 2" display="D2" xr:uid="{431D9440-3EC6-47DC-9373-A9AA6227509C}"/>
    <hyperlink ref="E9" location="'10m Air Pistol Team 2'!$A$3" tooltip="10m Air Pistol Team Division 3" display="D3" xr:uid="{951FC074-30CA-4206-BCA6-8ABF470F1899}"/>
    <hyperlink ref="B10" location="'10m Air Pistol (Supp rest)'!A2" tooltip="10m Air Pistol (Supp rest)" display="10m Air Pistol (Supp rest)" xr:uid="{603BAE28-88D7-46FE-9A34-063D01E91959}"/>
    <hyperlink ref="C10" location="'10m Air Pistol (Supp rest)'!$B$3" tooltip="10m Air Pistol (Supp rest) Division 1" display="D1" xr:uid="{181DF214-A43D-401E-8DB8-AC153817AC60}"/>
    <hyperlink ref="D10" location="'10m Air Pistol (Supp rest)'!$B$13" tooltip="10m Air Pistol (Supp rest) Division 2" display="D2" xr:uid="{41D223BA-8662-4069-BFFB-EB6F310988BE}"/>
    <hyperlink ref="E10" location="'10m Air Pistol (Supp rest)'!$B$23" tooltip="10m Air Pistol (Supp rest) Division 3" display="D3" xr:uid="{75FDDA1B-1F0A-4FEE-AFB2-F47579452835}"/>
    <hyperlink ref="B11" location="'10m Air Rifle'!A2" tooltip="10m Air Rifle" display="10m Air Rifle" xr:uid="{A5A79840-3B38-4F36-88F9-9BFDF757D747}"/>
    <hyperlink ref="C11" location="'10m Air Rifle'!$B$3" tooltip="10m Air Rifle Division 1" display="D1" xr:uid="{BCE2E347-68E9-4E06-AA94-411AA33A515F}"/>
    <hyperlink ref="D11" location="'10m Air Rifle'!$B$14" tooltip="10m Air Rifle Division 2" display="D2" xr:uid="{51F25A97-4A5F-46C0-B912-038FBF25D29A}"/>
    <hyperlink ref="E11" location="'10m Air Rifle'!$B$25" tooltip="10m Air Rifle Division 3" display="D3" xr:uid="{1A1AFB0E-9BF2-43AC-9DA0-9475C3002A08}"/>
    <hyperlink ref="F11" location="'10m Air Rifle'!$B$35" tooltip="10m Air Rifle Division 4" display="D4" xr:uid="{3CB78F00-B1B9-4D22-B6E1-1E118B8B760A}"/>
    <hyperlink ref="B12" location="'10m Air Rifle Sen'!A2" tooltip="10m Air Rifle Sen" display="10m Air Rifle Sen" xr:uid="{9F000D25-1F49-42FB-97E6-DE251D340373}"/>
    <hyperlink ref="C12" location="'10m Air Rifle Sen'!$B$3" tooltip="10m Air Rifle Sen Division 1" display="D1" xr:uid="{0D7DEAD2-9B2F-423E-88F9-2A4A6AA35CB9}"/>
    <hyperlink ref="B13" location="'10m Air Rifle (Supp rest)'!A2" tooltip="10m Air Rifle (Supp rest)" display="10m Air Rifle (Supp rest)" xr:uid="{8CB4EC84-2CA0-4890-8588-42DDEC17CB1D}"/>
    <hyperlink ref="C13" location="'10m Air Rifle (Supp rest)'!$B$3" tooltip="10m Air Rifle (Supp rest) Division 1" display="D1" xr:uid="{19E78848-FBF7-401E-AB68-55753EDDC06E}"/>
    <hyperlink ref="B14" location="'20Yd Pistol'!A2" tooltip="20Yd Pistol" display="20Yd Pistol" xr:uid="{AAA86553-AE53-48FD-9E2D-C4E6FAF5D38C}"/>
    <hyperlink ref="C14" location="'20Yd Pistol'!$B$3" tooltip="20Yd Pistol Division 1" display="D1" xr:uid="{04DDB348-89CC-40E5-8EAB-9D0361441E37}"/>
    <hyperlink ref="D14" location="'20Yd Pistol'!$B$13" tooltip="20Yd Pistol Division 2" display="D2" xr:uid="{DA35B677-956C-46AA-9D23-125DE59DB923}"/>
    <hyperlink ref="E14" location="'20Yd Pistol'!$B$23" tooltip="20Yd Pistol Division 3" display="D3" xr:uid="{663785B2-1D9F-4ACD-B31C-6285026EA201}"/>
    <hyperlink ref="B15" location="'6Yd Air Pistol'!A2" tooltip="6Yd Air Pistol" display="6Yd Air Pistol" xr:uid="{0E3400FB-C7AF-474E-A806-C11E1F56CAE0}"/>
    <hyperlink ref="C15" location="'6Yd Air Pistol'!$B$3" tooltip="6Yd Air Pistol Division 1" display="D1" xr:uid="{60803F6D-3FCD-4A79-976A-05629DAAF3F4}"/>
    <hyperlink ref="B16" location="'Gallery Rifle Any'!A2" tooltip="Gallery Rifle Any" display="Gallery Rifle Any" xr:uid="{7D7ADD3B-C382-408C-B049-2CE29212BD0D}"/>
    <hyperlink ref="C16" location="'Gallery Rifle Any'!$B$3" tooltip="Gallery Rifle Any Division 1" display="D1" xr:uid="{E493D9C8-CA01-4917-9B9D-674B0FBD3C92}"/>
    <hyperlink ref="D16" location="'Gallery Rifle Any'!$B$14" tooltip="Gallery Rifle Any Division 2" display="D2" xr:uid="{70D1AE9C-49A1-4520-86C6-5FFAFFA960B0}"/>
    <hyperlink ref="E16" location="'Gallery Rifle Any'!$B$24" tooltip="Gallery Rifle Any Division 3" display="D3" xr:uid="{8EED6425-4056-49F8-9A56-8AC72FA4CA80}"/>
    <hyperlink ref="B17" location="'Gallery Rifle Any Sen'!A2" tooltip="Gallery Rifle Any Sen" display="Gallery Rifle Any Sen" xr:uid="{0A73EC57-B71D-46B4-A42C-269CFEA4D3C5}"/>
    <hyperlink ref="C17" location="'Gallery Rifle Any Sen'!$B$3" tooltip="Gallery Rifle Any Sen Division 1" display="D1" xr:uid="{8EA51490-E6CB-4CF3-84A5-1B2CA9F7199A}"/>
    <hyperlink ref="B18" location="'Gallery Rifle Iron'!A2" tooltip="Gallery Rifle Iron" display="Gallery Rifle Iron" xr:uid="{F67020EE-9FA1-4726-9A8D-013CF009885E}"/>
    <hyperlink ref="C18" location="'Gallery Rifle Iron'!$B$3" tooltip="Gallery Rifle Iron Division 1" display="D1" xr:uid="{A124D406-12A8-4185-B252-6DF7DC3BA8F3}"/>
    <hyperlink ref="D18" location="'Gallery Rifle Iron'!$B$15" tooltip="Gallery Rifle Iron Division 2" display="D2" xr:uid="{D55BB148-D003-42C6-9189-7E294107A542}"/>
    <hyperlink ref="E18" location="'Gallery Rifle Iron'!$B$27" tooltip="Gallery Rifle Iron Division 3" display="D3" xr:uid="{62F5018E-26E1-4D0C-A21C-7184A958FA35}"/>
    <hyperlink ref="F18" location="'Gallery Rifle Iron'!$B$39" tooltip="Gallery Rifle Iron Division 4" display="D4" xr:uid="{41E5B77A-349E-4DEF-B058-A12EBF06B226}"/>
    <hyperlink ref="G18" location="'Gallery Rifle Iron'!$B$50" tooltip="Gallery Rifle Iron Division 5" display="D5" xr:uid="{B1F757D6-4EDB-48DC-8228-03AB18A798A4}"/>
    <hyperlink ref="B19" location="'Gallery Rifle Iron Sen'!A2" tooltip="Gallery Rifle Iron Sen" display="Gallery Rifle Iron Sen" xr:uid="{07C477C4-A769-45BC-8D83-E5277D079CAD}"/>
    <hyperlink ref="C19" location="'Gallery Rifle Iron Sen'!$B$3" tooltip="Gallery Rifle Iron Sen Division 1" display="D1" xr:uid="{648527AB-F259-46BC-97FC-A273B9AC71D9}"/>
    <hyperlink ref="B20" location="'Long Barrelled Pistol'!A2" tooltip="Long Barrelled Pistol" display="Long Barrelled Pistol" xr:uid="{AB60F76F-0F88-405B-A65A-394937A5DD60}"/>
    <hyperlink ref="C20" location="'Long Barrelled Pistol'!$B$3" tooltip="Long Barrelled Pistol Division 1" display="D1" xr:uid="{41E185B0-53E8-4B05-AE9C-A07E823C7B40}"/>
    <hyperlink ref="D20" location="'Long Barrelled Pistol'!$B$13" tooltip="Long Barrelled Pistol Division 2" display="D2" xr:uid="{E6B406EC-3A37-46C1-8DA9-9E10E3C63DFA}"/>
    <hyperlink ref="E20" location="'Long Barrelled Pistol'!$B$23" tooltip="Long Barrelled Pistol Division 3" display="D3" xr:uid="{1A3887CF-2D46-4EC7-B375-197D1066A11C}"/>
    <hyperlink ref="B21" location="'Long Barrelled Pistol Sen'!A2" tooltip="Long Barrelled Pistol Sen" display="Long Barrelled Pistol Sen" xr:uid="{6D100FB6-7C2E-49D8-B3D4-F84130E790D2}"/>
    <hyperlink ref="C21" location="'Long Barrelled Pistol Sen'!$B$3" tooltip="Long Barrelled Pistol Sen Division 1" display="D1" xr:uid="{9136B394-AD9F-4C4B-A0A0-71F23FDE014B}"/>
    <hyperlink ref="B22" location="'Long Range Bench 1'!A2" tooltip="Long Range Bench" display="Long Range Bench" xr:uid="{6127508B-7AA0-4D4B-AC63-A1C6E4E4426F}"/>
    <hyperlink ref="C22" location="'Long Range Bench 1'!$B$3" tooltip="Long Range Bench Division 1" display="D1" xr:uid="{54CB5476-7142-40A9-801C-39B600FDD0C5}"/>
    <hyperlink ref="D22" location="'Long Range Bench 1'!$B$15" tooltip="Long Range Bench Division 2" display="D2" xr:uid="{54E6BA18-AF9B-4515-A763-3A12F9DD3CBD}"/>
    <hyperlink ref="E22" location="'Long Range Bench 1'!$B$27" tooltip="Long Range Bench Division 3" display="D3" xr:uid="{201848F2-96B0-479F-A410-C79781485D8F}"/>
    <hyperlink ref="F22" location="'Long Range Bench 1'!$B$39" tooltip="Long Range Bench Division 4" display="D4" xr:uid="{278586E3-962F-4C7F-B63E-F569D4DD197F}"/>
    <hyperlink ref="G22" location="'Long Range Bench 1'!$B$50" tooltip="Long Range Bench Division 5" display="D5" xr:uid="{88177C02-F389-4824-88E9-CD3E1FA98217}"/>
    <hyperlink ref="H22" location="'Long Range Bench 2'!$B$3" tooltip="Long Range Bench Division 6" display="D6" xr:uid="{067E95FC-30C1-4D4E-B968-3300412EF4F5}"/>
    <hyperlink ref="B23" location="'Long Range Bench Sen'!A2" tooltip="Long Range Bench Sen" display="Long Range Bench Sen" xr:uid="{4C749A48-4A74-47D9-A9A2-15CEF9AF0F28}"/>
    <hyperlink ref="C23" location="'Long Range Bench Sen'!$B$3" tooltip="Long Range Bench Sen Division 1" display="D1" xr:uid="{61557FED-0ECC-4594-B49F-84A5FD7CBDD4}"/>
    <hyperlink ref="O5" location="'Muzzle-loading Pistol'!A2" tooltip="Muzzle-loading Pistol" display="Muzzle-loading Pistol" xr:uid="{75056798-5CD1-4376-A3D4-1FED98D5F464}"/>
    <hyperlink ref="P5" location="'Muzzle-loading Pistol'!$B$3" tooltip="Muzzle-loading Pistol Division 1" display="D1" xr:uid="{858C7579-7ACB-4DC9-B236-AEA863FC2CE5}"/>
    <hyperlink ref="O6" location="'Muzzle-loading Revolver'!A2" tooltip="Muzzle-loading Revolver" display="Muzzle-loading Revolver" xr:uid="{ADA13A07-75F2-421A-8BB7-23717C53C732}"/>
    <hyperlink ref="P6" location="'Muzzle-loading Revolver'!$B$3" tooltip="Muzzle-loading Revolver Division 1" display="D1" xr:uid="{29473178-38BD-4E01-9D57-D5BF02510FC9}"/>
    <hyperlink ref="Q6" location="'Muzzle-loading Revolver'!$B$12" tooltip="Muzzle-loading Revolver Division 2" display="D2" xr:uid="{880A9250-0EF8-4A34-AC93-B799ADDB7128}"/>
    <hyperlink ref="O7" location="'Rapid Fire Air Pistol'!A2" tooltip="Rapid Fire Air Pistol" display="Rapid Fire Air Pistol" xr:uid="{5C75B61E-1F12-419C-8B14-9E5C44D31537}"/>
    <hyperlink ref="P7" location="'Rapid Fire Air Pistol'!$B$3" tooltip="Rapid Fire Air Pistol Division 1" display="D1" xr:uid="{08705A85-B838-4FD0-A1FF-6B53BC88861E}"/>
    <hyperlink ref="O8" location="'Rapid Fire Rifle'!A2" tooltip="Rapid Fire Rifle" display="Rapid Fire Rifle" xr:uid="{262E7000-FF94-44A5-8BC7-88F71017D159}"/>
    <hyperlink ref="P8" location="'Rapid Fire Rifle'!$B$3" tooltip="Rapid Fire Rifle Division 1" display="D1" xr:uid="{640FC223-7723-4CC2-A952-834C819A0445}"/>
    <hyperlink ref="Q8" location="'Rapid Fire Rifle'!$B$13" tooltip="Rapid Fire Rifle Division 2" display="D2" xr:uid="{45E0BD05-323E-4A32-ACD3-E565A2CA5655}"/>
    <hyperlink ref="O9" location="'Rapid Fire Rifle Sen'!A2" tooltip="Rapid Fire Rifle Sen" display="Rapid Fire Rifle Sen" xr:uid="{60984383-3F3F-40D2-A4BD-CEC859AF4216}"/>
    <hyperlink ref="P9" location="'Rapid Fire Rifle Sen'!$B$3" tooltip="Rapid Fire Rifle Sen Division 1" display="D1" xr:uid="{C569FE5F-2E44-44E3-82DE-844EAB8A655A}"/>
    <hyperlink ref="O10" location="'Short Range Rifle'!A2" tooltip="Short Range Rifle" display="Short Range Rifle" xr:uid="{9526757F-8BAB-4127-B1C7-2FA6765B6653}"/>
    <hyperlink ref="P10" location="'Short Range Rifle'!$B$3" tooltip="Short Range Rifle Division 1" display="D1" xr:uid="{ED8FD7FD-9109-4C1B-AA61-A5BFA3A71DF5}"/>
    <hyperlink ref="Q10" location="'Short Range Rifle'!$J$3" tooltip="Short Range Rifle Division 2" display="D2" xr:uid="{3B5BBCDD-2774-4DA9-9F38-20C71CAED047}"/>
    <hyperlink ref="R10" location="'Short Range Rifle'!$B$15" tooltip="Short Range Rifle Division 3" display="D3" xr:uid="{79F33D85-2D9F-49D0-BB26-3E1780243774}"/>
    <hyperlink ref="S10" location="'Short Range Rifle'!$J$15" tooltip="Short Range Rifle Division 4" display="D4" xr:uid="{9A54ABEA-961C-4134-B21C-2D668FC469DC}"/>
    <hyperlink ref="T10" location="'Short Range Rifle'!$B$27" tooltip="Short Range Rifle Division 5" display="D5" xr:uid="{0A9D9970-6E04-4192-8BD3-D99C0BA7F6F3}"/>
    <hyperlink ref="U10" location="'Short Range Rifle'!$J$27" tooltip="Short Range Rifle Division 6" display="D6" xr:uid="{E8388EB3-0F4B-4B15-9569-F112747DCA3C}"/>
    <hyperlink ref="V10" location="'Short Range Rifle'!$B$39" tooltip="Short Range Rifle Division 7" display="D7" xr:uid="{75DE3C1C-DAD8-4640-A6DF-16F5F75D701E}"/>
    <hyperlink ref="W10" location="'Short Range Rifle'!$J$39" tooltip="Short Range Rifle Division 8" display="D8" xr:uid="{643A1448-ED21-4B6E-A1A6-B8D1B3472758}"/>
    <hyperlink ref="X10" location="'Short Range Rifle'!$B$51" tooltip="Short Range Rifle Division 9" display="D9" xr:uid="{DAEE8E3F-02B3-439E-B4B4-EAC076C369A9}"/>
    <hyperlink ref="O11" location="'Short Range Rifle Sen'!A2" tooltip="Short Range Rifle Sen" display="Short Range Rifle Sen" xr:uid="{BF8DCB7F-DE68-416C-886C-109A2DA7C2D5}"/>
    <hyperlink ref="P11" location="'Short Range Rifle Sen'!$B$3" tooltip="Short Range Rifle Sen Division 1" display="D1" xr:uid="{AB2CECD7-7EEA-4F36-A652-5034203EF720}"/>
    <hyperlink ref="O12" location="'Short Range Rifle Team 1'!A2" tooltip="Short Range Rifle Team" display="Short Range Rifle Team" xr:uid="{F02ED890-BF80-44D7-8D47-02091F448C7F}"/>
    <hyperlink ref="P12" location="'Short Range Rifle Team 1'!$A$3" tooltip="Short Range Rifle Team Division 1" display="D1" xr:uid="{3498ADB8-F9B3-4B20-A130-F0F3C3E3F701}"/>
    <hyperlink ref="Q12" location="'Short Range Rifle Team 1'!$A$29" tooltip="Short Range Rifle Team Division 2" display="D2" xr:uid="{B954284D-8C35-491C-8BBF-A659D56F7D85}"/>
    <hyperlink ref="R12" location="'Short Range Rifle Team 2'!$A$3" tooltip="Short Range Rifle Team Division 3" display="D3" xr:uid="{18CE96E6-36B5-4203-860D-04470E6529DC}"/>
    <hyperlink ref="O13" location="'Sport Rifle'!A2" tooltip="Sport Rifle" display="Sport Rifle" xr:uid="{7038F2BA-B42E-43D4-BDF9-B86883B4C685}"/>
    <hyperlink ref="P13" location="'Sport Rifle'!$B$3" tooltip="Sport Rifle Division 1" display="D1" xr:uid="{989BBB6F-6FB9-4B70-83B4-47A5977E24BA}"/>
    <hyperlink ref="Q13" location="'Sport Rifle'!$J$3" tooltip="Sport Rifle Division 2" display="D2" xr:uid="{91271EBE-71EF-443F-BF2D-948952FAB2F5}"/>
    <hyperlink ref="R13" location="'Sport Rifle'!$B$15" tooltip="Sport Rifle Division 3" display="D3" xr:uid="{7936D39F-39A8-4F81-99C2-4755B8DD369B}"/>
    <hyperlink ref="S13" location="'Sport Rifle'!$J$15" tooltip="Sport Rifle Division 4" display="D4" xr:uid="{55A91891-4846-4491-839F-86E07256029D}"/>
    <hyperlink ref="T13" location="'Sport Rifle'!$B$27" tooltip="Sport Rifle Division 5" display="D5" xr:uid="{E46E8421-1F77-486A-9F1C-2A181934722E}"/>
    <hyperlink ref="U13" location="'Sport Rifle'!$J$27" tooltip="Sport Rifle Division 6" display="D6" xr:uid="{47924C02-8341-4D09-8779-216450EADE86}"/>
    <hyperlink ref="V13" location="'Sport Rifle'!$B$39" tooltip="Sport Rifle Division 7" display="D7" xr:uid="{ED76B35F-C16E-4C5C-BBEA-F7D75DBCC60C}"/>
    <hyperlink ref="W13" location="'Sport Rifle'!$J$39" tooltip="Sport Rifle Division 8" display="D8" xr:uid="{C9651054-8A65-43E9-9EEE-11DD2BC7436C}"/>
    <hyperlink ref="X13" location="'Sport Rifle'!$B$50" tooltip="Sport Rifle Division 9" display="D9" xr:uid="{B3348156-1B3A-4CF8-87D2-B1F75D58AE45}"/>
    <hyperlink ref="Y13" location="'Sport Rifle'!$J$50" tooltip="Sport Rifle Division 10" display="D10" xr:uid="{1EC7E7AB-0F73-43FD-A914-E527702E8F7D}"/>
    <hyperlink ref="O14" location="'Sport Rifle Sen'!A2" tooltip="Sport Rifle Sen" display="Sport Rifle Sen" xr:uid="{FF385EB5-F495-4514-93DB-E3103AE3C689}"/>
    <hyperlink ref="P14" location="'Sport Rifle Sen'!$B$3" tooltip="Sport Rifle Sen Division 1" display="D1" xr:uid="{E590D775-247F-45D8-BBAA-DB84002D6480}"/>
    <hyperlink ref="Q14" location="'Sport Rifle Sen'!$B$14" tooltip="Sport Rifle Sen Division 2" display="D2" xr:uid="{0DACD069-921D-4011-85A6-E4EE26681B52}"/>
    <hyperlink ref="R14" location="'Sport Rifle Sen'!$B$25" tooltip="Sport Rifle Sen Division 3" display="D3" xr:uid="{9FFD5606-0FE0-48A0-94C0-FE301723E591}"/>
    <hyperlink ref="O15" location="'Sport Rifle Team'!A2" tooltip="Sport Rifle Team" display="Sport Rifle Team" xr:uid="{A9DB6DEE-9797-4769-800A-1F00BC5F2AC5}"/>
    <hyperlink ref="P15" location="'Sport Rifle Team'!$A$3" tooltip="Sport Rifle Team Division 1" display="D1" xr:uid="{EF8370E4-0194-411E-86E4-E214381FDC39}"/>
    <hyperlink ref="Q15" location="'Sport Rifle Team'!$A$29" tooltip="Sport Rifle Team Division 2" display="D2" xr:uid="{B8C63367-23B4-46EA-9C40-03B9D1F5C5C5}"/>
    <hyperlink ref="O16" location="'SR Benchrest (Air)'!A2" tooltip="SR Benchrest (Air)" display="SR Benchrest (Air)" xr:uid="{95F9C235-96FF-4801-8317-DAEB0FFC163C}"/>
    <hyperlink ref="P16" location="'SR Benchrest (Air)'!$B$3" tooltip="SR Benchrest (Air) Division 1" display="D1" xr:uid="{988601FA-5F78-4159-AA51-01F857AB1A48}"/>
    <hyperlink ref="Q16" location="'SR Benchrest (Air)'!$B$15" tooltip="SR Benchrest (Air) Division 2" display="D2" xr:uid="{744BCE36-5E3A-4D6A-85D0-631161AE500D}"/>
    <hyperlink ref="R16" location="'SR Benchrest (Air)'!$B$27" tooltip="SR Benchrest (Air) Division 3" display="D3" xr:uid="{6697C510-8CFB-4FC4-8670-C4B60CC26911}"/>
    <hyperlink ref="O17" location="'SR Benchrest (Air) Sen'!A2" tooltip="SR Benchrest (Air) Sen" display="SR Benchrest (Air) Sen" xr:uid="{D9305780-222A-49E1-8E23-08C530F10A5C}"/>
    <hyperlink ref="P17" location="'SR Benchrest (Air) Sen'!$B$3" tooltip="SR Benchrest (Air) Sen Division 1" display="D1" xr:uid="{8DA792E3-A570-49E3-A205-0B1ECCE37027}"/>
    <hyperlink ref="O18" location="'SR Benchrest (Rimfire) 1'!A2" tooltip="SR Benchrest (Rimfire)" display="SR Benchrest (Rimfire)" xr:uid="{C6840F5B-530F-4D23-AE0B-99A8366E07DF}"/>
    <hyperlink ref="P18" location="'SR Benchrest (Rimfire) 1'!$B$3" tooltip="SR Benchrest (Rimfire) Division 1" display="D1" xr:uid="{E1FE8CB7-79FB-47D0-8D19-646AD3E05E22}"/>
    <hyperlink ref="Q18" location="'SR Benchrest (Rimfire) 1'!$B$15" tooltip="SR Benchrest (Rimfire) Division 2" display="D2" xr:uid="{64B97DF0-2F4F-42FD-8CF4-BC7E60831DC6}"/>
    <hyperlink ref="R18" location="'SR Benchrest (Rimfire) 1'!$B$27" tooltip="SR Benchrest (Rimfire) Division 3" display="D3" xr:uid="{26BBC3E8-6AD0-477D-A8AA-B90B6BB3D53C}"/>
    <hyperlink ref="S18" location="'SR Benchrest (Rimfire) 1'!$B$39" tooltip="SR Benchrest (Rimfire) Division 4" display="D4" xr:uid="{9911B27E-7E7E-4CBF-A695-2110B031CA6A}"/>
    <hyperlink ref="T18" location="'SR Benchrest (Rimfire) 1'!$B$51" tooltip="SR Benchrest (Rimfire) Division 5" display="D5" xr:uid="{FA2BEC30-2DB9-46D3-B7A6-1C6918CDF282}"/>
    <hyperlink ref="U18" location="'SR Benchrest (Rimfire) 2'!$B$3" tooltip="SR Benchrest (Rimfire) Division 6" display="D6" xr:uid="{24B97395-6293-415E-A15C-A350D04BADA0}"/>
    <hyperlink ref="V18" location="'SR Benchrest (Rimfire) 2'!$B$15" tooltip="SR Benchrest (Rimfire) Division 7" display="D7" xr:uid="{A68A5BC1-6F6F-4CAA-ADA8-118EC4FA5043}"/>
    <hyperlink ref="W18" location="'SR Benchrest (Rimfire) 2'!$B$26" tooltip="SR Benchrest (Rimfire) Division 8" display="D8" xr:uid="{08CC5751-34B6-4EAD-A7B5-92DF738F5C7C}"/>
    <hyperlink ref="X18" location="'SR Benchrest (Rimfire) 2'!$B$37" tooltip="SR Benchrest (Rimfire) Division 9" display="D9" xr:uid="{F64AAA70-1D47-4720-8BDC-840AF2707754}"/>
    <hyperlink ref="Y18" location="'SR Benchrest (Rimfire) 2'!$B$48" tooltip="SR Benchrest (Rimfire) Division 10" display="D10" xr:uid="{4C18961B-321B-4346-94B6-0D8EAA90C6E7}"/>
    <hyperlink ref="O19" location="'SR Benchrest (Rimfire) Jun'!A2" tooltip="SR Benchrest (Rimfire) Jun" display="SR Benchrest (Rimfire) Jun" xr:uid="{F4821EF1-AF3D-45F5-BE95-6C80C0CBA1FC}"/>
    <hyperlink ref="P19" location="'SR Benchrest (Rimfire) Jun'!$B$3" tooltip="SR Benchrest (Rimfire) Jun Division 1" display="D1" xr:uid="{EC32C807-D855-48F7-A390-B5F2A912CF61}"/>
    <hyperlink ref="O20" location="'SR Benchrest (Rimfire) Sen'!A2" tooltip="SR Benchrest (Rimfire) Sen" display="SR Benchrest (Rimfire) Sen" xr:uid="{0D32EE23-0186-4286-A435-B07467838B69}"/>
    <hyperlink ref="P20" location="'SR Benchrest (Rimfire) Sen'!$B$3" tooltip="SR Benchrest (Rimfire) Sen Division 1" display="D1" xr:uid="{B263F8B7-6478-4640-ACC0-2A8B060F25D4}"/>
    <hyperlink ref="Q20" location="'SR Benchrest (Rimfire) Sen'!$B$16" tooltip="SR Benchrest (Rimfire) Sen Division 2" display="D2" xr:uid="{33793EFC-5B3E-4B8E-8A2E-1E96677D92DE}"/>
    <hyperlink ref="O21" location="'SR Benchrest (Rimfire) Team'!A2" tooltip="SR Benchrest (Rimfire) Team" display="SR Benchrest (Rimfire) Team" xr:uid="{21D9DFA4-E19A-49AA-AD41-4BB17291D9D7}"/>
    <hyperlink ref="P21" location="'SR Benchrest (Rimfire) Team'!$A$3" tooltip="SR Benchrest (Rimfire) Team Division 1" display="D1" xr:uid="{400535AF-5985-4078-B913-AFDEFC0A17CA}"/>
    <hyperlink ref="Q21" location="'SR Benchrest (Rimfire) Team'!$A$29" tooltip="SR Benchrest (Rimfire) Team Division 2" display="D2" xr:uid="{AE14A6AB-15B0-4E92-9D8A-E7A856EEE92C}"/>
    <hyperlink ref="O22" location="'SR Standard Pistol'!A2" tooltip="SR Standard Pistol" display="SR Standard Pistol" xr:uid="{7935708D-EA5E-4A5E-87FD-3CAC573A1FE5}"/>
    <hyperlink ref="P22" location="'SR Standard Pistol'!$B$3" tooltip="SR Standard Pistol Division 1" display="D1" xr:uid="{6B02CAA0-E34C-4D47-B1BB-B78C13205A04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8B33A-3DD5-4926-B781-31D1AF75F764}">
  <sheetPr codeName="Sheet34"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2" customFormat="1" ht="18" x14ac:dyDescent="0.35">
      <c r="A1" s="1"/>
      <c r="B1" s="2" t="s">
        <v>207</v>
      </c>
      <c r="D1" s="3"/>
      <c r="E1" s="3"/>
      <c r="F1" s="3" t="s">
        <v>165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13">
        <v>7</v>
      </c>
      <c r="B5" s="14" t="s">
        <v>209</v>
      </c>
      <c r="C5" s="14" t="s">
        <v>23</v>
      </c>
      <c r="D5" s="36">
        <v>187</v>
      </c>
      <c r="E5" s="15">
        <v>8</v>
      </c>
      <c r="F5" s="36">
        <v>375</v>
      </c>
      <c r="G5" s="37">
        <v>16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40">
        <v>2</v>
      </c>
      <c r="B6" s="18" t="s">
        <v>212</v>
      </c>
      <c r="C6" s="18" t="s">
        <v>76</v>
      </c>
      <c r="D6" s="38">
        <v>179</v>
      </c>
      <c r="E6" s="19">
        <v>7</v>
      </c>
      <c r="F6" s="38">
        <v>362</v>
      </c>
      <c r="G6" s="39">
        <v>14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17">
        <v>3</v>
      </c>
      <c r="B7" s="18" t="s">
        <v>64</v>
      </c>
      <c r="C7" s="18" t="s">
        <v>50</v>
      </c>
      <c r="D7" s="38">
        <v>167</v>
      </c>
      <c r="E7" s="19">
        <v>6</v>
      </c>
      <c r="F7" s="38">
        <v>318</v>
      </c>
      <c r="G7" s="39">
        <v>12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40">
        <v>6</v>
      </c>
      <c r="B8" s="18" t="s">
        <v>112</v>
      </c>
      <c r="C8" s="18" t="s">
        <v>109</v>
      </c>
      <c r="D8" s="38">
        <v>156</v>
      </c>
      <c r="E8" s="19">
        <v>5</v>
      </c>
      <c r="F8" s="38">
        <v>301</v>
      </c>
      <c r="G8" s="39">
        <v>10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17">
        <v>5</v>
      </c>
      <c r="B9" s="18" t="s">
        <v>100</v>
      </c>
      <c r="C9" s="18" t="s">
        <v>50</v>
      </c>
      <c r="D9" s="38">
        <v>152</v>
      </c>
      <c r="E9" s="19">
        <v>4</v>
      </c>
      <c r="F9" s="38">
        <v>286</v>
      </c>
      <c r="G9" s="39">
        <v>8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40">
        <v>8</v>
      </c>
      <c r="B10" s="18" t="s">
        <v>147</v>
      </c>
      <c r="C10" s="18" t="s">
        <v>36</v>
      </c>
      <c r="D10" s="38">
        <v>136</v>
      </c>
      <c r="E10" s="19">
        <v>2</v>
      </c>
      <c r="F10" s="38">
        <v>255</v>
      </c>
      <c r="G10" s="39">
        <v>5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40">
        <v>4</v>
      </c>
      <c r="B11" s="18" t="s">
        <v>153</v>
      </c>
      <c r="C11" s="18" t="s">
        <v>68</v>
      </c>
      <c r="D11" s="38">
        <v>141</v>
      </c>
      <c r="E11" s="19">
        <v>3</v>
      </c>
      <c r="F11" s="38">
        <v>238</v>
      </c>
      <c r="G11" s="39">
        <v>5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24">
        <v>1</v>
      </c>
      <c r="B12" s="25" t="s">
        <v>227</v>
      </c>
      <c r="C12" s="25" t="s">
        <v>50</v>
      </c>
      <c r="D12" s="26" t="s">
        <v>44</v>
      </c>
      <c r="E12" s="26">
        <v>0</v>
      </c>
      <c r="F12" s="28">
        <v>0</v>
      </c>
      <c r="G12" s="29">
        <v>0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4" t="s">
        <v>164</v>
      </c>
      <c r="F14" s="33" t="s">
        <v>142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4" t="s">
        <v>143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</sheetData>
  <sheetProtection selectLockedCells="1" selectUnlockedCells="1"/>
  <hyperlinks>
    <hyperlink ref="B2" location="'Index'!A3" tooltip="Go to the Index sheet" display="`" xr:uid="{9D933721-2BD8-42F7-B0F3-D54D1190FF7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91420-5C5B-41C0-B7B9-9B176442A07C}">
  <sheetPr codeName="Sheet33"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2" customFormat="1" ht="18" x14ac:dyDescent="0.35">
      <c r="A1" s="1"/>
      <c r="B1" s="2" t="s">
        <v>230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I4" s="4"/>
    </row>
    <row r="5" spans="1:34" ht="15.75" customHeight="1" x14ac:dyDescent="0.3">
      <c r="A5" s="13">
        <v>4</v>
      </c>
      <c r="B5" s="14" t="s">
        <v>87</v>
      </c>
      <c r="C5" s="14" t="s">
        <v>81</v>
      </c>
      <c r="D5" s="15">
        <v>189</v>
      </c>
      <c r="E5" s="15">
        <v>6</v>
      </c>
      <c r="F5" s="15">
        <v>377</v>
      </c>
      <c r="G5" s="16">
        <v>12</v>
      </c>
      <c r="I5" s="4"/>
    </row>
    <row r="6" spans="1:34" ht="15.75" customHeight="1" x14ac:dyDescent="0.3">
      <c r="A6" s="17">
        <v>2</v>
      </c>
      <c r="B6" s="18" t="s">
        <v>156</v>
      </c>
      <c r="C6" s="18" t="s">
        <v>81</v>
      </c>
      <c r="D6" s="19">
        <v>186</v>
      </c>
      <c r="E6" s="20">
        <v>5</v>
      </c>
      <c r="F6" s="19">
        <v>366</v>
      </c>
      <c r="G6" s="21">
        <v>9</v>
      </c>
      <c r="I6" s="4"/>
    </row>
    <row r="7" spans="1:34" ht="15.75" customHeight="1" x14ac:dyDescent="0.3">
      <c r="A7" s="17">
        <v>3</v>
      </c>
      <c r="B7" s="18" t="s">
        <v>80</v>
      </c>
      <c r="C7" s="18" t="s">
        <v>81</v>
      </c>
      <c r="D7" s="19">
        <v>165</v>
      </c>
      <c r="E7" s="20">
        <v>3</v>
      </c>
      <c r="F7" s="19">
        <v>347</v>
      </c>
      <c r="G7" s="21">
        <v>8</v>
      </c>
      <c r="J7" s="73"/>
    </row>
    <row r="8" spans="1:34" ht="15.75" customHeight="1" x14ac:dyDescent="0.3">
      <c r="A8" s="17">
        <v>5</v>
      </c>
      <c r="B8" s="18" t="s">
        <v>153</v>
      </c>
      <c r="C8" s="18" t="s">
        <v>68</v>
      </c>
      <c r="D8" s="19">
        <v>167</v>
      </c>
      <c r="E8" s="20">
        <v>4</v>
      </c>
      <c r="F8" s="19">
        <v>267</v>
      </c>
      <c r="G8" s="21">
        <v>6</v>
      </c>
    </row>
    <row r="9" spans="1:34" ht="15.75" customHeight="1" x14ac:dyDescent="0.3">
      <c r="A9" s="17">
        <v>6</v>
      </c>
      <c r="B9" s="18" t="s">
        <v>231</v>
      </c>
      <c r="C9" s="18" t="s">
        <v>109</v>
      </c>
      <c r="D9" s="19">
        <v>159</v>
      </c>
      <c r="E9" s="20">
        <v>2</v>
      </c>
      <c r="F9" s="19">
        <v>299</v>
      </c>
      <c r="G9" s="21">
        <v>5</v>
      </c>
      <c r="I9" s="4"/>
    </row>
    <row r="10" spans="1:34" ht="15.75" customHeight="1" x14ac:dyDescent="0.3">
      <c r="A10" s="24">
        <v>1</v>
      </c>
      <c r="B10" s="75" t="s">
        <v>198</v>
      </c>
      <c r="C10" s="25" t="s">
        <v>81</v>
      </c>
      <c r="D10" s="26" t="s">
        <v>44</v>
      </c>
      <c r="E10" s="27">
        <v>0</v>
      </c>
      <c r="F10" s="28">
        <v>0</v>
      </c>
      <c r="G10" s="29">
        <v>0</v>
      </c>
      <c r="I10" s="4"/>
    </row>
    <row r="11" spans="1:34" ht="15.75" customHeight="1" x14ac:dyDescent="0.3">
      <c r="A11" s="4"/>
      <c r="I11" s="4"/>
    </row>
    <row r="12" spans="1:34" ht="15.75" customHeight="1" x14ac:dyDescent="0.3">
      <c r="A12" s="4"/>
      <c r="B12" s="4" t="s">
        <v>229</v>
      </c>
      <c r="F12" s="33" t="s">
        <v>142</v>
      </c>
      <c r="I12" s="4"/>
    </row>
    <row r="13" spans="1:34" ht="15.75" customHeight="1" x14ac:dyDescent="0.3">
      <c r="B13" s="4" t="s">
        <v>143</v>
      </c>
    </row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`" xr:uid="{457A5BF2-A75A-47F6-8304-FC8D760EC8D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78D4-BE13-428B-AF70-90B303EC9B4E}">
  <sheetPr codeName="Sheet31">
    <tabColor rgb="FFFFFF00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2" customFormat="1" ht="18" x14ac:dyDescent="0.35">
      <c r="A1" s="1"/>
      <c r="B1" s="2" t="s">
        <v>232</v>
      </c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J3" s="7"/>
      <c r="K3" s="4"/>
      <c r="L3" s="4"/>
      <c r="M3" s="4"/>
      <c r="N3" s="4"/>
      <c r="O3" s="4"/>
      <c r="P3" s="4"/>
      <c r="Q3" s="4"/>
      <c r="R3" s="4"/>
      <c r="S3" s="4"/>
      <c r="AA3" s="4"/>
      <c r="AB3" s="4"/>
      <c r="AC3" s="4"/>
      <c r="AD3" s="4"/>
      <c r="AE3" s="4"/>
      <c r="AF3" s="4"/>
    </row>
    <row r="4" spans="1:34" ht="15.75" customHeight="1" x14ac:dyDescent="0.3">
      <c r="A4" s="76">
        <v>2</v>
      </c>
      <c r="B4" s="10" t="s">
        <v>5</v>
      </c>
      <c r="C4" s="77" t="s">
        <v>6</v>
      </c>
      <c r="D4" s="46"/>
      <c r="E4" s="78"/>
      <c r="F4" s="11" t="s">
        <v>7</v>
      </c>
      <c r="G4" s="11" t="s">
        <v>8</v>
      </c>
      <c r="H4" s="11" t="s">
        <v>9</v>
      </c>
      <c r="I4" s="12" t="s">
        <v>10</v>
      </c>
      <c r="K4" s="4"/>
    </row>
    <row r="5" spans="1:34" ht="15.75" customHeight="1" x14ac:dyDescent="0.3">
      <c r="A5" s="13">
        <v>5</v>
      </c>
      <c r="B5" s="14" t="s">
        <v>11</v>
      </c>
      <c r="C5" s="14" t="s">
        <v>12</v>
      </c>
      <c r="D5" s="15">
        <v>97</v>
      </c>
      <c r="E5" s="15">
        <v>96</v>
      </c>
      <c r="F5" s="15">
        <f t="shared" ref="F5:F11" si="0">SUM(D5:E5)</f>
        <v>193</v>
      </c>
      <c r="G5" s="15">
        <v>7</v>
      </c>
      <c r="H5" s="15">
        <v>382</v>
      </c>
      <c r="I5" s="16">
        <v>14</v>
      </c>
      <c r="K5" s="4"/>
      <c r="V5" s="5"/>
      <c r="W5" s="5"/>
    </row>
    <row r="6" spans="1:34" ht="15.75" customHeight="1" x14ac:dyDescent="0.3">
      <c r="A6" s="17">
        <v>2</v>
      </c>
      <c r="B6" s="18" t="s">
        <v>233</v>
      </c>
      <c r="C6" s="18" t="s">
        <v>12</v>
      </c>
      <c r="D6" s="19">
        <v>90</v>
      </c>
      <c r="E6" s="19">
        <v>96</v>
      </c>
      <c r="F6" s="19">
        <f t="shared" si="0"/>
        <v>186</v>
      </c>
      <c r="G6" s="20">
        <v>6</v>
      </c>
      <c r="H6" s="19">
        <v>362</v>
      </c>
      <c r="I6" s="21">
        <v>12</v>
      </c>
      <c r="K6" s="4"/>
    </row>
    <row r="7" spans="1:34" ht="15.75" customHeight="1" x14ac:dyDescent="0.3">
      <c r="A7" s="17">
        <v>6</v>
      </c>
      <c r="B7" s="18" t="s">
        <v>47</v>
      </c>
      <c r="C7" s="18" t="s">
        <v>48</v>
      </c>
      <c r="D7" s="19">
        <v>85</v>
      </c>
      <c r="E7" s="19">
        <v>85</v>
      </c>
      <c r="F7" s="19">
        <f t="shared" si="0"/>
        <v>170</v>
      </c>
      <c r="G7" s="20">
        <v>5</v>
      </c>
      <c r="H7" s="19">
        <v>336</v>
      </c>
      <c r="I7" s="21">
        <v>10</v>
      </c>
      <c r="J7" s="73"/>
      <c r="K7" s="4"/>
      <c r="V7" s="5"/>
      <c r="W7" s="5"/>
    </row>
    <row r="8" spans="1:34" ht="15.75" customHeight="1" x14ac:dyDescent="0.3">
      <c r="A8" s="17">
        <v>3</v>
      </c>
      <c r="B8" s="18" t="s">
        <v>234</v>
      </c>
      <c r="C8" s="18" t="s">
        <v>12</v>
      </c>
      <c r="D8" s="19">
        <v>71</v>
      </c>
      <c r="E8" s="19">
        <v>83</v>
      </c>
      <c r="F8" s="19">
        <f t="shared" si="0"/>
        <v>154</v>
      </c>
      <c r="G8" s="20">
        <v>4</v>
      </c>
      <c r="H8" s="19">
        <v>297</v>
      </c>
      <c r="I8" s="21">
        <v>7</v>
      </c>
      <c r="K8" s="4"/>
    </row>
    <row r="9" spans="1:34" s="5" customFormat="1" ht="15.75" customHeight="1" x14ac:dyDescent="0.3">
      <c r="A9" s="17">
        <v>7</v>
      </c>
      <c r="B9" s="18" t="s">
        <v>54</v>
      </c>
      <c r="C9" s="18" t="s">
        <v>36</v>
      </c>
      <c r="D9" s="19" t="s">
        <v>44</v>
      </c>
      <c r="E9" s="19"/>
      <c r="F9" s="19">
        <f t="shared" si="0"/>
        <v>0</v>
      </c>
      <c r="G9" s="20">
        <v>0</v>
      </c>
      <c r="H9" s="19">
        <v>162</v>
      </c>
      <c r="I9" s="21">
        <v>4</v>
      </c>
      <c r="J9" s="4"/>
      <c r="V9" s="4"/>
      <c r="W9" s="4"/>
    </row>
    <row r="10" spans="1:34" s="5" customFormat="1" ht="15.75" customHeight="1" x14ac:dyDescent="0.3">
      <c r="A10" s="17">
        <v>1</v>
      </c>
      <c r="B10" s="18" t="s">
        <v>235</v>
      </c>
      <c r="C10" s="18" t="s">
        <v>58</v>
      </c>
      <c r="D10" s="19">
        <v>0</v>
      </c>
      <c r="E10" s="19">
        <v>0</v>
      </c>
      <c r="F10" s="19">
        <f t="shared" si="0"/>
        <v>0</v>
      </c>
      <c r="G10" s="20">
        <v>0</v>
      </c>
      <c r="H10" s="22">
        <v>0</v>
      </c>
      <c r="I10" s="23">
        <v>0</v>
      </c>
      <c r="J10" s="4"/>
      <c r="V10" s="4"/>
      <c r="W10" s="4"/>
    </row>
    <row r="11" spans="1:34" s="5" customFormat="1" ht="15.75" customHeight="1" x14ac:dyDescent="0.3">
      <c r="A11" s="24">
        <v>4</v>
      </c>
      <c r="B11" s="25" t="s">
        <v>35</v>
      </c>
      <c r="C11" s="25" t="s">
        <v>36</v>
      </c>
      <c r="D11" s="26" t="s">
        <v>44</v>
      </c>
      <c r="E11" s="26"/>
      <c r="F11" s="26">
        <f t="shared" si="0"/>
        <v>0</v>
      </c>
      <c r="G11" s="27">
        <v>0</v>
      </c>
      <c r="H11" s="26">
        <v>0</v>
      </c>
      <c r="I11" s="30">
        <v>0</v>
      </c>
      <c r="J11" s="4"/>
    </row>
    <row r="12" spans="1:34" s="5" customFormat="1" ht="15.75" customHeight="1" x14ac:dyDescent="0.3">
      <c r="B12" s="4"/>
      <c r="C12" s="4"/>
      <c r="D12" s="4"/>
      <c r="E12" s="4"/>
      <c r="F12" s="4"/>
      <c r="G12" s="4"/>
      <c r="H12" s="4"/>
      <c r="I12" s="4"/>
      <c r="J12" s="4"/>
    </row>
    <row r="13" spans="1:34" s="5" customFormat="1" ht="15.75" customHeight="1" x14ac:dyDescent="0.3">
      <c r="A13" s="7"/>
      <c r="B13" s="8" t="s">
        <v>4</v>
      </c>
      <c r="C13" s="8"/>
      <c r="D13" s="8"/>
      <c r="E13" s="8"/>
      <c r="F13" s="8"/>
      <c r="G13" s="8"/>
      <c r="H13" s="8"/>
      <c r="I13" s="8"/>
      <c r="J13" s="4"/>
    </row>
    <row r="14" spans="1:34" s="5" customFormat="1" ht="15.75" customHeight="1" x14ac:dyDescent="0.3">
      <c r="A14" s="76">
        <v>2</v>
      </c>
      <c r="B14" s="10" t="s">
        <v>5</v>
      </c>
      <c r="C14" s="77" t="s">
        <v>6</v>
      </c>
      <c r="D14" s="46"/>
      <c r="E14" s="78"/>
      <c r="F14" s="11" t="s">
        <v>7</v>
      </c>
      <c r="G14" s="11" t="s">
        <v>8</v>
      </c>
      <c r="H14" s="11" t="s">
        <v>9</v>
      </c>
      <c r="I14" s="12" t="s">
        <v>10</v>
      </c>
      <c r="J14" s="4"/>
    </row>
    <row r="15" spans="1:34" s="5" customFormat="1" ht="15.75" customHeight="1" x14ac:dyDescent="0.3">
      <c r="A15" s="13">
        <v>6</v>
      </c>
      <c r="B15" s="14" t="s">
        <v>79</v>
      </c>
      <c r="C15" s="14" t="s">
        <v>76</v>
      </c>
      <c r="D15" s="15">
        <v>87</v>
      </c>
      <c r="E15" s="15">
        <v>84</v>
      </c>
      <c r="F15" s="15">
        <f t="shared" ref="F15:F21" si="1">SUM(D15:E15)</f>
        <v>171</v>
      </c>
      <c r="G15" s="15">
        <v>7</v>
      </c>
      <c r="H15" s="15">
        <v>349</v>
      </c>
      <c r="I15" s="16">
        <v>14</v>
      </c>
      <c r="J15" s="4"/>
      <c r="V15" s="4"/>
      <c r="W15" s="4"/>
    </row>
    <row r="16" spans="1:34" s="5" customFormat="1" ht="15.75" customHeight="1" x14ac:dyDescent="0.3">
      <c r="A16" s="17">
        <v>7</v>
      </c>
      <c r="B16" s="18" t="s">
        <v>74</v>
      </c>
      <c r="C16" s="18" t="s">
        <v>48</v>
      </c>
      <c r="D16" s="19">
        <v>79</v>
      </c>
      <c r="E16" s="19">
        <v>86</v>
      </c>
      <c r="F16" s="19">
        <f t="shared" si="1"/>
        <v>165</v>
      </c>
      <c r="G16" s="20">
        <v>6</v>
      </c>
      <c r="H16" s="19">
        <v>322</v>
      </c>
      <c r="I16" s="21">
        <v>11</v>
      </c>
      <c r="J16" s="4"/>
    </row>
    <row r="17" spans="1:23" s="5" customFormat="1" ht="15.75" customHeight="1" x14ac:dyDescent="0.3">
      <c r="A17" s="17">
        <v>3</v>
      </c>
      <c r="B17" s="18" t="s">
        <v>75</v>
      </c>
      <c r="C17" s="18" t="s">
        <v>76</v>
      </c>
      <c r="D17" s="19">
        <v>82</v>
      </c>
      <c r="E17" s="19">
        <v>77</v>
      </c>
      <c r="F17" s="19">
        <f t="shared" si="1"/>
        <v>159</v>
      </c>
      <c r="G17" s="20">
        <v>4</v>
      </c>
      <c r="H17" s="19">
        <v>330</v>
      </c>
      <c r="I17" s="21">
        <v>10</v>
      </c>
      <c r="J17" s="4"/>
    </row>
    <row r="18" spans="1:23" x14ac:dyDescent="0.3">
      <c r="A18" s="17">
        <v>5</v>
      </c>
      <c r="B18" s="18" t="s">
        <v>236</v>
      </c>
      <c r="C18" s="18" t="s">
        <v>115</v>
      </c>
      <c r="D18" s="19">
        <v>82</v>
      </c>
      <c r="E18" s="19">
        <v>78</v>
      </c>
      <c r="F18" s="19">
        <f t="shared" si="1"/>
        <v>160</v>
      </c>
      <c r="G18" s="20">
        <v>5</v>
      </c>
      <c r="H18" s="19">
        <v>160</v>
      </c>
      <c r="I18" s="21">
        <v>5</v>
      </c>
    </row>
    <row r="19" spans="1:23" ht="15.75" customHeight="1" x14ac:dyDescent="0.3">
      <c r="A19" s="17">
        <v>1</v>
      </c>
      <c r="B19" s="18" t="s">
        <v>92</v>
      </c>
      <c r="C19" s="18" t="s">
        <v>36</v>
      </c>
      <c r="D19" s="19" t="s">
        <v>44</v>
      </c>
      <c r="E19" s="19"/>
      <c r="F19" s="19">
        <f t="shared" si="1"/>
        <v>0</v>
      </c>
      <c r="G19" s="20">
        <v>0</v>
      </c>
      <c r="H19" s="22">
        <v>0</v>
      </c>
      <c r="I19" s="23">
        <v>0</v>
      </c>
    </row>
    <row r="20" spans="1:23" ht="15.75" customHeight="1" x14ac:dyDescent="0.3">
      <c r="A20" s="17">
        <v>2</v>
      </c>
      <c r="B20" s="18" t="s">
        <v>237</v>
      </c>
      <c r="C20" s="18" t="s">
        <v>238</v>
      </c>
      <c r="D20" s="19" t="s">
        <v>44</v>
      </c>
      <c r="E20" s="19"/>
      <c r="F20" s="19">
        <f t="shared" si="1"/>
        <v>0</v>
      </c>
      <c r="G20" s="20">
        <v>0</v>
      </c>
      <c r="H20" s="19">
        <v>0</v>
      </c>
      <c r="I20" s="21">
        <v>0</v>
      </c>
    </row>
    <row r="21" spans="1:23" ht="15.75" customHeight="1" x14ac:dyDescent="0.3">
      <c r="A21" s="24">
        <v>4</v>
      </c>
      <c r="B21" s="25" t="s">
        <v>202</v>
      </c>
      <c r="C21" s="25" t="s">
        <v>76</v>
      </c>
      <c r="D21" s="26" t="s">
        <v>44</v>
      </c>
      <c r="E21" s="26"/>
      <c r="F21" s="26">
        <f t="shared" si="1"/>
        <v>0</v>
      </c>
      <c r="G21" s="27">
        <v>0</v>
      </c>
      <c r="H21" s="26">
        <v>0</v>
      </c>
      <c r="I21" s="30">
        <v>0</v>
      </c>
      <c r="V21" s="5"/>
      <c r="W21" s="5"/>
    </row>
    <row r="22" spans="1:23" ht="15.75" customHeight="1" x14ac:dyDescent="0.3"/>
    <row r="23" spans="1:23" ht="15.75" customHeight="1" x14ac:dyDescent="0.3">
      <c r="A23" s="7"/>
      <c r="B23" s="8" t="s">
        <v>45</v>
      </c>
      <c r="C23" s="8"/>
      <c r="D23" s="8"/>
      <c r="E23" s="8"/>
      <c r="F23" s="8"/>
      <c r="G23" s="8"/>
      <c r="H23" s="8"/>
      <c r="I23" s="8"/>
    </row>
    <row r="24" spans="1:23" ht="15.75" customHeight="1" x14ac:dyDescent="0.3">
      <c r="A24" s="76">
        <v>2</v>
      </c>
      <c r="B24" s="10" t="s">
        <v>5</v>
      </c>
      <c r="C24" s="77" t="s">
        <v>6</v>
      </c>
      <c r="D24" s="46"/>
      <c r="E24" s="78"/>
      <c r="F24" s="11" t="s">
        <v>7</v>
      </c>
      <c r="G24" s="11" t="s">
        <v>8</v>
      </c>
      <c r="H24" s="11" t="s">
        <v>9</v>
      </c>
      <c r="I24" s="12" t="s">
        <v>10</v>
      </c>
    </row>
    <row r="25" spans="1:23" ht="15.75" customHeight="1" x14ac:dyDescent="0.3">
      <c r="A25" s="13">
        <v>1</v>
      </c>
      <c r="B25" s="14" t="s">
        <v>239</v>
      </c>
      <c r="C25" s="14" t="s">
        <v>115</v>
      </c>
      <c r="D25" s="15">
        <v>74</v>
      </c>
      <c r="E25" s="15">
        <v>83</v>
      </c>
      <c r="F25" s="15">
        <f t="shared" ref="F25:F30" si="2">SUM(D25:E25)</f>
        <v>157</v>
      </c>
      <c r="G25" s="15">
        <v>6</v>
      </c>
      <c r="H25" s="31">
        <v>324</v>
      </c>
      <c r="I25" s="32">
        <v>12</v>
      </c>
    </row>
    <row r="26" spans="1:23" ht="15.75" customHeight="1" x14ac:dyDescent="0.3">
      <c r="A26" s="17">
        <v>5</v>
      </c>
      <c r="B26" s="18" t="s">
        <v>240</v>
      </c>
      <c r="C26" s="18" t="s">
        <v>109</v>
      </c>
      <c r="D26" s="19">
        <v>73</v>
      </c>
      <c r="E26" s="19">
        <v>79</v>
      </c>
      <c r="F26" s="19">
        <f t="shared" si="2"/>
        <v>152</v>
      </c>
      <c r="G26" s="20">
        <v>5</v>
      </c>
      <c r="H26" s="19">
        <v>303</v>
      </c>
      <c r="I26" s="21">
        <v>10</v>
      </c>
    </row>
    <row r="27" spans="1:23" ht="15.75" customHeight="1" x14ac:dyDescent="0.3">
      <c r="A27" s="17">
        <v>4</v>
      </c>
      <c r="B27" s="18" t="s">
        <v>241</v>
      </c>
      <c r="C27" s="18" t="s">
        <v>242</v>
      </c>
      <c r="D27" s="19">
        <v>73</v>
      </c>
      <c r="E27" s="19">
        <v>68</v>
      </c>
      <c r="F27" s="19">
        <f t="shared" si="2"/>
        <v>141</v>
      </c>
      <c r="G27" s="20">
        <v>4</v>
      </c>
      <c r="H27" s="19">
        <v>279</v>
      </c>
      <c r="I27" s="21">
        <v>8</v>
      </c>
    </row>
    <row r="28" spans="1:23" ht="15.75" customHeight="1" x14ac:dyDescent="0.3">
      <c r="A28" s="17">
        <v>2</v>
      </c>
      <c r="B28" s="18" t="s">
        <v>243</v>
      </c>
      <c r="C28" s="18" t="s">
        <v>48</v>
      </c>
      <c r="D28" s="19">
        <v>73</v>
      </c>
      <c r="E28" s="19">
        <v>57</v>
      </c>
      <c r="F28" s="19">
        <f t="shared" si="2"/>
        <v>130</v>
      </c>
      <c r="G28" s="20">
        <v>3</v>
      </c>
      <c r="H28" s="19">
        <v>265</v>
      </c>
      <c r="I28" s="21">
        <v>6</v>
      </c>
    </row>
    <row r="29" spans="1:23" ht="15.75" customHeight="1" x14ac:dyDescent="0.3">
      <c r="A29" s="17">
        <v>3</v>
      </c>
      <c r="B29" s="18" t="s">
        <v>244</v>
      </c>
      <c r="C29" s="18" t="s">
        <v>78</v>
      </c>
      <c r="D29" s="19">
        <v>0</v>
      </c>
      <c r="E29" s="19">
        <v>0</v>
      </c>
      <c r="F29" s="19">
        <f t="shared" si="2"/>
        <v>0</v>
      </c>
      <c r="G29" s="20">
        <v>0</v>
      </c>
      <c r="H29" s="19">
        <v>0</v>
      </c>
      <c r="I29" s="21">
        <v>0</v>
      </c>
    </row>
    <row r="30" spans="1:23" ht="15.75" customHeight="1" x14ac:dyDescent="0.3">
      <c r="A30" s="24">
        <v>6</v>
      </c>
      <c r="B30" s="25" t="s">
        <v>245</v>
      </c>
      <c r="C30" s="25" t="s">
        <v>58</v>
      </c>
      <c r="D30" s="26">
        <v>0</v>
      </c>
      <c r="E30" s="26">
        <v>0</v>
      </c>
      <c r="F30" s="26">
        <f t="shared" si="2"/>
        <v>0</v>
      </c>
      <c r="G30" s="27">
        <v>0</v>
      </c>
      <c r="H30" s="26">
        <v>0</v>
      </c>
      <c r="I30" s="30">
        <v>0</v>
      </c>
    </row>
    <row r="31" spans="1:23" ht="15.75" customHeight="1" x14ac:dyDescent="0.3"/>
    <row r="32" spans="1:23" ht="15.75" customHeight="1" x14ac:dyDescent="0.3">
      <c r="B32" s="4" t="s">
        <v>246</v>
      </c>
      <c r="F32" s="33" t="s">
        <v>142</v>
      </c>
    </row>
    <row r="33" spans="2:2" ht="15.75" customHeight="1" x14ac:dyDescent="0.3">
      <c r="B33" s="4" t="s">
        <v>143</v>
      </c>
    </row>
    <row r="34" spans="2:2" ht="15.75" customHeight="1" x14ac:dyDescent="0.3"/>
    <row r="35" spans="2:2" ht="15.75" customHeight="1" x14ac:dyDescent="0.3"/>
    <row r="36" spans="2:2" ht="15.75" customHeight="1" x14ac:dyDescent="0.3"/>
    <row r="37" spans="2:2" ht="15.75" customHeight="1" x14ac:dyDescent="0.3"/>
    <row r="38" spans="2:2" ht="15.75" customHeight="1" x14ac:dyDescent="0.3"/>
    <row r="39" spans="2:2" ht="15.75" customHeight="1" x14ac:dyDescent="0.3"/>
    <row r="40" spans="2:2" ht="15.75" customHeight="1" x14ac:dyDescent="0.3"/>
    <row r="41" spans="2:2" ht="15.75" customHeight="1" x14ac:dyDescent="0.3"/>
    <row r="42" spans="2:2" ht="15.75" customHeight="1" x14ac:dyDescent="0.3"/>
    <row r="43" spans="2:2" ht="15.75" customHeight="1" x14ac:dyDescent="0.3"/>
    <row r="44" spans="2:2" ht="15.75" customHeight="1" x14ac:dyDescent="0.3"/>
    <row r="45" spans="2:2" ht="15.75" customHeight="1" x14ac:dyDescent="0.3"/>
    <row r="46" spans="2:2" ht="15.75" customHeight="1" x14ac:dyDescent="0.3"/>
    <row r="47" spans="2:2" ht="15.75" customHeight="1" x14ac:dyDescent="0.3"/>
    <row r="48" spans="2: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hyperlinks>
    <hyperlink ref="B2" location="'Index'!A3" tooltip="Go to the Index sheet" display="`" xr:uid="{549396F3-21C7-4313-9BB9-D41B09E445F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2C596-78BA-4925-8166-796264657F08}">
  <sheetPr codeName="Sheet17">
    <tabColor theme="9" tint="0.59999389629810485"/>
    <pageSetUpPr fitToPage="1"/>
  </sheetPr>
  <dimension ref="A1:AH6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16384" width="10.28515625" style="4"/>
  </cols>
  <sheetData>
    <row r="1" spans="1:34" s="2" customFormat="1" ht="18" x14ac:dyDescent="0.35">
      <c r="A1" s="1"/>
      <c r="B1" s="2" t="s">
        <v>247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</row>
    <row r="5" spans="1:34" ht="15.75" customHeight="1" x14ac:dyDescent="0.3">
      <c r="A5" s="13">
        <v>3</v>
      </c>
      <c r="B5" s="14" t="s">
        <v>66</v>
      </c>
      <c r="C5" s="14" t="s">
        <v>32</v>
      </c>
      <c r="D5" s="15">
        <v>181</v>
      </c>
      <c r="E5" s="15">
        <v>9</v>
      </c>
      <c r="F5" s="15">
        <v>352</v>
      </c>
      <c r="G5" s="16">
        <v>18</v>
      </c>
    </row>
    <row r="6" spans="1:34" ht="15.75" customHeight="1" x14ac:dyDescent="0.3">
      <c r="A6" s="17">
        <v>7</v>
      </c>
      <c r="B6" s="18" t="s">
        <v>202</v>
      </c>
      <c r="C6" s="18" t="s">
        <v>76</v>
      </c>
      <c r="D6" s="19">
        <v>174</v>
      </c>
      <c r="E6" s="20">
        <v>8</v>
      </c>
      <c r="F6" s="19">
        <v>339</v>
      </c>
      <c r="G6" s="21">
        <v>14</v>
      </c>
    </row>
    <row r="7" spans="1:34" ht="15.75" customHeight="1" x14ac:dyDescent="0.3">
      <c r="A7" s="17">
        <v>8</v>
      </c>
      <c r="B7" s="18" t="s">
        <v>112</v>
      </c>
      <c r="C7" s="18" t="s">
        <v>109</v>
      </c>
      <c r="D7" s="19">
        <v>167</v>
      </c>
      <c r="E7" s="20">
        <v>5</v>
      </c>
      <c r="F7" s="19">
        <v>338</v>
      </c>
      <c r="G7" s="21">
        <v>14</v>
      </c>
      <c r="J7" s="73"/>
    </row>
    <row r="8" spans="1:34" ht="15.75" customHeight="1" x14ac:dyDescent="0.3">
      <c r="A8" s="17">
        <v>6</v>
      </c>
      <c r="B8" s="18" t="s">
        <v>248</v>
      </c>
      <c r="C8" s="18" t="s">
        <v>32</v>
      </c>
      <c r="D8" s="19">
        <v>173</v>
      </c>
      <c r="E8" s="20">
        <v>6</v>
      </c>
      <c r="F8" s="19">
        <v>337</v>
      </c>
      <c r="G8" s="21">
        <v>11</v>
      </c>
    </row>
    <row r="9" spans="1:34" ht="15.75" customHeight="1" x14ac:dyDescent="0.3">
      <c r="A9" s="17">
        <v>5</v>
      </c>
      <c r="B9" s="18" t="s">
        <v>110</v>
      </c>
      <c r="C9" s="18" t="s">
        <v>109</v>
      </c>
      <c r="D9" s="19">
        <v>174</v>
      </c>
      <c r="E9" s="20">
        <v>8</v>
      </c>
      <c r="F9" s="19">
        <v>327</v>
      </c>
      <c r="G9" s="21">
        <v>9</v>
      </c>
    </row>
    <row r="10" spans="1:34" ht="15.75" customHeight="1" x14ac:dyDescent="0.3">
      <c r="A10" s="17">
        <v>4</v>
      </c>
      <c r="B10" s="18" t="s">
        <v>249</v>
      </c>
      <c r="C10" s="18" t="s">
        <v>56</v>
      </c>
      <c r="D10" s="19">
        <v>155</v>
      </c>
      <c r="E10" s="20">
        <v>2</v>
      </c>
      <c r="F10" s="19">
        <v>322</v>
      </c>
      <c r="G10" s="21">
        <v>9</v>
      </c>
    </row>
    <row r="11" spans="1:34" ht="15.75" customHeight="1" x14ac:dyDescent="0.3">
      <c r="A11" s="17">
        <v>1</v>
      </c>
      <c r="B11" s="18" t="s">
        <v>133</v>
      </c>
      <c r="C11" s="18" t="s">
        <v>30</v>
      </c>
      <c r="D11" s="19">
        <v>158</v>
      </c>
      <c r="E11" s="20">
        <v>4</v>
      </c>
      <c r="F11" s="22">
        <v>318</v>
      </c>
      <c r="G11" s="23">
        <v>7</v>
      </c>
    </row>
    <row r="12" spans="1:34" ht="15.75" customHeight="1" x14ac:dyDescent="0.3">
      <c r="A12" s="17">
        <v>9</v>
      </c>
      <c r="B12" s="18" t="s">
        <v>250</v>
      </c>
      <c r="C12" s="18" t="s">
        <v>32</v>
      </c>
      <c r="D12" s="19">
        <v>156</v>
      </c>
      <c r="E12" s="20">
        <v>3</v>
      </c>
      <c r="F12" s="19">
        <v>313</v>
      </c>
      <c r="G12" s="21">
        <v>5</v>
      </c>
    </row>
    <row r="13" spans="1:34" ht="15.75" customHeight="1" x14ac:dyDescent="0.3">
      <c r="A13" s="24">
        <v>2</v>
      </c>
      <c r="B13" s="25" t="s">
        <v>124</v>
      </c>
      <c r="C13" s="25" t="s">
        <v>76</v>
      </c>
      <c r="D13" s="26">
        <v>127</v>
      </c>
      <c r="E13" s="27">
        <v>1</v>
      </c>
      <c r="F13" s="26">
        <v>288</v>
      </c>
      <c r="G13" s="30">
        <v>5</v>
      </c>
    </row>
    <row r="14" spans="1:34" ht="15.75" customHeight="1" x14ac:dyDescent="0.3"/>
    <row r="15" spans="1:34" ht="15.75" customHeight="1" x14ac:dyDescent="0.3">
      <c r="B15" s="4" t="s">
        <v>141</v>
      </c>
      <c r="F15" s="33" t="s">
        <v>142</v>
      </c>
    </row>
    <row r="16" spans="1:34" ht="15.75" customHeight="1" x14ac:dyDescent="0.3">
      <c r="B16" s="4" t="s">
        <v>143</v>
      </c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5" customFormat="1" ht="15.75" customHeight="1" x14ac:dyDescent="0.3"/>
    <row r="26" s="5" customFormat="1" ht="15.75" customHeight="1" x14ac:dyDescent="0.3"/>
    <row r="27" s="5" customFormat="1" ht="15.75" customHeight="1" x14ac:dyDescent="0.3"/>
    <row r="28" s="5" customFormat="1" ht="15.75" customHeight="1" x14ac:dyDescent="0.3"/>
    <row r="29" s="5" customFormat="1" ht="15.75" customHeight="1" x14ac:dyDescent="0.3"/>
    <row r="30" s="5" customFormat="1" ht="15.75" customHeight="1" x14ac:dyDescent="0.3"/>
    <row r="31" s="5" customFormat="1" ht="15.75" customHeight="1" x14ac:dyDescent="0.3"/>
    <row r="32" s="5" customFormat="1" ht="15.75" customHeight="1" x14ac:dyDescent="0.3"/>
    <row r="33" s="5" customFormat="1" ht="15.75" customHeight="1" x14ac:dyDescent="0.3"/>
    <row r="34" s="5" customFormat="1" ht="15.75" customHeight="1" x14ac:dyDescent="0.3"/>
    <row r="35" s="5" customFormat="1" ht="15.75" customHeight="1" x14ac:dyDescent="0.3"/>
    <row r="36" s="5" customFormat="1" ht="15.75" customHeight="1" x14ac:dyDescent="0.3"/>
    <row r="37" s="5" customFormat="1" ht="15.75" customHeight="1" x14ac:dyDescent="0.3"/>
    <row r="38" s="5" customFormat="1" ht="15.75" customHeight="1" x14ac:dyDescent="0.3"/>
    <row r="39" s="5" customFormat="1" ht="15.75" customHeight="1" x14ac:dyDescent="0.3"/>
    <row r="40" s="5" customFormat="1" ht="15.75" customHeight="1" x14ac:dyDescent="0.3"/>
    <row r="41" s="5" customFormat="1" ht="15.75" customHeight="1" x14ac:dyDescent="0.3"/>
    <row r="42" s="5" customFormat="1" ht="15.75" customHeight="1" x14ac:dyDescent="0.3"/>
    <row r="43" s="5" customFormat="1" ht="15.75" customHeight="1" x14ac:dyDescent="0.3"/>
    <row r="44" s="5" customFormat="1" ht="15.75" customHeight="1" x14ac:dyDescent="0.3"/>
    <row r="45" s="5" customFormat="1" ht="15.75" customHeight="1" x14ac:dyDescent="0.3"/>
    <row r="46" s="5" customFormat="1" ht="15.75" customHeight="1" x14ac:dyDescent="0.3"/>
    <row r="47" s="5" customFormat="1" ht="15.75" customHeight="1" x14ac:dyDescent="0.3"/>
    <row r="48" s="5" customFormat="1" ht="15.75" customHeight="1" x14ac:dyDescent="0.3"/>
    <row r="49" s="5" customFormat="1" ht="15.75" customHeight="1" x14ac:dyDescent="0.3"/>
    <row r="50" s="5" customFormat="1" ht="15.75" customHeight="1" x14ac:dyDescent="0.3"/>
    <row r="51" s="5" customFormat="1" ht="15.75" customHeight="1" x14ac:dyDescent="0.3"/>
    <row r="52" s="5" customFormat="1" ht="15.75" customHeight="1" x14ac:dyDescent="0.3"/>
    <row r="53" s="5" customFormat="1" ht="15.75" customHeight="1" x14ac:dyDescent="0.3"/>
    <row r="54" s="5" customFormat="1" ht="15.75" customHeight="1" x14ac:dyDescent="0.3"/>
    <row r="55" s="5" customFormat="1" ht="15.75" customHeight="1" x14ac:dyDescent="0.3"/>
    <row r="56" s="5" customFormat="1" ht="15.75" customHeight="1" x14ac:dyDescent="0.3"/>
    <row r="57" s="5" customFormat="1" ht="15.75" customHeight="1" x14ac:dyDescent="0.3"/>
    <row r="58" s="5" customFormat="1" ht="15.75" customHeight="1" x14ac:dyDescent="0.3"/>
    <row r="59" s="5" customFormat="1" ht="15.75" customHeight="1" x14ac:dyDescent="0.3"/>
    <row r="60" s="5" customFormat="1" ht="15.75" customHeight="1" x14ac:dyDescent="0.3"/>
    <row r="61" s="5" customFormat="1" ht="15.75" customHeight="1" x14ac:dyDescent="0.3"/>
    <row r="62" s="5" customFormat="1" ht="15.75" customHeight="1" x14ac:dyDescent="0.3"/>
    <row r="63" s="5" customFormat="1" ht="15.75" customHeight="1" x14ac:dyDescent="0.3"/>
    <row r="64" s="5" customFormat="1" ht="15.75" customHeight="1" x14ac:dyDescent="0.3"/>
    <row r="65" s="5" customFormat="1" ht="15.75" customHeight="1" x14ac:dyDescent="0.3"/>
    <row r="66" s="5" customFormat="1" ht="15.75" customHeight="1" x14ac:dyDescent="0.3"/>
    <row r="67" s="5" customFormat="1" ht="15.75" customHeight="1" x14ac:dyDescent="0.3"/>
  </sheetData>
  <hyperlinks>
    <hyperlink ref="B2" location="'Index'!A3" tooltip="Go to the Index sheet" display="`" xr:uid="{BB740AB2-F2AD-4DC2-9744-FC5B0F8D718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1196-6E9A-44B4-B0BE-6C083D75A347}">
  <sheetPr codeName="Sheet37"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251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76">
        <v>2</v>
      </c>
      <c r="B4" s="10" t="s">
        <v>5</v>
      </c>
      <c r="C4" s="77" t="s">
        <v>6</v>
      </c>
      <c r="D4" s="46"/>
      <c r="E4" s="78"/>
      <c r="F4" s="11" t="s">
        <v>7</v>
      </c>
      <c r="G4" s="11" t="s">
        <v>8</v>
      </c>
      <c r="H4" s="11" t="s">
        <v>9</v>
      </c>
      <c r="I4" s="12" t="s">
        <v>10</v>
      </c>
      <c r="K4" s="4"/>
    </row>
    <row r="5" spans="1:34" ht="15.75" customHeight="1" x14ac:dyDescent="0.3">
      <c r="A5" s="13">
        <v>4</v>
      </c>
      <c r="B5" s="14" t="s">
        <v>252</v>
      </c>
      <c r="C5" s="14" t="s">
        <v>253</v>
      </c>
      <c r="D5" s="15">
        <v>99</v>
      </c>
      <c r="E5" s="79">
        <v>100</v>
      </c>
      <c r="F5" s="15">
        <f t="shared" ref="F5:F12" si="0">SUM(D5:E5)</f>
        <v>199</v>
      </c>
      <c r="G5" s="15">
        <v>8</v>
      </c>
      <c r="H5" s="15">
        <v>396</v>
      </c>
      <c r="I5" s="16">
        <v>15</v>
      </c>
      <c r="K5" s="4"/>
    </row>
    <row r="6" spans="1:34" ht="15.75" customHeight="1" x14ac:dyDescent="0.3">
      <c r="A6" s="17">
        <v>7</v>
      </c>
      <c r="B6" s="18" t="s">
        <v>254</v>
      </c>
      <c r="C6" s="18" t="s">
        <v>255</v>
      </c>
      <c r="D6" s="19">
        <v>99</v>
      </c>
      <c r="E6" s="19">
        <v>99</v>
      </c>
      <c r="F6" s="19">
        <f t="shared" si="0"/>
        <v>198</v>
      </c>
      <c r="G6" s="20">
        <v>7</v>
      </c>
      <c r="H6" s="19">
        <v>395</v>
      </c>
      <c r="I6" s="21">
        <v>14</v>
      </c>
      <c r="K6" s="4"/>
    </row>
    <row r="7" spans="1:34" ht="15.75" customHeight="1" x14ac:dyDescent="0.3">
      <c r="A7" s="17">
        <v>1</v>
      </c>
      <c r="B7" s="18" t="s">
        <v>256</v>
      </c>
      <c r="C7" s="18" t="s">
        <v>257</v>
      </c>
      <c r="D7" s="19">
        <v>97</v>
      </c>
      <c r="E7" s="19">
        <v>97</v>
      </c>
      <c r="F7" s="19">
        <f t="shared" si="0"/>
        <v>194</v>
      </c>
      <c r="G7" s="20">
        <v>3</v>
      </c>
      <c r="H7" s="22">
        <v>392</v>
      </c>
      <c r="I7" s="23">
        <v>11</v>
      </c>
      <c r="J7" s="73"/>
      <c r="K7" s="4"/>
    </row>
    <row r="8" spans="1:34" ht="15.75" customHeight="1" x14ac:dyDescent="0.3">
      <c r="A8" s="17">
        <v>8</v>
      </c>
      <c r="B8" s="18" t="s">
        <v>258</v>
      </c>
      <c r="C8" s="18" t="s">
        <v>255</v>
      </c>
      <c r="D8" s="19">
        <v>99</v>
      </c>
      <c r="E8" s="19">
        <v>97</v>
      </c>
      <c r="F8" s="19">
        <f t="shared" si="0"/>
        <v>196</v>
      </c>
      <c r="G8" s="20">
        <v>5</v>
      </c>
      <c r="H8" s="19">
        <v>391</v>
      </c>
      <c r="I8" s="21">
        <v>10</v>
      </c>
      <c r="K8" s="4"/>
    </row>
    <row r="9" spans="1:34" ht="15.75" customHeight="1" x14ac:dyDescent="0.3">
      <c r="A9" s="17">
        <v>6</v>
      </c>
      <c r="B9" s="18" t="s">
        <v>259</v>
      </c>
      <c r="C9" s="18" t="s">
        <v>255</v>
      </c>
      <c r="D9" s="19">
        <v>99</v>
      </c>
      <c r="E9" s="19">
        <v>98</v>
      </c>
      <c r="F9" s="19">
        <f t="shared" si="0"/>
        <v>197</v>
      </c>
      <c r="G9" s="20">
        <v>6</v>
      </c>
      <c r="H9" s="19">
        <v>390</v>
      </c>
      <c r="I9" s="21">
        <v>10</v>
      </c>
    </row>
    <row r="10" spans="1:34" ht="15.75" customHeight="1" x14ac:dyDescent="0.3">
      <c r="A10" s="17">
        <v>2</v>
      </c>
      <c r="B10" s="18" t="s">
        <v>236</v>
      </c>
      <c r="C10" s="18" t="s">
        <v>115</v>
      </c>
      <c r="D10" s="19">
        <v>96</v>
      </c>
      <c r="E10" s="19">
        <v>99</v>
      </c>
      <c r="F10" s="19">
        <f t="shared" si="0"/>
        <v>195</v>
      </c>
      <c r="G10" s="20">
        <v>4</v>
      </c>
      <c r="H10" s="22">
        <v>383</v>
      </c>
      <c r="I10" s="23">
        <v>6</v>
      </c>
    </row>
    <row r="11" spans="1:34" ht="15.75" customHeight="1" x14ac:dyDescent="0.3">
      <c r="A11" s="17">
        <v>3</v>
      </c>
      <c r="B11" s="18" t="s">
        <v>260</v>
      </c>
      <c r="C11" s="18" t="s">
        <v>253</v>
      </c>
      <c r="D11" s="19">
        <v>93</v>
      </c>
      <c r="E11" s="19">
        <v>91</v>
      </c>
      <c r="F11" s="19">
        <f t="shared" si="0"/>
        <v>184</v>
      </c>
      <c r="G11" s="20">
        <v>2</v>
      </c>
      <c r="H11" s="19">
        <v>375</v>
      </c>
      <c r="I11" s="21">
        <v>5</v>
      </c>
    </row>
    <row r="12" spans="1:34" ht="15.75" customHeight="1" x14ac:dyDescent="0.3">
      <c r="A12" s="24">
        <v>5</v>
      </c>
      <c r="B12" s="25" t="s">
        <v>261</v>
      </c>
      <c r="C12" s="25" t="s">
        <v>253</v>
      </c>
      <c r="D12" s="26" t="s">
        <v>37</v>
      </c>
      <c r="E12" s="26"/>
      <c r="F12" s="26">
        <f t="shared" si="0"/>
        <v>0</v>
      </c>
      <c r="G12" s="27">
        <v>0</v>
      </c>
      <c r="H12" s="26">
        <v>0</v>
      </c>
      <c r="I12" s="30">
        <v>0</v>
      </c>
    </row>
    <row r="13" spans="1:34" ht="15.75" customHeight="1" x14ac:dyDescent="0.3"/>
    <row r="14" spans="1:34" ht="15.75" customHeight="1" x14ac:dyDescent="0.3">
      <c r="A14" s="7"/>
      <c r="B14" s="8" t="s">
        <v>4</v>
      </c>
      <c r="C14" s="8"/>
      <c r="D14" s="8"/>
      <c r="E14" s="8"/>
      <c r="F14" s="8"/>
      <c r="G14" s="8"/>
      <c r="H14" s="8"/>
      <c r="I14" s="8"/>
    </row>
    <row r="15" spans="1:34" ht="15.75" customHeight="1" x14ac:dyDescent="0.3">
      <c r="A15" s="76">
        <v>2</v>
      </c>
      <c r="B15" s="10" t="s">
        <v>5</v>
      </c>
      <c r="C15" s="77" t="s">
        <v>6</v>
      </c>
      <c r="D15" s="46"/>
      <c r="E15" s="78"/>
      <c r="F15" s="11" t="s">
        <v>7</v>
      </c>
      <c r="G15" s="11" t="s">
        <v>8</v>
      </c>
      <c r="H15" s="11" t="s">
        <v>9</v>
      </c>
      <c r="I15" s="12" t="s">
        <v>10</v>
      </c>
    </row>
    <row r="16" spans="1:34" ht="15.75" customHeight="1" x14ac:dyDescent="0.3">
      <c r="A16" s="13">
        <v>5</v>
      </c>
      <c r="B16" s="14" t="s">
        <v>262</v>
      </c>
      <c r="C16" s="14" t="s">
        <v>263</v>
      </c>
      <c r="D16" s="15">
        <v>96</v>
      </c>
      <c r="E16" s="15">
        <v>99</v>
      </c>
      <c r="F16" s="15">
        <f t="shared" ref="F16:F22" si="1">SUM(D16:E16)</f>
        <v>195</v>
      </c>
      <c r="G16" s="15">
        <v>6</v>
      </c>
      <c r="H16" s="15">
        <v>390</v>
      </c>
      <c r="I16" s="16">
        <v>13</v>
      </c>
    </row>
    <row r="17" spans="1:9" ht="15.75" customHeight="1" x14ac:dyDescent="0.3">
      <c r="A17" s="17">
        <v>7</v>
      </c>
      <c r="B17" s="18" t="s">
        <v>264</v>
      </c>
      <c r="C17" s="18" t="s">
        <v>257</v>
      </c>
      <c r="D17" s="19">
        <v>99</v>
      </c>
      <c r="E17" s="19">
        <v>97</v>
      </c>
      <c r="F17" s="19">
        <f t="shared" si="1"/>
        <v>196</v>
      </c>
      <c r="G17" s="20">
        <v>7</v>
      </c>
      <c r="H17" s="19">
        <v>390</v>
      </c>
      <c r="I17" s="21">
        <v>13</v>
      </c>
    </row>
    <row r="18" spans="1:9" ht="15.75" customHeight="1" x14ac:dyDescent="0.3">
      <c r="A18" s="17">
        <v>2</v>
      </c>
      <c r="B18" s="18" t="s">
        <v>265</v>
      </c>
      <c r="C18" s="18" t="s">
        <v>266</v>
      </c>
      <c r="D18" s="19">
        <v>93</v>
      </c>
      <c r="E18" s="19">
        <v>97</v>
      </c>
      <c r="F18" s="19">
        <f t="shared" si="1"/>
        <v>190</v>
      </c>
      <c r="G18" s="20">
        <v>4</v>
      </c>
      <c r="H18" s="19">
        <v>381</v>
      </c>
      <c r="I18" s="21">
        <v>9</v>
      </c>
    </row>
    <row r="19" spans="1:9" ht="15.75" customHeight="1" x14ac:dyDescent="0.3">
      <c r="A19" s="17">
        <v>6</v>
      </c>
      <c r="B19" s="18" t="s">
        <v>267</v>
      </c>
      <c r="C19" s="18" t="s">
        <v>266</v>
      </c>
      <c r="D19" s="19">
        <v>97</v>
      </c>
      <c r="E19" s="19">
        <v>93</v>
      </c>
      <c r="F19" s="19">
        <f t="shared" si="1"/>
        <v>190</v>
      </c>
      <c r="G19" s="20">
        <v>4</v>
      </c>
      <c r="H19" s="19">
        <v>380</v>
      </c>
      <c r="I19" s="21">
        <v>8</v>
      </c>
    </row>
    <row r="20" spans="1:9" ht="15.75" customHeight="1" x14ac:dyDescent="0.3">
      <c r="A20" s="17">
        <v>1</v>
      </c>
      <c r="B20" s="18" t="s">
        <v>268</v>
      </c>
      <c r="C20" s="18" t="s">
        <v>263</v>
      </c>
      <c r="D20" s="19">
        <v>97</v>
      </c>
      <c r="E20" s="19">
        <v>97</v>
      </c>
      <c r="F20" s="19">
        <f t="shared" si="1"/>
        <v>194</v>
      </c>
      <c r="G20" s="20">
        <v>5</v>
      </c>
      <c r="H20" s="22">
        <v>379</v>
      </c>
      <c r="I20" s="23">
        <v>8</v>
      </c>
    </row>
    <row r="21" spans="1:9" ht="15.75" customHeight="1" x14ac:dyDescent="0.3">
      <c r="A21" s="17">
        <v>4</v>
      </c>
      <c r="B21" s="18" t="s">
        <v>269</v>
      </c>
      <c r="C21" s="18" t="s">
        <v>263</v>
      </c>
      <c r="D21" s="19">
        <v>90</v>
      </c>
      <c r="E21" s="19">
        <v>91</v>
      </c>
      <c r="F21" s="19">
        <f t="shared" si="1"/>
        <v>181</v>
      </c>
      <c r="G21" s="20">
        <v>2</v>
      </c>
      <c r="H21" s="19">
        <v>362</v>
      </c>
      <c r="I21" s="21">
        <v>4</v>
      </c>
    </row>
    <row r="22" spans="1:9" ht="15.75" customHeight="1" x14ac:dyDescent="0.3">
      <c r="A22" s="24">
        <v>3</v>
      </c>
      <c r="B22" s="25" t="s">
        <v>270</v>
      </c>
      <c r="C22" s="25" t="s">
        <v>271</v>
      </c>
      <c r="D22" s="26">
        <v>86</v>
      </c>
      <c r="E22" s="26">
        <v>88</v>
      </c>
      <c r="F22" s="26">
        <f t="shared" si="1"/>
        <v>174</v>
      </c>
      <c r="G22" s="27">
        <v>1</v>
      </c>
      <c r="H22" s="26">
        <v>344</v>
      </c>
      <c r="I22" s="30">
        <v>2</v>
      </c>
    </row>
    <row r="23" spans="1:9" ht="15.75" customHeight="1" x14ac:dyDescent="0.3"/>
    <row r="24" spans="1:9" ht="15.75" customHeight="1" x14ac:dyDescent="0.3">
      <c r="A24" s="7"/>
      <c r="B24" s="8" t="s">
        <v>45</v>
      </c>
      <c r="C24" s="8"/>
      <c r="D24" s="8"/>
      <c r="E24" s="8"/>
      <c r="F24" s="8"/>
      <c r="G24" s="8"/>
      <c r="H24" s="8"/>
      <c r="I24" s="8"/>
    </row>
    <row r="25" spans="1:9" ht="15.75" customHeight="1" x14ac:dyDescent="0.3">
      <c r="A25" s="76">
        <v>2</v>
      </c>
      <c r="B25" s="10" t="s">
        <v>5</v>
      </c>
      <c r="C25" s="77" t="s">
        <v>6</v>
      </c>
      <c r="D25" s="46"/>
      <c r="E25" s="78"/>
      <c r="F25" s="11" t="s">
        <v>7</v>
      </c>
      <c r="G25" s="11" t="s">
        <v>8</v>
      </c>
      <c r="H25" s="11" t="s">
        <v>9</v>
      </c>
      <c r="I25" s="12" t="s">
        <v>10</v>
      </c>
    </row>
    <row r="26" spans="1:9" ht="15.75" customHeight="1" x14ac:dyDescent="0.3">
      <c r="A26" s="13">
        <v>5</v>
      </c>
      <c r="B26" s="14" t="s">
        <v>272</v>
      </c>
      <c r="C26" s="14" t="s">
        <v>273</v>
      </c>
      <c r="D26" s="15">
        <v>95</v>
      </c>
      <c r="E26" s="15">
        <v>92</v>
      </c>
      <c r="F26" s="15">
        <f t="shared" ref="F26:F32" si="2">SUM(D26:E26)</f>
        <v>187</v>
      </c>
      <c r="G26" s="15">
        <v>6</v>
      </c>
      <c r="H26" s="15">
        <v>374</v>
      </c>
      <c r="I26" s="16">
        <v>12</v>
      </c>
    </row>
    <row r="27" spans="1:9" ht="15.75" customHeight="1" x14ac:dyDescent="0.3">
      <c r="A27" s="17">
        <v>7</v>
      </c>
      <c r="B27" s="18" t="s">
        <v>274</v>
      </c>
      <c r="C27" s="18" t="s">
        <v>271</v>
      </c>
      <c r="D27" s="19">
        <v>94</v>
      </c>
      <c r="E27" s="19">
        <v>97</v>
      </c>
      <c r="F27" s="19">
        <f t="shared" si="2"/>
        <v>191</v>
      </c>
      <c r="G27" s="20">
        <v>7</v>
      </c>
      <c r="H27" s="19">
        <v>371</v>
      </c>
      <c r="I27" s="21">
        <v>11</v>
      </c>
    </row>
    <row r="28" spans="1:9" ht="15.75" customHeight="1" x14ac:dyDescent="0.3">
      <c r="A28" s="17">
        <v>1</v>
      </c>
      <c r="B28" s="18" t="s">
        <v>239</v>
      </c>
      <c r="C28" s="18" t="s">
        <v>115</v>
      </c>
      <c r="D28" s="19">
        <v>84</v>
      </c>
      <c r="E28" s="19">
        <v>92</v>
      </c>
      <c r="F28" s="19">
        <f t="shared" si="2"/>
        <v>176</v>
      </c>
      <c r="G28" s="20">
        <v>4</v>
      </c>
      <c r="H28" s="22">
        <v>366</v>
      </c>
      <c r="I28" s="23">
        <v>11</v>
      </c>
    </row>
    <row r="29" spans="1:9" ht="15.75" customHeight="1" x14ac:dyDescent="0.3">
      <c r="A29" s="17">
        <v>3</v>
      </c>
      <c r="B29" s="18" t="s">
        <v>275</v>
      </c>
      <c r="C29" s="18" t="s">
        <v>257</v>
      </c>
      <c r="D29" s="19">
        <v>91</v>
      </c>
      <c r="E29" s="19">
        <v>91</v>
      </c>
      <c r="F29" s="19">
        <f t="shared" si="2"/>
        <v>182</v>
      </c>
      <c r="G29" s="20">
        <v>5</v>
      </c>
      <c r="H29" s="19">
        <v>365</v>
      </c>
      <c r="I29" s="21">
        <v>10</v>
      </c>
    </row>
    <row r="30" spans="1:9" ht="15.75" customHeight="1" x14ac:dyDescent="0.3">
      <c r="A30" s="17">
        <v>4</v>
      </c>
      <c r="B30" s="18" t="s">
        <v>276</v>
      </c>
      <c r="C30" s="18" t="s">
        <v>273</v>
      </c>
      <c r="D30" s="19">
        <v>89</v>
      </c>
      <c r="E30" s="19">
        <v>78</v>
      </c>
      <c r="F30" s="19">
        <f t="shared" si="2"/>
        <v>167</v>
      </c>
      <c r="G30" s="20">
        <v>3</v>
      </c>
      <c r="H30" s="19">
        <v>343</v>
      </c>
      <c r="I30" s="21">
        <v>6</v>
      </c>
    </row>
    <row r="31" spans="1:9" ht="15.75" customHeight="1" x14ac:dyDescent="0.3">
      <c r="A31" s="17">
        <v>2</v>
      </c>
      <c r="B31" s="18" t="s">
        <v>277</v>
      </c>
      <c r="C31" s="18" t="s">
        <v>257</v>
      </c>
      <c r="D31" s="19">
        <v>73</v>
      </c>
      <c r="E31" s="19">
        <v>86</v>
      </c>
      <c r="F31" s="19">
        <f t="shared" si="2"/>
        <v>159</v>
      </c>
      <c r="G31" s="20">
        <v>2</v>
      </c>
      <c r="H31" s="19">
        <v>317</v>
      </c>
      <c r="I31" s="21">
        <v>4</v>
      </c>
    </row>
    <row r="32" spans="1:9" ht="15.75" customHeight="1" x14ac:dyDescent="0.3">
      <c r="A32" s="24">
        <v>6</v>
      </c>
      <c r="B32" s="25" t="s">
        <v>278</v>
      </c>
      <c r="C32" s="25" t="s">
        <v>253</v>
      </c>
      <c r="D32" s="26" t="s">
        <v>37</v>
      </c>
      <c r="E32" s="26"/>
      <c r="F32" s="26">
        <f t="shared" si="2"/>
        <v>0</v>
      </c>
      <c r="G32" s="27">
        <v>0</v>
      </c>
      <c r="H32" s="26">
        <v>0</v>
      </c>
      <c r="I32" s="30">
        <v>0</v>
      </c>
    </row>
    <row r="33" spans="2:6" ht="15.75" customHeight="1" x14ac:dyDescent="0.3"/>
    <row r="34" spans="2:6" ht="15.75" customHeight="1" x14ac:dyDescent="0.3">
      <c r="B34" s="8" t="s">
        <v>279</v>
      </c>
    </row>
    <row r="35" spans="2:6" ht="15.75" customHeight="1" x14ac:dyDescent="0.3"/>
    <row r="36" spans="2:6" ht="15.75" customHeight="1" x14ac:dyDescent="0.3">
      <c r="B36" s="4" t="s">
        <v>280</v>
      </c>
      <c r="F36" s="33" t="s">
        <v>142</v>
      </c>
    </row>
    <row r="37" spans="2:6" ht="15.75" customHeight="1" x14ac:dyDescent="0.3">
      <c r="B37" s="4" t="s">
        <v>143</v>
      </c>
    </row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`" xr:uid="{7320D45B-2A03-4D6E-A14E-6107D16E241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364E-2F47-4D11-B627-FCF91922E464}">
  <sheetPr codeName="Sheet38"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251</v>
      </c>
      <c r="D1" s="3"/>
      <c r="E1" s="3"/>
      <c r="F1" s="3" t="s">
        <v>165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6">
        <v>2</v>
      </c>
      <c r="B4" s="10" t="s">
        <v>5</v>
      </c>
      <c r="C4" s="77" t="s">
        <v>6</v>
      </c>
      <c r="D4" s="46" t="s">
        <v>281</v>
      </c>
      <c r="E4" s="78" t="s">
        <v>281</v>
      </c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13">
        <v>5</v>
      </c>
      <c r="B5" s="14" t="s">
        <v>252</v>
      </c>
      <c r="C5" s="14" t="s">
        <v>253</v>
      </c>
      <c r="D5" s="15">
        <v>99</v>
      </c>
      <c r="E5" s="79">
        <v>100</v>
      </c>
      <c r="F5" s="15">
        <v>199</v>
      </c>
      <c r="G5" s="15">
        <v>6</v>
      </c>
      <c r="H5" s="36">
        <v>396</v>
      </c>
      <c r="I5" s="37">
        <v>12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40">
        <v>4</v>
      </c>
      <c r="B6" s="18" t="s">
        <v>260</v>
      </c>
      <c r="C6" s="18" t="s">
        <v>253</v>
      </c>
      <c r="D6" s="38">
        <v>93</v>
      </c>
      <c r="E6" s="38">
        <v>91</v>
      </c>
      <c r="F6" s="19">
        <v>184</v>
      </c>
      <c r="G6" s="19">
        <v>4</v>
      </c>
      <c r="H6" s="38">
        <v>375</v>
      </c>
      <c r="I6" s="39">
        <v>9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40">
        <v>6</v>
      </c>
      <c r="B7" s="18" t="s">
        <v>274</v>
      </c>
      <c r="C7" s="18" t="s">
        <v>271</v>
      </c>
      <c r="D7" s="38">
        <v>94</v>
      </c>
      <c r="E7" s="38">
        <v>97</v>
      </c>
      <c r="F7" s="19">
        <v>191</v>
      </c>
      <c r="G7" s="19">
        <v>5</v>
      </c>
      <c r="H7" s="38">
        <v>371</v>
      </c>
      <c r="I7" s="39">
        <v>7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17">
        <v>3</v>
      </c>
      <c r="B8" s="18" t="s">
        <v>275</v>
      </c>
      <c r="C8" s="18" t="s">
        <v>257</v>
      </c>
      <c r="D8" s="38">
        <v>91</v>
      </c>
      <c r="E8" s="38">
        <v>91</v>
      </c>
      <c r="F8" s="19">
        <v>182</v>
      </c>
      <c r="G8" s="19">
        <v>3</v>
      </c>
      <c r="H8" s="38">
        <v>365</v>
      </c>
      <c r="I8" s="39">
        <v>7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40">
        <v>2</v>
      </c>
      <c r="B9" s="18" t="s">
        <v>269</v>
      </c>
      <c r="C9" s="18" t="s">
        <v>263</v>
      </c>
      <c r="D9" s="38">
        <v>90</v>
      </c>
      <c r="E9" s="38">
        <v>91</v>
      </c>
      <c r="F9" s="19">
        <v>181</v>
      </c>
      <c r="G9" s="19">
        <v>2</v>
      </c>
      <c r="H9" s="38">
        <v>362</v>
      </c>
      <c r="I9" s="39">
        <v>5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24">
        <v>1</v>
      </c>
      <c r="B10" s="25" t="s">
        <v>270</v>
      </c>
      <c r="C10" s="25" t="s">
        <v>271</v>
      </c>
      <c r="D10" s="26">
        <v>86</v>
      </c>
      <c r="E10" s="26">
        <v>88</v>
      </c>
      <c r="F10" s="26">
        <v>174</v>
      </c>
      <c r="G10" s="26">
        <v>1</v>
      </c>
      <c r="H10" s="28">
        <v>344</v>
      </c>
      <c r="I10" s="29">
        <v>2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34"/>
      <c r="B12" s="80" t="s">
        <v>279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4" t="s">
        <v>164</v>
      </c>
      <c r="F14" s="33" t="s">
        <v>142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4" t="s">
        <v>143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/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`" xr:uid="{69A574D2-2DB5-4B12-A488-1E6D63CB885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641D-5001-400B-ABC4-16C02A97EE33}">
  <sheetPr codeName="Sheet39"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282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76">
        <v>2</v>
      </c>
      <c r="B4" s="10" t="s">
        <v>5</v>
      </c>
      <c r="C4" s="77" t="s">
        <v>6</v>
      </c>
      <c r="D4" s="46"/>
      <c r="E4" s="78"/>
      <c r="F4" s="11" t="s">
        <v>7</v>
      </c>
      <c r="G4" s="11" t="s">
        <v>8</v>
      </c>
      <c r="H4" s="11" t="s">
        <v>9</v>
      </c>
      <c r="I4" s="12" t="s">
        <v>10</v>
      </c>
      <c r="K4" s="4"/>
    </row>
    <row r="5" spans="1:34" ht="15.75" customHeight="1" x14ac:dyDescent="0.3">
      <c r="A5" s="13">
        <v>6</v>
      </c>
      <c r="B5" s="14" t="s">
        <v>254</v>
      </c>
      <c r="C5" s="14" t="s">
        <v>255</v>
      </c>
      <c r="D5" s="15">
        <v>98</v>
      </c>
      <c r="E5" s="15">
        <v>98</v>
      </c>
      <c r="F5" s="15">
        <f t="shared" ref="F5:F13" si="0">SUM(D5:E5)</f>
        <v>196</v>
      </c>
      <c r="G5" s="15">
        <v>9</v>
      </c>
      <c r="H5" s="15">
        <v>392</v>
      </c>
      <c r="I5" s="16">
        <v>18</v>
      </c>
      <c r="K5" s="4"/>
    </row>
    <row r="6" spans="1:34" ht="15.75" customHeight="1" x14ac:dyDescent="0.3">
      <c r="A6" s="17">
        <v>8</v>
      </c>
      <c r="B6" s="18" t="s">
        <v>258</v>
      </c>
      <c r="C6" s="18" t="s">
        <v>255</v>
      </c>
      <c r="D6" s="19">
        <v>98</v>
      </c>
      <c r="E6" s="19">
        <v>97</v>
      </c>
      <c r="F6" s="19">
        <f t="shared" si="0"/>
        <v>195</v>
      </c>
      <c r="G6" s="20">
        <v>8</v>
      </c>
      <c r="H6" s="19">
        <v>385</v>
      </c>
      <c r="I6" s="21">
        <v>15</v>
      </c>
      <c r="K6" s="4"/>
    </row>
    <row r="7" spans="1:34" ht="15.75" customHeight="1" x14ac:dyDescent="0.3">
      <c r="A7" s="17">
        <v>9</v>
      </c>
      <c r="B7" s="18" t="s">
        <v>283</v>
      </c>
      <c r="C7" s="18" t="s">
        <v>255</v>
      </c>
      <c r="D7" s="19">
        <v>98</v>
      </c>
      <c r="E7" s="19">
        <v>94</v>
      </c>
      <c r="F7" s="19">
        <f t="shared" si="0"/>
        <v>192</v>
      </c>
      <c r="G7" s="20">
        <v>7</v>
      </c>
      <c r="H7" s="19">
        <v>383</v>
      </c>
      <c r="I7" s="21">
        <v>15</v>
      </c>
      <c r="J7" s="73"/>
      <c r="K7" s="4"/>
    </row>
    <row r="8" spans="1:34" ht="15.75" customHeight="1" x14ac:dyDescent="0.3">
      <c r="A8" s="17">
        <v>5</v>
      </c>
      <c r="B8" s="18" t="s">
        <v>260</v>
      </c>
      <c r="C8" s="18" t="s">
        <v>253</v>
      </c>
      <c r="D8" s="19">
        <v>96</v>
      </c>
      <c r="E8" s="19">
        <v>96</v>
      </c>
      <c r="F8" s="19">
        <f t="shared" si="0"/>
        <v>192</v>
      </c>
      <c r="G8" s="20">
        <v>7</v>
      </c>
      <c r="H8" s="19">
        <v>382</v>
      </c>
      <c r="I8" s="21">
        <v>14</v>
      </c>
      <c r="K8" s="4"/>
    </row>
    <row r="9" spans="1:34" ht="15.75" customHeight="1" x14ac:dyDescent="0.3">
      <c r="A9" s="17">
        <v>7</v>
      </c>
      <c r="B9" s="18" t="s">
        <v>284</v>
      </c>
      <c r="C9" s="18" t="s">
        <v>255</v>
      </c>
      <c r="D9" s="19">
        <v>97</v>
      </c>
      <c r="E9" s="19">
        <v>94</v>
      </c>
      <c r="F9" s="19">
        <f t="shared" si="0"/>
        <v>191</v>
      </c>
      <c r="G9" s="20">
        <v>5</v>
      </c>
      <c r="H9" s="19">
        <v>381</v>
      </c>
      <c r="I9" s="21">
        <v>12</v>
      </c>
    </row>
    <row r="10" spans="1:34" ht="15.75" customHeight="1" x14ac:dyDescent="0.3">
      <c r="A10" s="17">
        <v>1</v>
      </c>
      <c r="B10" s="18" t="s">
        <v>265</v>
      </c>
      <c r="C10" s="18" t="s">
        <v>266</v>
      </c>
      <c r="D10" s="19">
        <v>96</v>
      </c>
      <c r="E10" s="19">
        <v>93</v>
      </c>
      <c r="F10" s="19">
        <f t="shared" si="0"/>
        <v>189</v>
      </c>
      <c r="G10" s="20">
        <v>4</v>
      </c>
      <c r="H10" s="22">
        <v>376</v>
      </c>
      <c r="I10" s="23">
        <v>8</v>
      </c>
    </row>
    <row r="11" spans="1:34" ht="15.75" customHeight="1" x14ac:dyDescent="0.3">
      <c r="A11" s="17">
        <v>4</v>
      </c>
      <c r="B11" s="18" t="s">
        <v>285</v>
      </c>
      <c r="C11" s="18" t="s">
        <v>257</v>
      </c>
      <c r="D11" s="19">
        <v>94</v>
      </c>
      <c r="E11" s="19">
        <v>89</v>
      </c>
      <c r="F11" s="19">
        <f t="shared" si="0"/>
        <v>183</v>
      </c>
      <c r="G11" s="20">
        <v>3</v>
      </c>
      <c r="H11" s="19">
        <v>368</v>
      </c>
      <c r="I11" s="21">
        <v>6</v>
      </c>
    </row>
    <row r="12" spans="1:34" ht="15.75" customHeight="1" x14ac:dyDescent="0.3">
      <c r="A12" s="17">
        <v>3</v>
      </c>
      <c r="B12" s="18" t="s">
        <v>286</v>
      </c>
      <c r="C12" s="18" t="s">
        <v>12</v>
      </c>
      <c r="D12" s="19">
        <v>88</v>
      </c>
      <c r="E12" s="19">
        <v>91</v>
      </c>
      <c r="F12" s="19">
        <f t="shared" si="0"/>
        <v>179</v>
      </c>
      <c r="G12" s="20">
        <v>2</v>
      </c>
      <c r="H12" s="19">
        <v>353</v>
      </c>
      <c r="I12" s="21">
        <v>4</v>
      </c>
    </row>
    <row r="13" spans="1:34" ht="15.75" customHeight="1" x14ac:dyDescent="0.3">
      <c r="A13" s="24">
        <v>2</v>
      </c>
      <c r="B13" s="81" t="s">
        <v>287</v>
      </c>
      <c r="C13" s="25" t="s">
        <v>266</v>
      </c>
      <c r="D13" s="82">
        <v>0</v>
      </c>
      <c r="E13" s="82">
        <v>0</v>
      </c>
      <c r="F13" s="26">
        <f t="shared" si="0"/>
        <v>0</v>
      </c>
      <c r="G13" s="27">
        <v>0</v>
      </c>
      <c r="H13" s="28">
        <v>0</v>
      </c>
      <c r="I13" s="29">
        <v>0</v>
      </c>
    </row>
    <row r="14" spans="1:34" ht="15.75" customHeight="1" x14ac:dyDescent="0.3"/>
    <row r="15" spans="1:34" ht="15.75" customHeight="1" x14ac:dyDescent="0.3">
      <c r="A15" s="7"/>
      <c r="B15" s="8" t="s">
        <v>4</v>
      </c>
      <c r="C15" s="8"/>
      <c r="D15" s="8"/>
      <c r="E15" s="8"/>
      <c r="F15" s="8"/>
      <c r="G15" s="8"/>
      <c r="H15" s="8"/>
      <c r="I15" s="8"/>
    </row>
    <row r="16" spans="1:34" ht="15.75" customHeight="1" x14ac:dyDescent="0.3">
      <c r="A16" s="76">
        <v>2</v>
      </c>
      <c r="B16" s="10" t="s">
        <v>5</v>
      </c>
      <c r="C16" s="77" t="s">
        <v>6</v>
      </c>
      <c r="D16" s="46"/>
      <c r="E16" s="78"/>
      <c r="F16" s="11" t="s">
        <v>7</v>
      </c>
      <c r="G16" s="11" t="s">
        <v>8</v>
      </c>
      <c r="H16" s="11" t="s">
        <v>9</v>
      </c>
      <c r="I16" s="12" t="s">
        <v>10</v>
      </c>
    </row>
    <row r="17" spans="1:9" ht="15.75" customHeight="1" x14ac:dyDescent="0.3">
      <c r="A17" s="13">
        <v>3</v>
      </c>
      <c r="B17" s="14" t="s">
        <v>288</v>
      </c>
      <c r="C17" s="14" t="s">
        <v>253</v>
      </c>
      <c r="D17" s="15">
        <v>92</v>
      </c>
      <c r="E17" s="15">
        <v>95</v>
      </c>
      <c r="F17" s="15">
        <f t="shared" ref="F17:F25" si="1">SUM(D17:E17)</f>
        <v>187</v>
      </c>
      <c r="G17" s="15">
        <v>9</v>
      </c>
      <c r="H17" s="15">
        <v>373</v>
      </c>
      <c r="I17" s="16">
        <v>18</v>
      </c>
    </row>
    <row r="18" spans="1:9" ht="15.75" customHeight="1" x14ac:dyDescent="0.3">
      <c r="A18" s="17">
        <v>8</v>
      </c>
      <c r="B18" s="18" t="s">
        <v>289</v>
      </c>
      <c r="C18" s="18" t="s">
        <v>12</v>
      </c>
      <c r="D18" s="19">
        <v>92</v>
      </c>
      <c r="E18" s="19">
        <v>94</v>
      </c>
      <c r="F18" s="19">
        <f t="shared" si="1"/>
        <v>186</v>
      </c>
      <c r="G18" s="20">
        <v>8</v>
      </c>
      <c r="H18" s="19">
        <v>372</v>
      </c>
      <c r="I18" s="21">
        <v>17</v>
      </c>
    </row>
    <row r="19" spans="1:9" ht="15.75" customHeight="1" x14ac:dyDescent="0.3">
      <c r="A19" s="17">
        <v>6</v>
      </c>
      <c r="B19" s="18" t="s">
        <v>290</v>
      </c>
      <c r="C19" s="18" t="s">
        <v>257</v>
      </c>
      <c r="D19" s="19">
        <v>91</v>
      </c>
      <c r="E19" s="19">
        <v>93</v>
      </c>
      <c r="F19" s="19">
        <f t="shared" si="1"/>
        <v>184</v>
      </c>
      <c r="G19" s="20">
        <v>6</v>
      </c>
      <c r="H19" s="19">
        <v>370</v>
      </c>
      <c r="I19" s="21">
        <v>15</v>
      </c>
    </row>
    <row r="20" spans="1:9" ht="15.75" customHeight="1" x14ac:dyDescent="0.3">
      <c r="A20" s="17">
        <v>4</v>
      </c>
      <c r="B20" s="18" t="s">
        <v>275</v>
      </c>
      <c r="C20" s="18" t="s">
        <v>257</v>
      </c>
      <c r="D20" s="19">
        <v>94</v>
      </c>
      <c r="E20" s="19">
        <v>91</v>
      </c>
      <c r="F20" s="19">
        <f t="shared" si="1"/>
        <v>185</v>
      </c>
      <c r="G20" s="20">
        <v>7</v>
      </c>
      <c r="H20" s="19">
        <v>368</v>
      </c>
      <c r="I20" s="21">
        <v>13</v>
      </c>
    </row>
    <row r="21" spans="1:9" ht="15.75" customHeight="1" x14ac:dyDescent="0.3">
      <c r="A21" s="17">
        <v>5</v>
      </c>
      <c r="B21" s="18" t="s">
        <v>291</v>
      </c>
      <c r="C21" s="18" t="s">
        <v>271</v>
      </c>
      <c r="D21" s="19">
        <v>81</v>
      </c>
      <c r="E21" s="19">
        <v>85</v>
      </c>
      <c r="F21" s="19">
        <f t="shared" si="1"/>
        <v>166</v>
      </c>
      <c r="G21" s="20">
        <v>5</v>
      </c>
      <c r="H21" s="19">
        <v>340</v>
      </c>
      <c r="I21" s="21">
        <v>10</v>
      </c>
    </row>
    <row r="22" spans="1:9" ht="15.75" customHeight="1" x14ac:dyDescent="0.3">
      <c r="A22" s="17">
        <v>1</v>
      </c>
      <c r="B22" s="18" t="s">
        <v>292</v>
      </c>
      <c r="C22" s="18" t="s">
        <v>266</v>
      </c>
      <c r="D22" s="19" t="s">
        <v>44</v>
      </c>
      <c r="E22" s="19"/>
      <c r="F22" s="19">
        <f t="shared" si="1"/>
        <v>0</v>
      </c>
      <c r="G22" s="20">
        <v>0</v>
      </c>
      <c r="H22" s="22">
        <v>0</v>
      </c>
      <c r="I22" s="23">
        <v>0</v>
      </c>
    </row>
    <row r="23" spans="1:9" ht="15.75" customHeight="1" x14ac:dyDescent="0.3">
      <c r="A23" s="17">
        <v>2</v>
      </c>
      <c r="B23" s="18" t="s">
        <v>293</v>
      </c>
      <c r="C23" s="18" t="s">
        <v>242</v>
      </c>
      <c r="D23" s="19" t="s">
        <v>44</v>
      </c>
      <c r="E23" s="19"/>
      <c r="F23" s="19">
        <f t="shared" si="1"/>
        <v>0</v>
      </c>
      <c r="G23" s="20">
        <v>0</v>
      </c>
      <c r="H23" s="19">
        <v>0</v>
      </c>
      <c r="I23" s="21">
        <v>0</v>
      </c>
    </row>
    <row r="24" spans="1:9" ht="15.75" customHeight="1" x14ac:dyDescent="0.3">
      <c r="A24" s="17">
        <v>7</v>
      </c>
      <c r="B24" s="18" t="s">
        <v>278</v>
      </c>
      <c r="C24" s="18" t="s">
        <v>253</v>
      </c>
      <c r="D24" s="19" t="s">
        <v>37</v>
      </c>
      <c r="E24" s="19"/>
      <c r="F24" s="19">
        <f t="shared" si="1"/>
        <v>0</v>
      </c>
      <c r="G24" s="20">
        <v>0</v>
      </c>
      <c r="H24" s="19">
        <v>0</v>
      </c>
      <c r="I24" s="21">
        <v>0</v>
      </c>
    </row>
    <row r="25" spans="1:9" ht="15.75" customHeight="1" x14ac:dyDescent="0.3">
      <c r="A25" s="24">
        <v>9</v>
      </c>
      <c r="B25" s="25" t="s">
        <v>294</v>
      </c>
      <c r="C25" s="25" t="s">
        <v>115</v>
      </c>
      <c r="D25" s="26" t="s">
        <v>44</v>
      </c>
      <c r="E25" s="26"/>
      <c r="F25" s="26">
        <f t="shared" si="1"/>
        <v>0</v>
      </c>
      <c r="G25" s="27">
        <v>0</v>
      </c>
      <c r="H25" s="26">
        <v>0</v>
      </c>
      <c r="I25" s="30">
        <v>0</v>
      </c>
    </row>
    <row r="26" spans="1:9" ht="15.75" customHeight="1" x14ac:dyDescent="0.3"/>
    <row r="27" spans="1:9" ht="15.75" customHeight="1" x14ac:dyDescent="0.3">
      <c r="A27" s="7"/>
      <c r="B27" s="8" t="s">
        <v>45</v>
      </c>
      <c r="C27" s="8"/>
      <c r="D27" s="8"/>
      <c r="E27" s="8"/>
      <c r="F27" s="8"/>
      <c r="G27" s="8"/>
      <c r="H27" s="8"/>
      <c r="I27" s="8"/>
    </row>
    <row r="28" spans="1:9" ht="15.75" customHeight="1" x14ac:dyDescent="0.3">
      <c r="A28" s="76">
        <v>2</v>
      </c>
      <c r="B28" s="10" t="s">
        <v>5</v>
      </c>
      <c r="C28" s="77" t="s">
        <v>6</v>
      </c>
      <c r="D28" s="46"/>
      <c r="E28" s="78"/>
      <c r="F28" s="11" t="s">
        <v>7</v>
      </c>
      <c r="G28" s="11" t="s">
        <v>8</v>
      </c>
      <c r="H28" s="11" t="s">
        <v>9</v>
      </c>
      <c r="I28" s="12" t="s">
        <v>10</v>
      </c>
    </row>
    <row r="29" spans="1:9" ht="15.75" customHeight="1" x14ac:dyDescent="0.3">
      <c r="A29" s="13">
        <v>4</v>
      </c>
      <c r="B29" s="14" t="s">
        <v>295</v>
      </c>
      <c r="C29" s="14" t="s">
        <v>32</v>
      </c>
      <c r="D29" s="15">
        <v>94</v>
      </c>
      <c r="E29" s="15">
        <v>97</v>
      </c>
      <c r="F29" s="15">
        <f t="shared" ref="F29:F37" si="2">SUM(D29:E29)</f>
        <v>191</v>
      </c>
      <c r="G29" s="15">
        <v>9</v>
      </c>
      <c r="H29" s="15">
        <v>384</v>
      </c>
      <c r="I29" s="16">
        <v>18</v>
      </c>
    </row>
    <row r="30" spans="1:9" ht="15.75" customHeight="1" x14ac:dyDescent="0.3">
      <c r="A30" s="17">
        <v>5</v>
      </c>
      <c r="B30" s="18" t="s">
        <v>296</v>
      </c>
      <c r="C30" s="18" t="s">
        <v>273</v>
      </c>
      <c r="D30" s="19">
        <v>94</v>
      </c>
      <c r="E30" s="19">
        <v>95</v>
      </c>
      <c r="F30" s="19">
        <f t="shared" si="2"/>
        <v>189</v>
      </c>
      <c r="G30" s="20">
        <v>8</v>
      </c>
      <c r="H30" s="19">
        <v>377</v>
      </c>
      <c r="I30" s="21">
        <v>16</v>
      </c>
    </row>
    <row r="31" spans="1:9" ht="15.75" customHeight="1" x14ac:dyDescent="0.3">
      <c r="A31" s="17">
        <v>2</v>
      </c>
      <c r="B31" s="18" t="s">
        <v>297</v>
      </c>
      <c r="C31" s="18" t="s">
        <v>242</v>
      </c>
      <c r="D31" s="19">
        <v>96</v>
      </c>
      <c r="E31" s="19">
        <v>89</v>
      </c>
      <c r="F31" s="19">
        <f t="shared" si="2"/>
        <v>185</v>
      </c>
      <c r="G31" s="20">
        <v>6</v>
      </c>
      <c r="H31" s="19">
        <v>367</v>
      </c>
      <c r="I31" s="21">
        <v>12</v>
      </c>
    </row>
    <row r="32" spans="1:9" ht="15.75" customHeight="1" x14ac:dyDescent="0.3">
      <c r="A32" s="17">
        <v>8</v>
      </c>
      <c r="B32" s="18" t="s">
        <v>298</v>
      </c>
      <c r="C32" s="18" t="s">
        <v>257</v>
      </c>
      <c r="D32" s="19">
        <v>94</v>
      </c>
      <c r="E32" s="19">
        <v>92</v>
      </c>
      <c r="F32" s="19">
        <f t="shared" si="2"/>
        <v>186</v>
      </c>
      <c r="G32" s="20">
        <v>7</v>
      </c>
      <c r="H32" s="19">
        <v>367</v>
      </c>
      <c r="I32" s="21">
        <v>12</v>
      </c>
    </row>
    <row r="33" spans="1:9" ht="15.75" customHeight="1" x14ac:dyDescent="0.3">
      <c r="A33" s="17">
        <v>1</v>
      </c>
      <c r="B33" s="18" t="s">
        <v>299</v>
      </c>
      <c r="C33" s="18" t="s">
        <v>242</v>
      </c>
      <c r="D33" s="19">
        <v>89</v>
      </c>
      <c r="E33" s="19">
        <v>90</v>
      </c>
      <c r="F33" s="19">
        <f t="shared" si="2"/>
        <v>179</v>
      </c>
      <c r="G33" s="20">
        <v>4</v>
      </c>
      <c r="H33" s="22">
        <v>363</v>
      </c>
      <c r="I33" s="23">
        <v>11</v>
      </c>
    </row>
    <row r="34" spans="1:9" ht="15.75" customHeight="1" x14ac:dyDescent="0.3">
      <c r="A34" s="17">
        <v>9</v>
      </c>
      <c r="B34" s="18" t="s">
        <v>300</v>
      </c>
      <c r="C34" s="18" t="s">
        <v>242</v>
      </c>
      <c r="D34" s="19">
        <v>87</v>
      </c>
      <c r="E34" s="19">
        <v>84</v>
      </c>
      <c r="F34" s="19">
        <f t="shared" si="2"/>
        <v>171</v>
      </c>
      <c r="G34" s="20">
        <v>3</v>
      </c>
      <c r="H34" s="19">
        <v>350</v>
      </c>
      <c r="I34" s="21">
        <v>7</v>
      </c>
    </row>
    <row r="35" spans="1:9" ht="15.75" customHeight="1" x14ac:dyDescent="0.3">
      <c r="A35" s="17">
        <v>7</v>
      </c>
      <c r="B35" s="18" t="s">
        <v>301</v>
      </c>
      <c r="C35" s="18" t="s">
        <v>266</v>
      </c>
      <c r="D35" s="19">
        <v>89</v>
      </c>
      <c r="E35" s="19">
        <v>95</v>
      </c>
      <c r="F35" s="19">
        <f t="shared" si="2"/>
        <v>184</v>
      </c>
      <c r="G35" s="20">
        <v>5</v>
      </c>
      <c r="H35" s="19">
        <v>184</v>
      </c>
      <c r="I35" s="21">
        <v>5</v>
      </c>
    </row>
    <row r="36" spans="1:9" ht="15.75" customHeight="1" x14ac:dyDescent="0.3">
      <c r="A36" s="17">
        <v>3</v>
      </c>
      <c r="B36" s="18" t="s">
        <v>302</v>
      </c>
      <c r="C36" s="18" t="s">
        <v>242</v>
      </c>
      <c r="D36" s="19" t="s">
        <v>44</v>
      </c>
      <c r="E36" s="19"/>
      <c r="F36" s="19">
        <f t="shared" si="2"/>
        <v>0</v>
      </c>
      <c r="G36" s="20">
        <v>0</v>
      </c>
      <c r="H36" s="19">
        <v>0</v>
      </c>
      <c r="I36" s="21">
        <v>0</v>
      </c>
    </row>
    <row r="37" spans="1:9" ht="15.75" customHeight="1" x14ac:dyDescent="0.3">
      <c r="A37" s="24">
        <v>6</v>
      </c>
      <c r="B37" s="25" t="s">
        <v>303</v>
      </c>
      <c r="C37" s="25" t="s">
        <v>304</v>
      </c>
      <c r="D37" s="26" t="s">
        <v>44</v>
      </c>
      <c r="E37" s="26"/>
      <c r="F37" s="26">
        <f t="shared" si="2"/>
        <v>0</v>
      </c>
      <c r="G37" s="27">
        <v>0</v>
      </c>
      <c r="H37" s="26">
        <v>0</v>
      </c>
      <c r="I37" s="30">
        <v>0</v>
      </c>
    </row>
    <row r="38" spans="1:9" ht="15.75" customHeight="1" x14ac:dyDescent="0.3"/>
    <row r="39" spans="1:9" ht="15.75" customHeight="1" x14ac:dyDescent="0.3">
      <c r="A39" s="7"/>
      <c r="B39" s="8" t="s">
        <v>46</v>
      </c>
      <c r="C39" s="8"/>
      <c r="D39" s="8"/>
      <c r="E39" s="8"/>
      <c r="F39" s="8"/>
      <c r="G39" s="8"/>
      <c r="H39" s="8"/>
      <c r="I39" s="8"/>
    </row>
    <row r="40" spans="1:9" ht="15.75" customHeight="1" x14ac:dyDescent="0.3">
      <c r="A40" s="76">
        <v>2</v>
      </c>
      <c r="B40" s="10" t="s">
        <v>5</v>
      </c>
      <c r="C40" s="77" t="s">
        <v>6</v>
      </c>
      <c r="D40" s="46"/>
      <c r="E40" s="78"/>
      <c r="F40" s="11" t="s">
        <v>7</v>
      </c>
      <c r="G40" s="11" t="s">
        <v>8</v>
      </c>
      <c r="H40" s="11" t="s">
        <v>9</v>
      </c>
      <c r="I40" s="12" t="s">
        <v>10</v>
      </c>
    </row>
    <row r="41" spans="1:9" ht="15.75" customHeight="1" x14ac:dyDescent="0.3">
      <c r="A41" s="13">
        <v>7</v>
      </c>
      <c r="B41" s="14" t="s">
        <v>305</v>
      </c>
      <c r="C41" s="14" t="s">
        <v>242</v>
      </c>
      <c r="D41" s="15">
        <v>91</v>
      </c>
      <c r="E41" s="15">
        <v>92</v>
      </c>
      <c r="F41" s="15">
        <f t="shared" ref="F41:F48" si="3">SUM(D41:E41)</f>
        <v>183</v>
      </c>
      <c r="G41" s="15">
        <v>8</v>
      </c>
      <c r="H41" s="15">
        <v>364</v>
      </c>
      <c r="I41" s="16">
        <v>16</v>
      </c>
    </row>
    <row r="42" spans="1:9" ht="15.75" customHeight="1" x14ac:dyDescent="0.3">
      <c r="A42" s="17">
        <v>4</v>
      </c>
      <c r="B42" s="18" t="s">
        <v>306</v>
      </c>
      <c r="C42" s="18" t="s">
        <v>273</v>
      </c>
      <c r="D42" s="19">
        <v>86</v>
      </c>
      <c r="E42" s="19">
        <v>94</v>
      </c>
      <c r="F42" s="19">
        <f t="shared" si="3"/>
        <v>180</v>
      </c>
      <c r="G42" s="20">
        <v>7</v>
      </c>
      <c r="H42" s="19">
        <v>361</v>
      </c>
      <c r="I42" s="21">
        <v>15</v>
      </c>
    </row>
    <row r="43" spans="1:9" ht="15.75" customHeight="1" x14ac:dyDescent="0.3">
      <c r="A43" s="17">
        <v>5</v>
      </c>
      <c r="B43" s="18" t="s">
        <v>307</v>
      </c>
      <c r="C43" s="18" t="s">
        <v>257</v>
      </c>
      <c r="D43" s="19">
        <v>90</v>
      </c>
      <c r="E43" s="19">
        <v>90</v>
      </c>
      <c r="F43" s="19">
        <f t="shared" si="3"/>
        <v>180</v>
      </c>
      <c r="G43" s="20">
        <v>7</v>
      </c>
      <c r="H43" s="19">
        <v>343</v>
      </c>
      <c r="I43" s="21">
        <v>12</v>
      </c>
    </row>
    <row r="44" spans="1:9" ht="15.75" customHeight="1" x14ac:dyDescent="0.3">
      <c r="A44" s="17">
        <v>3</v>
      </c>
      <c r="B44" s="18" t="s">
        <v>308</v>
      </c>
      <c r="C44" s="18" t="s">
        <v>257</v>
      </c>
      <c r="D44" s="19">
        <v>85</v>
      </c>
      <c r="E44" s="19">
        <v>86</v>
      </c>
      <c r="F44" s="19">
        <f t="shared" si="3"/>
        <v>171</v>
      </c>
      <c r="G44" s="20">
        <v>4</v>
      </c>
      <c r="H44" s="19">
        <v>347</v>
      </c>
      <c r="I44" s="21">
        <v>10</v>
      </c>
    </row>
    <row r="45" spans="1:9" ht="15.75" customHeight="1" x14ac:dyDescent="0.3">
      <c r="A45" s="17">
        <v>8</v>
      </c>
      <c r="B45" s="18" t="s">
        <v>309</v>
      </c>
      <c r="C45" s="18" t="s">
        <v>242</v>
      </c>
      <c r="D45" s="19">
        <v>87</v>
      </c>
      <c r="E45" s="19">
        <v>92</v>
      </c>
      <c r="F45" s="19">
        <f t="shared" si="3"/>
        <v>179</v>
      </c>
      <c r="G45" s="20">
        <v>5</v>
      </c>
      <c r="H45" s="19">
        <v>179</v>
      </c>
      <c r="I45" s="21">
        <v>5</v>
      </c>
    </row>
    <row r="46" spans="1:9" ht="15.75" customHeight="1" x14ac:dyDescent="0.3">
      <c r="A46" s="17">
        <v>1</v>
      </c>
      <c r="B46" s="18" t="s">
        <v>310</v>
      </c>
      <c r="C46" s="18" t="s">
        <v>242</v>
      </c>
      <c r="D46" s="19" t="s">
        <v>44</v>
      </c>
      <c r="E46" s="19"/>
      <c r="F46" s="19">
        <f t="shared" si="3"/>
        <v>0</v>
      </c>
      <c r="G46" s="20">
        <v>0</v>
      </c>
      <c r="H46" s="22">
        <v>0</v>
      </c>
      <c r="I46" s="23">
        <v>0</v>
      </c>
    </row>
    <row r="47" spans="1:9" ht="15.75" customHeight="1" x14ac:dyDescent="0.3">
      <c r="A47" s="17">
        <v>2</v>
      </c>
      <c r="B47" s="18" t="s">
        <v>311</v>
      </c>
      <c r="C47" s="18" t="s">
        <v>266</v>
      </c>
      <c r="D47" s="19" t="s">
        <v>44</v>
      </c>
      <c r="E47" s="19"/>
      <c r="F47" s="19">
        <f t="shared" si="3"/>
        <v>0</v>
      </c>
      <c r="G47" s="20">
        <v>0</v>
      </c>
      <c r="H47" s="19">
        <v>0</v>
      </c>
      <c r="I47" s="21">
        <v>0</v>
      </c>
    </row>
    <row r="48" spans="1:9" ht="15.75" customHeight="1" x14ac:dyDescent="0.3">
      <c r="A48" s="24">
        <v>6</v>
      </c>
      <c r="B48" s="25" t="s">
        <v>312</v>
      </c>
      <c r="C48" s="25" t="s">
        <v>304</v>
      </c>
      <c r="D48" s="26" t="s">
        <v>44</v>
      </c>
      <c r="E48" s="26"/>
      <c r="F48" s="26">
        <f t="shared" si="3"/>
        <v>0</v>
      </c>
      <c r="G48" s="27">
        <v>0</v>
      </c>
      <c r="H48" s="26">
        <v>0</v>
      </c>
      <c r="I48" s="30">
        <v>0</v>
      </c>
    </row>
    <row r="49" spans="1:9" ht="15.75" customHeight="1" x14ac:dyDescent="0.3"/>
    <row r="50" spans="1:9" ht="15.75" customHeight="1" x14ac:dyDescent="0.3">
      <c r="A50" s="7"/>
      <c r="B50" s="8" t="s">
        <v>72</v>
      </c>
      <c r="C50" s="8"/>
      <c r="D50" s="8"/>
      <c r="E50" s="8"/>
      <c r="F50" s="8"/>
      <c r="G50" s="8"/>
      <c r="H50" s="8"/>
      <c r="I50" s="8"/>
    </row>
    <row r="51" spans="1:9" ht="15.75" customHeight="1" x14ac:dyDescent="0.3">
      <c r="A51" s="76">
        <v>2</v>
      </c>
      <c r="B51" s="10" t="s">
        <v>5</v>
      </c>
      <c r="C51" s="77" t="s">
        <v>6</v>
      </c>
      <c r="D51" s="46"/>
      <c r="E51" s="78"/>
      <c r="F51" s="11" t="s">
        <v>7</v>
      </c>
      <c r="G51" s="11" t="s">
        <v>8</v>
      </c>
      <c r="H51" s="11" t="s">
        <v>9</v>
      </c>
      <c r="I51" s="12" t="s">
        <v>10</v>
      </c>
    </row>
    <row r="52" spans="1:9" ht="15.75" customHeight="1" x14ac:dyDescent="0.3">
      <c r="A52" s="13">
        <v>5</v>
      </c>
      <c r="B52" s="14" t="s">
        <v>313</v>
      </c>
      <c r="C52" s="14" t="s">
        <v>255</v>
      </c>
      <c r="D52" s="15">
        <v>88</v>
      </c>
      <c r="E52" s="15">
        <v>93</v>
      </c>
      <c r="F52" s="15">
        <f t="shared" ref="F52:F59" si="4">SUM(D52:E52)</f>
        <v>181</v>
      </c>
      <c r="G52" s="15">
        <v>8</v>
      </c>
      <c r="H52" s="15">
        <v>359</v>
      </c>
      <c r="I52" s="16">
        <v>16</v>
      </c>
    </row>
    <row r="53" spans="1:9" ht="15.75" customHeight="1" x14ac:dyDescent="0.3">
      <c r="A53" s="17">
        <v>7</v>
      </c>
      <c r="B53" s="18" t="s">
        <v>314</v>
      </c>
      <c r="C53" s="18" t="s">
        <v>255</v>
      </c>
      <c r="D53" s="19">
        <v>75</v>
      </c>
      <c r="E53" s="19">
        <v>83</v>
      </c>
      <c r="F53" s="19">
        <f t="shared" si="4"/>
        <v>158</v>
      </c>
      <c r="G53" s="20">
        <v>6</v>
      </c>
      <c r="H53" s="19">
        <v>331</v>
      </c>
      <c r="I53" s="21">
        <v>13</v>
      </c>
    </row>
    <row r="54" spans="1:9" ht="15.75" customHeight="1" x14ac:dyDescent="0.3">
      <c r="A54" s="17">
        <v>8</v>
      </c>
      <c r="B54" s="18" t="s">
        <v>315</v>
      </c>
      <c r="C54" s="18" t="s">
        <v>257</v>
      </c>
      <c r="D54" s="19">
        <v>83</v>
      </c>
      <c r="E54" s="19">
        <v>87</v>
      </c>
      <c r="F54" s="19">
        <f t="shared" si="4"/>
        <v>170</v>
      </c>
      <c r="G54" s="20">
        <v>7</v>
      </c>
      <c r="H54" s="19">
        <v>326</v>
      </c>
      <c r="I54" s="21">
        <v>11</v>
      </c>
    </row>
    <row r="55" spans="1:9" ht="15.75" customHeight="1" x14ac:dyDescent="0.3">
      <c r="A55" s="17">
        <v>4</v>
      </c>
      <c r="B55" s="18" t="s">
        <v>277</v>
      </c>
      <c r="C55" s="18" t="s">
        <v>257</v>
      </c>
      <c r="D55" s="19">
        <v>77</v>
      </c>
      <c r="E55" s="19">
        <v>73</v>
      </c>
      <c r="F55" s="19">
        <f t="shared" si="4"/>
        <v>150</v>
      </c>
      <c r="G55" s="20">
        <v>4</v>
      </c>
      <c r="H55" s="19">
        <v>314</v>
      </c>
      <c r="I55" s="21">
        <v>10</v>
      </c>
    </row>
    <row r="56" spans="1:9" ht="15.75" customHeight="1" x14ac:dyDescent="0.3">
      <c r="A56" s="17">
        <v>2</v>
      </c>
      <c r="B56" s="18" t="s">
        <v>316</v>
      </c>
      <c r="C56" s="18" t="s">
        <v>273</v>
      </c>
      <c r="D56" s="19">
        <v>77</v>
      </c>
      <c r="E56" s="19">
        <v>76</v>
      </c>
      <c r="F56" s="19">
        <f t="shared" si="4"/>
        <v>153</v>
      </c>
      <c r="G56" s="20">
        <v>5</v>
      </c>
      <c r="H56" s="19">
        <v>311</v>
      </c>
      <c r="I56" s="21">
        <v>10</v>
      </c>
    </row>
    <row r="57" spans="1:9" ht="15.75" customHeight="1" x14ac:dyDescent="0.3">
      <c r="A57" s="17">
        <v>6</v>
      </c>
      <c r="B57" s="18" t="s">
        <v>317</v>
      </c>
      <c r="C57" s="18" t="s">
        <v>12</v>
      </c>
      <c r="D57" s="19">
        <v>59</v>
      </c>
      <c r="E57" s="19">
        <v>77</v>
      </c>
      <c r="F57" s="19">
        <f t="shared" si="4"/>
        <v>136</v>
      </c>
      <c r="G57" s="20">
        <v>3</v>
      </c>
      <c r="H57" s="19">
        <v>278</v>
      </c>
      <c r="I57" s="21">
        <v>6</v>
      </c>
    </row>
    <row r="58" spans="1:9" ht="15.75" customHeight="1" x14ac:dyDescent="0.3">
      <c r="A58" s="17">
        <v>1</v>
      </c>
      <c r="B58" s="18" t="s">
        <v>318</v>
      </c>
      <c r="C58" s="18" t="s">
        <v>242</v>
      </c>
      <c r="D58" s="19" t="s">
        <v>44</v>
      </c>
      <c r="E58" s="19"/>
      <c r="F58" s="19">
        <f t="shared" si="4"/>
        <v>0</v>
      </c>
      <c r="G58" s="20">
        <v>0</v>
      </c>
      <c r="H58" s="22">
        <v>0</v>
      </c>
      <c r="I58" s="23">
        <v>0</v>
      </c>
    </row>
    <row r="59" spans="1:9" ht="15.75" customHeight="1" x14ac:dyDescent="0.3">
      <c r="A59" s="24">
        <v>3</v>
      </c>
      <c r="B59" s="25" t="s">
        <v>319</v>
      </c>
      <c r="C59" s="25" t="s">
        <v>242</v>
      </c>
      <c r="D59" s="26" t="s">
        <v>44</v>
      </c>
      <c r="E59" s="26"/>
      <c r="F59" s="26">
        <f t="shared" si="4"/>
        <v>0</v>
      </c>
      <c r="G59" s="27">
        <v>0</v>
      </c>
      <c r="H59" s="26">
        <v>0</v>
      </c>
      <c r="I59" s="30">
        <v>0</v>
      </c>
    </row>
    <row r="60" spans="1:9" ht="15.75" customHeight="1" x14ac:dyDescent="0.3"/>
    <row r="61" spans="1:9" ht="15.75" customHeight="1" x14ac:dyDescent="0.3">
      <c r="B61" s="8" t="s">
        <v>279</v>
      </c>
    </row>
    <row r="62" spans="1:9" ht="15.75" customHeight="1" x14ac:dyDescent="0.3"/>
    <row r="63" spans="1:9" ht="15.75" customHeight="1" x14ac:dyDescent="0.3">
      <c r="B63" s="4" t="s">
        <v>280</v>
      </c>
      <c r="F63" s="33" t="s">
        <v>142</v>
      </c>
    </row>
    <row r="64" spans="1:9" ht="15.75" customHeight="1" x14ac:dyDescent="0.3">
      <c r="B64" s="4" t="s">
        <v>143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`" xr:uid="{D711C07E-CD2C-41D1-991A-86BCFE19FBD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C2E5E-39F0-4BC2-8F6E-E6EE509852D2}">
  <sheetPr codeName="Sheet40"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282</v>
      </c>
      <c r="D1" s="3"/>
      <c r="E1" s="3"/>
      <c r="F1" s="3" t="s">
        <v>165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6">
        <v>2</v>
      </c>
      <c r="B4" s="10" t="s">
        <v>5</v>
      </c>
      <c r="C4" s="77" t="s">
        <v>6</v>
      </c>
      <c r="D4" s="46" t="s">
        <v>281</v>
      </c>
      <c r="E4" s="78" t="s">
        <v>281</v>
      </c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35">
        <v>8</v>
      </c>
      <c r="B5" s="14" t="s">
        <v>283</v>
      </c>
      <c r="C5" s="14" t="s">
        <v>255</v>
      </c>
      <c r="D5" s="36">
        <v>98</v>
      </c>
      <c r="E5" s="36">
        <v>94</v>
      </c>
      <c r="F5" s="15">
        <v>192</v>
      </c>
      <c r="G5" s="15">
        <v>8</v>
      </c>
      <c r="H5" s="36">
        <v>383</v>
      </c>
      <c r="I5" s="37">
        <v>15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1</v>
      </c>
      <c r="B6" s="18" t="s">
        <v>295</v>
      </c>
      <c r="C6" s="18" t="s">
        <v>32</v>
      </c>
      <c r="D6" s="19">
        <v>94</v>
      </c>
      <c r="E6" s="19">
        <v>97</v>
      </c>
      <c r="F6" s="19">
        <v>191</v>
      </c>
      <c r="G6" s="19">
        <v>6</v>
      </c>
      <c r="H6" s="22">
        <v>384</v>
      </c>
      <c r="I6" s="23">
        <v>14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40">
        <v>6</v>
      </c>
      <c r="B7" s="18" t="s">
        <v>260</v>
      </c>
      <c r="C7" s="18" t="s">
        <v>253</v>
      </c>
      <c r="D7" s="38">
        <v>96</v>
      </c>
      <c r="E7" s="38">
        <v>96</v>
      </c>
      <c r="F7" s="19">
        <v>192</v>
      </c>
      <c r="G7" s="19">
        <v>8</v>
      </c>
      <c r="H7" s="38">
        <v>382</v>
      </c>
      <c r="I7" s="39">
        <v>14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17">
        <v>7</v>
      </c>
      <c r="B8" s="18" t="s">
        <v>284</v>
      </c>
      <c r="C8" s="18" t="s">
        <v>255</v>
      </c>
      <c r="D8" s="38">
        <v>97</v>
      </c>
      <c r="E8" s="38">
        <v>94</v>
      </c>
      <c r="F8" s="19">
        <v>191</v>
      </c>
      <c r="G8" s="19">
        <v>6</v>
      </c>
      <c r="H8" s="38">
        <v>381</v>
      </c>
      <c r="I8" s="39">
        <v>12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40">
        <v>2</v>
      </c>
      <c r="B9" s="18" t="s">
        <v>288</v>
      </c>
      <c r="C9" s="18" t="s">
        <v>253</v>
      </c>
      <c r="D9" s="38">
        <v>92</v>
      </c>
      <c r="E9" s="38">
        <v>95</v>
      </c>
      <c r="F9" s="19">
        <v>187</v>
      </c>
      <c r="G9" s="19">
        <v>4</v>
      </c>
      <c r="H9" s="38">
        <v>373</v>
      </c>
      <c r="I9" s="39">
        <v>8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17">
        <v>3</v>
      </c>
      <c r="B10" s="18" t="s">
        <v>275</v>
      </c>
      <c r="C10" s="18" t="s">
        <v>257</v>
      </c>
      <c r="D10" s="38">
        <v>94</v>
      </c>
      <c r="E10" s="38">
        <v>91</v>
      </c>
      <c r="F10" s="19">
        <v>185</v>
      </c>
      <c r="G10" s="19">
        <v>3</v>
      </c>
      <c r="H10" s="38">
        <v>368</v>
      </c>
      <c r="I10" s="39">
        <v>6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17">
        <v>5</v>
      </c>
      <c r="B11" s="18" t="s">
        <v>305</v>
      </c>
      <c r="C11" s="18" t="s">
        <v>242</v>
      </c>
      <c r="D11" s="38">
        <v>91</v>
      </c>
      <c r="E11" s="38">
        <v>92</v>
      </c>
      <c r="F11" s="19">
        <v>183</v>
      </c>
      <c r="G11" s="19">
        <v>2</v>
      </c>
      <c r="H11" s="38">
        <v>364</v>
      </c>
      <c r="I11" s="39">
        <v>4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41">
        <v>4</v>
      </c>
      <c r="B12" s="25" t="s">
        <v>291</v>
      </c>
      <c r="C12" s="25" t="s">
        <v>271</v>
      </c>
      <c r="D12" s="42">
        <v>81</v>
      </c>
      <c r="E12" s="42">
        <v>85</v>
      </c>
      <c r="F12" s="26">
        <v>166</v>
      </c>
      <c r="G12" s="26">
        <v>1</v>
      </c>
      <c r="H12" s="42">
        <v>340</v>
      </c>
      <c r="I12" s="43">
        <v>2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80" t="s">
        <v>279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4" t="s">
        <v>164</v>
      </c>
      <c r="F16" s="33" t="s">
        <v>142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4" t="s">
        <v>143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</sheetData>
  <sheetProtection selectLockedCells="1" selectUnlockedCells="1"/>
  <hyperlinks>
    <hyperlink ref="B2" location="'Index'!A3" tooltip="Go to the Index sheet" display="`" xr:uid="{5BFED10E-DD70-4F15-A0F6-BA149FD7B34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AFF8-E3AA-4711-901E-46AC33616CCD}">
  <sheetPr codeName="Sheet41"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320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76">
        <v>2</v>
      </c>
      <c r="B4" s="10" t="s">
        <v>5</v>
      </c>
      <c r="C4" s="77" t="s">
        <v>6</v>
      </c>
      <c r="D4" s="46"/>
      <c r="E4" s="78"/>
      <c r="F4" s="11" t="s">
        <v>7</v>
      </c>
      <c r="G4" s="11" t="s">
        <v>8</v>
      </c>
      <c r="H4" s="11" t="s">
        <v>9</v>
      </c>
      <c r="I4" s="12" t="s">
        <v>10</v>
      </c>
      <c r="K4" s="4"/>
    </row>
    <row r="5" spans="1:34" ht="15.75" customHeight="1" x14ac:dyDescent="0.3">
      <c r="A5" s="13">
        <v>5</v>
      </c>
      <c r="B5" s="14" t="s">
        <v>11</v>
      </c>
      <c r="C5" s="14" t="s">
        <v>12</v>
      </c>
      <c r="D5" s="15">
        <v>96</v>
      </c>
      <c r="E5" s="15">
        <v>96</v>
      </c>
      <c r="F5" s="15">
        <f t="shared" ref="F5:F11" si="0">SUM(D5:E5)</f>
        <v>192</v>
      </c>
      <c r="G5" s="15">
        <v>7</v>
      </c>
      <c r="H5" s="15">
        <v>389</v>
      </c>
      <c r="I5" s="16">
        <v>14</v>
      </c>
      <c r="K5" s="4"/>
    </row>
    <row r="6" spans="1:34" ht="15.75" customHeight="1" x14ac:dyDescent="0.3">
      <c r="A6" s="17">
        <v>7</v>
      </c>
      <c r="B6" s="18" t="s">
        <v>274</v>
      </c>
      <c r="C6" s="18" t="s">
        <v>271</v>
      </c>
      <c r="D6" s="19">
        <v>96</v>
      </c>
      <c r="E6" s="19">
        <v>95</v>
      </c>
      <c r="F6" s="19">
        <f t="shared" si="0"/>
        <v>191</v>
      </c>
      <c r="G6" s="20">
        <v>6</v>
      </c>
      <c r="H6" s="19">
        <v>381</v>
      </c>
      <c r="I6" s="21">
        <v>12</v>
      </c>
      <c r="K6" s="4"/>
    </row>
    <row r="7" spans="1:34" ht="15.75" customHeight="1" x14ac:dyDescent="0.3">
      <c r="A7" s="17">
        <v>1</v>
      </c>
      <c r="B7" s="18" t="s">
        <v>233</v>
      </c>
      <c r="C7" s="18" t="s">
        <v>12</v>
      </c>
      <c r="D7" s="19">
        <v>90</v>
      </c>
      <c r="E7" s="19">
        <v>95</v>
      </c>
      <c r="F7" s="19">
        <f t="shared" si="0"/>
        <v>185</v>
      </c>
      <c r="G7" s="20">
        <v>4</v>
      </c>
      <c r="H7" s="22">
        <v>373</v>
      </c>
      <c r="I7" s="23">
        <v>9</v>
      </c>
      <c r="J7" s="73"/>
      <c r="K7" s="4"/>
    </row>
    <row r="8" spans="1:34" ht="15.75" customHeight="1" x14ac:dyDescent="0.3">
      <c r="A8" s="17">
        <v>4</v>
      </c>
      <c r="B8" s="18" t="s">
        <v>13</v>
      </c>
      <c r="C8" s="18" t="s">
        <v>14</v>
      </c>
      <c r="D8" s="19">
        <v>93</v>
      </c>
      <c r="E8" s="19">
        <v>93</v>
      </c>
      <c r="F8" s="19">
        <f t="shared" si="0"/>
        <v>186</v>
      </c>
      <c r="G8" s="20">
        <v>5</v>
      </c>
      <c r="H8" s="19">
        <v>369</v>
      </c>
      <c r="I8" s="21">
        <v>8</v>
      </c>
      <c r="K8" s="4"/>
    </row>
    <row r="9" spans="1:34" ht="15.75" customHeight="1" x14ac:dyDescent="0.3">
      <c r="A9" s="17">
        <v>3</v>
      </c>
      <c r="B9" s="18" t="s">
        <v>321</v>
      </c>
      <c r="C9" s="18" t="s">
        <v>273</v>
      </c>
      <c r="D9" s="19">
        <v>85</v>
      </c>
      <c r="E9" s="19">
        <v>94</v>
      </c>
      <c r="F9" s="19">
        <f t="shared" si="0"/>
        <v>179</v>
      </c>
      <c r="G9" s="20">
        <v>2</v>
      </c>
      <c r="H9" s="19">
        <v>367</v>
      </c>
      <c r="I9" s="21">
        <v>7</v>
      </c>
    </row>
    <row r="10" spans="1:34" ht="15.75" customHeight="1" x14ac:dyDescent="0.3">
      <c r="A10" s="17">
        <v>2</v>
      </c>
      <c r="B10" s="18" t="s">
        <v>237</v>
      </c>
      <c r="C10" s="18" t="s">
        <v>238</v>
      </c>
      <c r="D10" s="19">
        <v>90</v>
      </c>
      <c r="E10" s="19">
        <v>91</v>
      </c>
      <c r="F10" s="19">
        <f t="shared" si="0"/>
        <v>181</v>
      </c>
      <c r="G10" s="20">
        <v>3</v>
      </c>
      <c r="H10" s="22">
        <v>362</v>
      </c>
      <c r="I10" s="23">
        <v>5</v>
      </c>
    </row>
    <row r="11" spans="1:34" ht="15.75" customHeight="1" x14ac:dyDescent="0.3">
      <c r="A11" s="24">
        <v>6</v>
      </c>
      <c r="B11" s="25" t="s">
        <v>261</v>
      </c>
      <c r="C11" s="25" t="s">
        <v>253</v>
      </c>
      <c r="D11" s="26" t="s">
        <v>37</v>
      </c>
      <c r="E11" s="26"/>
      <c r="F11" s="26">
        <f t="shared" si="0"/>
        <v>0</v>
      </c>
      <c r="G11" s="27">
        <v>0</v>
      </c>
      <c r="H11" s="26">
        <v>0</v>
      </c>
      <c r="I11" s="30">
        <v>0</v>
      </c>
    </row>
    <row r="12" spans="1:34" ht="15.75" customHeight="1" x14ac:dyDescent="0.3"/>
    <row r="13" spans="1:34" ht="15.75" customHeight="1" x14ac:dyDescent="0.3">
      <c r="A13" s="7"/>
      <c r="B13" s="8" t="s">
        <v>4</v>
      </c>
      <c r="C13" s="8"/>
      <c r="D13" s="8"/>
      <c r="E13" s="8"/>
      <c r="F13" s="8"/>
      <c r="G13" s="8"/>
      <c r="H13" s="8"/>
      <c r="I13" s="8"/>
    </row>
    <row r="14" spans="1:34" ht="15.75" customHeight="1" x14ac:dyDescent="0.3">
      <c r="A14" s="76">
        <v>2</v>
      </c>
      <c r="B14" s="10" t="s">
        <v>5</v>
      </c>
      <c r="C14" s="77" t="s">
        <v>6</v>
      </c>
      <c r="D14" s="46"/>
      <c r="E14" s="78"/>
      <c r="F14" s="11" t="s">
        <v>7</v>
      </c>
      <c r="G14" s="11" t="s">
        <v>8</v>
      </c>
      <c r="H14" s="11" t="s">
        <v>9</v>
      </c>
      <c r="I14" s="12" t="s">
        <v>10</v>
      </c>
    </row>
    <row r="15" spans="1:34" ht="15.75" customHeight="1" x14ac:dyDescent="0.3">
      <c r="A15" s="13">
        <v>1</v>
      </c>
      <c r="B15" s="14" t="s">
        <v>270</v>
      </c>
      <c r="C15" s="14" t="s">
        <v>271</v>
      </c>
      <c r="D15" s="15">
        <v>86</v>
      </c>
      <c r="E15" s="15">
        <v>87</v>
      </c>
      <c r="F15" s="15">
        <f t="shared" ref="F15:F21" si="1">SUM(D15:E15)</f>
        <v>173</v>
      </c>
      <c r="G15" s="15">
        <v>6</v>
      </c>
      <c r="H15" s="31">
        <v>354</v>
      </c>
      <c r="I15" s="32">
        <v>13</v>
      </c>
    </row>
    <row r="16" spans="1:34" ht="15.75" customHeight="1" x14ac:dyDescent="0.3">
      <c r="A16" s="17">
        <v>5</v>
      </c>
      <c r="B16" s="18" t="s">
        <v>125</v>
      </c>
      <c r="C16" s="18" t="s">
        <v>76</v>
      </c>
      <c r="D16" s="19">
        <v>86</v>
      </c>
      <c r="E16" s="19">
        <v>88</v>
      </c>
      <c r="F16" s="19">
        <f t="shared" si="1"/>
        <v>174</v>
      </c>
      <c r="G16" s="20">
        <v>7</v>
      </c>
      <c r="H16" s="19">
        <v>352</v>
      </c>
      <c r="I16" s="21">
        <v>12</v>
      </c>
    </row>
    <row r="17" spans="1:9" ht="15.75" customHeight="1" x14ac:dyDescent="0.3">
      <c r="A17" s="17">
        <v>2</v>
      </c>
      <c r="B17" s="18" t="s">
        <v>234</v>
      </c>
      <c r="C17" s="18" t="s">
        <v>12</v>
      </c>
      <c r="D17" s="19">
        <v>86</v>
      </c>
      <c r="E17" s="19">
        <v>86</v>
      </c>
      <c r="F17" s="19">
        <f t="shared" si="1"/>
        <v>172</v>
      </c>
      <c r="G17" s="20">
        <v>5</v>
      </c>
      <c r="H17" s="19">
        <v>351</v>
      </c>
      <c r="I17" s="21">
        <v>11</v>
      </c>
    </row>
    <row r="18" spans="1:9" ht="15.75" customHeight="1" x14ac:dyDescent="0.3">
      <c r="A18" s="17">
        <v>4</v>
      </c>
      <c r="B18" s="18" t="s">
        <v>288</v>
      </c>
      <c r="C18" s="18" t="s">
        <v>253</v>
      </c>
      <c r="D18" s="19">
        <v>80</v>
      </c>
      <c r="E18" s="19">
        <v>86</v>
      </c>
      <c r="F18" s="19">
        <f t="shared" si="1"/>
        <v>166</v>
      </c>
      <c r="G18" s="20">
        <v>4</v>
      </c>
      <c r="H18" s="19">
        <v>331</v>
      </c>
      <c r="I18" s="21">
        <v>8</v>
      </c>
    </row>
    <row r="19" spans="1:9" ht="15.75" customHeight="1" x14ac:dyDescent="0.3">
      <c r="A19" s="17">
        <v>3</v>
      </c>
      <c r="B19" s="18" t="s">
        <v>277</v>
      </c>
      <c r="C19" s="18" t="s">
        <v>257</v>
      </c>
      <c r="D19" s="19">
        <v>76</v>
      </c>
      <c r="E19" s="19">
        <v>75</v>
      </c>
      <c r="F19" s="19">
        <f t="shared" si="1"/>
        <v>151</v>
      </c>
      <c r="G19" s="20">
        <v>3</v>
      </c>
      <c r="H19" s="19">
        <v>312</v>
      </c>
      <c r="I19" s="21">
        <v>6</v>
      </c>
    </row>
    <row r="20" spans="1:9" ht="15.75" customHeight="1" x14ac:dyDescent="0.3">
      <c r="A20" s="17">
        <v>6</v>
      </c>
      <c r="B20" s="18" t="s">
        <v>322</v>
      </c>
      <c r="C20" s="18" t="s">
        <v>43</v>
      </c>
      <c r="D20" s="19" t="s">
        <v>44</v>
      </c>
      <c r="E20" s="19"/>
      <c r="F20" s="19">
        <f t="shared" si="1"/>
        <v>0</v>
      </c>
      <c r="G20" s="20">
        <v>0</v>
      </c>
      <c r="H20" s="19">
        <v>153</v>
      </c>
      <c r="I20" s="21">
        <v>2</v>
      </c>
    </row>
    <row r="21" spans="1:9" ht="15.75" customHeight="1" x14ac:dyDescent="0.3">
      <c r="A21" s="24">
        <v>7</v>
      </c>
      <c r="B21" s="25" t="s">
        <v>323</v>
      </c>
      <c r="C21" s="25" t="s">
        <v>253</v>
      </c>
      <c r="D21" s="26" t="s">
        <v>37</v>
      </c>
      <c r="E21" s="26"/>
      <c r="F21" s="26">
        <f t="shared" si="1"/>
        <v>0</v>
      </c>
      <c r="G21" s="27">
        <v>0</v>
      </c>
      <c r="H21" s="26">
        <v>0</v>
      </c>
      <c r="I21" s="30">
        <v>0</v>
      </c>
    </row>
    <row r="22" spans="1:9" ht="15.75" customHeight="1" x14ac:dyDescent="0.3"/>
    <row r="23" spans="1:9" ht="15.75" customHeight="1" x14ac:dyDescent="0.3">
      <c r="A23" s="7"/>
      <c r="B23" s="8" t="s">
        <v>45</v>
      </c>
      <c r="C23" s="8"/>
      <c r="D23" s="8"/>
      <c r="E23" s="8"/>
      <c r="F23" s="8"/>
      <c r="G23" s="8"/>
      <c r="H23" s="8"/>
      <c r="I23" s="8"/>
    </row>
    <row r="24" spans="1:9" ht="15.75" customHeight="1" x14ac:dyDescent="0.3">
      <c r="A24" s="76">
        <v>2</v>
      </c>
      <c r="B24" s="10" t="s">
        <v>5</v>
      </c>
      <c r="C24" s="77" t="s">
        <v>6</v>
      </c>
      <c r="D24" s="46"/>
      <c r="E24" s="78"/>
      <c r="F24" s="11" t="s">
        <v>7</v>
      </c>
      <c r="G24" s="11" t="s">
        <v>8</v>
      </c>
      <c r="H24" s="11" t="s">
        <v>9</v>
      </c>
      <c r="I24" s="12" t="s">
        <v>10</v>
      </c>
    </row>
    <row r="25" spans="1:9" ht="15.75" customHeight="1" x14ac:dyDescent="0.3">
      <c r="A25" s="13">
        <v>5</v>
      </c>
      <c r="B25" s="14" t="s">
        <v>260</v>
      </c>
      <c r="C25" s="14" t="s">
        <v>253</v>
      </c>
      <c r="D25" s="15">
        <v>84</v>
      </c>
      <c r="E25" s="15">
        <v>83</v>
      </c>
      <c r="F25" s="15">
        <f t="shared" ref="F25:F31" si="2">SUM(D25:E25)</f>
        <v>167</v>
      </c>
      <c r="G25" s="15">
        <v>5</v>
      </c>
      <c r="H25" s="15">
        <v>326</v>
      </c>
      <c r="I25" s="16">
        <v>11</v>
      </c>
    </row>
    <row r="26" spans="1:9" ht="15.75" customHeight="1" x14ac:dyDescent="0.3">
      <c r="A26" s="17">
        <v>6</v>
      </c>
      <c r="B26" s="18" t="s">
        <v>252</v>
      </c>
      <c r="C26" s="18" t="s">
        <v>253</v>
      </c>
      <c r="D26" s="19">
        <v>87</v>
      </c>
      <c r="E26" s="19">
        <v>83</v>
      </c>
      <c r="F26" s="19">
        <f t="shared" si="2"/>
        <v>170</v>
      </c>
      <c r="G26" s="20">
        <v>6</v>
      </c>
      <c r="H26" s="19">
        <v>324</v>
      </c>
      <c r="I26" s="21">
        <v>11</v>
      </c>
    </row>
    <row r="27" spans="1:9" ht="15.75" customHeight="1" x14ac:dyDescent="0.3">
      <c r="A27" s="17">
        <v>7</v>
      </c>
      <c r="B27" s="18" t="s">
        <v>300</v>
      </c>
      <c r="C27" s="18" t="s">
        <v>242</v>
      </c>
      <c r="D27" s="19">
        <v>88</v>
      </c>
      <c r="E27" s="19">
        <v>85</v>
      </c>
      <c r="F27" s="19">
        <f t="shared" si="2"/>
        <v>173</v>
      </c>
      <c r="G27" s="20">
        <v>7</v>
      </c>
      <c r="H27" s="19">
        <v>296</v>
      </c>
      <c r="I27" s="21">
        <v>9</v>
      </c>
    </row>
    <row r="28" spans="1:9" ht="15.75" customHeight="1" x14ac:dyDescent="0.3">
      <c r="A28" s="17">
        <v>4</v>
      </c>
      <c r="B28" s="18" t="s">
        <v>305</v>
      </c>
      <c r="C28" s="18" t="s">
        <v>242</v>
      </c>
      <c r="D28" s="19">
        <v>80</v>
      </c>
      <c r="E28" s="19">
        <v>75</v>
      </c>
      <c r="F28" s="19">
        <f t="shared" si="2"/>
        <v>155</v>
      </c>
      <c r="G28" s="20">
        <v>4</v>
      </c>
      <c r="H28" s="19">
        <v>300</v>
      </c>
      <c r="I28" s="21">
        <v>8</v>
      </c>
    </row>
    <row r="29" spans="1:9" ht="15.75" customHeight="1" x14ac:dyDescent="0.3">
      <c r="A29" s="17">
        <v>2</v>
      </c>
      <c r="B29" s="18" t="s">
        <v>324</v>
      </c>
      <c r="C29" s="18" t="s">
        <v>43</v>
      </c>
      <c r="D29" s="19" t="s">
        <v>44</v>
      </c>
      <c r="E29" s="19"/>
      <c r="F29" s="19">
        <f t="shared" si="2"/>
        <v>0</v>
      </c>
      <c r="G29" s="20">
        <v>0</v>
      </c>
      <c r="H29" s="19">
        <v>175</v>
      </c>
      <c r="I29" s="21">
        <v>7</v>
      </c>
    </row>
    <row r="30" spans="1:9" ht="15.75" customHeight="1" x14ac:dyDescent="0.3">
      <c r="A30" s="17">
        <v>1</v>
      </c>
      <c r="B30" s="18" t="s">
        <v>318</v>
      </c>
      <c r="C30" s="18" t="s">
        <v>242</v>
      </c>
      <c r="D30" s="19">
        <v>76</v>
      </c>
      <c r="E30" s="19">
        <v>54</v>
      </c>
      <c r="F30" s="19">
        <f t="shared" si="2"/>
        <v>130</v>
      </c>
      <c r="G30" s="20">
        <v>3</v>
      </c>
      <c r="H30" s="22">
        <v>273</v>
      </c>
      <c r="I30" s="23">
        <v>6</v>
      </c>
    </row>
    <row r="31" spans="1:9" ht="15.75" customHeight="1" x14ac:dyDescent="0.3">
      <c r="A31" s="24">
        <v>3</v>
      </c>
      <c r="B31" s="25" t="s">
        <v>325</v>
      </c>
      <c r="C31" s="25" t="s">
        <v>253</v>
      </c>
      <c r="D31" s="26" t="s">
        <v>37</v>
      </c>
      <c r="E31" s="26"/>
      <c r="F31" s="26">
        <f t="shared" si="2"/>
        <v>0</v>
      </c>
      <c r="G31" s="27">
        <v>0</v>
      </c>
      <c r="H31" s="26">
        <v>0</v>
      </c>
      <c r="I31" s="30">
        <v>0</v>
      </c>
    </row>
    <row r="32" spans="1:9" ht="15.75" customHeight="1" x14ac:dyDescent="0.3"/>
    <row r="33" spans="2:6" ht="15.75" customHeight="1" x14ac:dyDescent="0.3">
      <c r="B33" s="4" t="s">
        <v>280</v>
      </c>
      <c r="F33" s="33" t="s">
        <v>142</v>
      </c>
    </row>
    <row r="34" spans="2:6" ht="15.75" customHeight="1" x14ac:dyDescent="0.3">
      <c r="B34" s="4" t="s">
        <v>143</v>
      </c>
    </row>
    <row r="35" spans="2:6" ht="15.75" customHeight="1" x14ac:dyDescent="0.3"/>
    <row r="36" spans="2:6" ht="15.75" customHeight="1" x14ac:dyDescent="0.3"/>
    <row r="37" spans="2:6" ht="15.75" customHeight="1" x14ac:dyDescent="0.3"/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`" xr:uid="{82804380-3EA4-4AE8-BA1A-A5947B323BA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52A38-0716-4FAD-B511-A93BFD278EEA}">
  <sheetPr codeName="Sheet42"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320</v>
      </c>
      <c r="D1" s="3"/>
      <c r="E1" s="3"/>
      <c r="F1" s="3" t="s">
        <v>165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6">
        <v>2</v>
      </c>
      <c r="B4" s="10" t="s">
        <v>5</v>
      </c>
      <c r="C4" s="77" t="s">
        <v>6</v>
      </c>
      <c r="D4" s="46" t="s">
        <v>281</v>
      </c>
      <c r="E4" s="78" t="s">
        <v>281</v>
      </c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13">
        <v>5</v>
      </c>
      <c r="B5" s="14" t="s">
        <v>274</v>
      </c>
      <c r="C5" s="14" t="s">
        <v>271</v>
      </c>
      <c r="D5" s="36">
        <v>96</v>
      </c>
      <c r="E5" s="36">
        <v>95</v>
      </c>
      <c r="F5" s="15">
        <v>191</v>
      </c>
      <c r="G5" s="15">
        <v>5</v>
      </c>
      <c r="H5" s="36">
        <v>381</v>
      </c>
      <c r="I5" s="37">
        <v>10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1</v>
      </c>
      <c r="B6" s="18" t="s">
        <v>270</v>
      </c>
      <c r="C6" s="18" t="s">
        <v>271</v>
      </c>
      <c r="D6" s="19">
        <v>86</v>
      </c>
      <c r="E6" s="19">
        <v>87</v>
      </c>
      <c r="F6" s="19">
        <v>173</v>
      </c>
      <c r="G6" s="19">
        <v>4</v>
      </c>
      <c r="H6" s="22">
        <v>354</v>
      </c>
      <c r="I6" s="23">
        <v>8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40">
        <v>2</v>
      </c>
      <c r="B7" s="18" t="s">
        <v>288</v>
      </c>
      <c r="C7" s="18" t="s">
        <v>253</v>
      </c>
      <c r="D7" s="38">
        <v>80</v>
      </c>
      <c r="E7" s="38">
        <v>86</v>
      </c>
      <c r="F7" s="19">
        <v>166</v>
      </c>
      <c r="G7" s="19">
        <v>1</v>
      </c>
      <c r="H7" s="38">
        <v>331</v>
      </c>
      <c r="I7" s="39">
        <v>4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17">
        <v>3</v>
      </c>
      <c r="B8" s="18" t="s">
        <v>260</v>
      </c>
      <c r="C8" s="18" t="s">
        <v>253</v>
      </c>
      <c r="D8" s="38">
        <v>84</v>
      </c>
      <c r="E8" s="38">
        <v>83</v>
      </c>
      <c r="F8" s="19">
        <v>167</v>
      </c>
      <c r="G8" s="19">
        <v>2</v>
      </c>
      <c r="H8" s="38">
        <v>326</v>
      </c>
      <c r="I8" s="39">
        <v>4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41">
        <v>4</v>
      </c>
      <c r="B9" s="25" t="s">
        <v>252</v>
      </c>
      <c r="C9" s="25" t="s">
        <v>253</v>
      </c>
      <c r="D9" s="42">
        <v>87</v>
      </c>
      <c r="E9" s="42">
        <v>83</v>
      </c>
      <c r="F9" s="26">
        <v>170</v>
      </c>
      <c r="G9" s="26">
        <v>3</v>
      </c>
      <c r="H9" s="42">
        <v>324</v>
      </c>
      <c r="I9" s="43">
        <v>4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34"/>
      <c r="B11" s="4" t="s">
        <v>164</v>
      </c>
      <c r="F11" s="33" t="s">
        <v>142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34"/>
      <c r="B12" s="4" t="s">
        <v>143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/>
    <row r="43" spans="1:26" ht="15.75" customHeight="1" x14ac:dyDescent="0.3"/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`" xr:uid="{013D2FEC-10EE-411C-8712-BA94C941CBE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ECFB0-C912-44F9-9C7A-701EAC619848}">
  <sheetPr codeName="Sheet11">
    <tabColor theme="9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0</v>
      </c>
      <c r="D1" s="3"/>
      <c r="E1" s="3"/>
      <c r="F1" s="3"/>
      <c r="G1" s="3"/>
      <c r="H1" s="3"/>
      <c r="I1" s="3"/>
      <c r="J1" s="3" t="s">
        <v>1</v>
      </c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I3" s="7"/>
      <c r="J3" s="8" t="s">
        <v>4</v>
      </c>
      <c r="P3" s="4"/>
      <c r="Q3" s="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I4" s="9"/>
      <c r="J4" s="10" t="s">
        <v>5</v>
      </c>
      <c r="K4" s="10" t="s">
        <v>6</v>
      </c>
      <c r="L4" s="11" t="s">
        <v>7</v>
      </c>
      <c r="M4" s="11" t="s">
        <v>8</v>
      </c>
      <c r="N4" s="11" t="s">
        <v>9</v>
      </c>
      <c r="O4" s="12" t="s">
        <v>10</v>
      </c>
    </row>
    <row r="5" spans="1:34" ht="15.75" customHeight="1" x14ac:dyDescent="0.3">
      <c r="A5" s="13">
        <v>7</v>
      </c>
      <c r="B5" s="14" t="s">
        <v>11</v>
      </c>
      <c r="C5" s="14" t="s">
        <v>12</v>
      </c>
      <c r="D5" s="15">
        <v>193</v>
      </c>
      <c r="E5" s="15">
        <v>9</v>
      </c>
      <c r="F5" s="15">
        <v>379</v>
      </c>
      <c r="G5" s="16">
        <v>15</v>
      </c>
      <c r="I5" s="13">
        <v>5</v>
      </c>
      <c r="J5" s="14" t="s">
        <v>13</v>
      </c>
      <c r="K5" s="14" t="s">
        <v>14</v>
      </c>
      <c r="L5" s="15">
        <v>187</v>
      </c>
      <c r="M5" s="15">
        <v>9</v>
      </c>
      <c r="N5" s="15">
        <v>371</v>
      </c>
      <c r="O5" s="16">
        <v>17</v>
      </c>
    </row>
    <row r="6" spans="1:34" ht="15.75" customHeight="1" x14ac:dyDescent="0.3">
      <c r="A6" s="17">
        <v>4</v>
      </c>
      <c r="B6" s="18" t="s">
        <v>15</v>
      </c>
      <c r="C6" s="18" t="s">
        <v>16</v>
      </c>
      <c r="D6" s="19">
        <v>187</v>
      </c>
      <c r="E6" s="20">
        <v>6</v>
      </c>
      <c r="F6" s="19">
        <v>378</v>
      </c>
      <c r="G6" s="21">
        <v>15</v>
      </c>
      <c r="I6" s="17">
        <v>4</v>
      </c>
      <c r="J6" s="18" t="s">
        <v>17</v>
      </c>
      <c r="K6" s="18" t="s">
        <v>18</v>
      </c>
      <c r="L6" s="19">
        <v>186</v>
      </c>
      <c r="M6" s="20">
        <v>8</v>
      </c>
      <c r="N6" s="19">
        <v>369</v>
      </c>
      <c r="O6" s="21">
        <v>15</v>
      </c>
    </row>
    <row r="7" spans="1:34" ht="15.75" customHeight="1" x14ac:dyDescent="0.3">
      <c r="A7" s="17">
        <v>3</v>
      </c>
      <c r="B7" s="18" t="s">
        <v>19</v>
      </c>
      <c r="C7" s="18" t="s">
        <v>14</v>
      </c>
      <c r="D7" s="19">
        <v>186</v>
      </c>
      <c r="E7" s="20">
        <v>4</v>
      </c>
      <c r="F7" s="19">
        <v>374</v>
      </c>
      <c r="G7" s="21">
        <v>12</v>
      </c>
      <c r="I7" s="17">
        <v>7</v>
      </c>
      <c r="J7" s="18" t="s">
        <v>20</v>
      </c>
      <c r="K7" s="18" t="s">
        <v>21</v>
      </c>
      <c r="L7" s="19">
        <v>183</v>
      </c>
      <c r="M7" s="20">
        <v>7</v>
      </c>
      <c r="N7" s="19">
        <v>365</v>
      </c>
      <c r="O7" s="21">
        <v>13</v>
      </c>
    </row>
    <row r="8" spans="1:34" ht="15.75" customHeight="1" x14ac:dyDescent="0.3">
      <c r="A8" s="17">
        <v>9</v>
      </c>
      <c r="B8" s="18" t="s">
        <v>22</v>
      </c>
      <c r="C8" s="18" t="s">
        <v>23</v>
      </c>
      <c r="D8" s="19">
        <v>191</v>
      </c>
      <c r="E8" s="20">
        <v>8</v>
      </c>
      <c r="F8" s="19">
        <v>375</v>
      </c>
      <c r="G8" s="21">
        <v>11</v>
      </c>
      <c r="I8" s="17">
        <v>3</v>
      </c>
      <c r="J8" s="18" t="s">
        <v>24</v>
      </c>
      <c r="K8" s="18" t="s">
        <v>25</v>
      </c>
      <c r="L8" s="19">
        <v>183</v>
      </c>
      <c r="M8" s="20">
        <v>7</v>
      </c>
      <c r="N8" s="19">
        <v>363</v>
      </c>
      <c r="O8" s="21">
        <v>10</v>
      </c>
    </row>
    <row r="9" spans="1:34" ht="15.75" customHeight="1" x14ac:dyDescent="0.3">
      <c r="A9" s="17">
        <v>6</v>
      </c>
      <c r="B9" s="18" t="s">
        <v>26</v>
      </c>
      <c r="C9" s="18" t="s">
        <v>27</v>
      </c>
      <c r="D9" s="19">
        <v>189</v>
      </c>
      <c r="E9" s="20">
        <v>7</v>
      </c>
      <c r="F9" s="19">
        <v>374</v>
      </c>
      <c r="G9" s="21">
        <v>11</v>
      </c>
      <c r="I9" s="17">
        <v>6</v>
      </c>
      <c r="J9" s="18" t="s">
        <v>28</v>
      </c>
      <c r="K9" s="18" t="s">
        <v>18</v>
      </c>
      <c r="L9" s="19">
        <v>181</v>
      </c>
      <c r="M9" s="20">
        <v>4</v>
      </c>
      <c r="N9" s="19">
        <v>363</v>
      </c>
      <c r="O9" s="21">
        <v>10</v>
      </c>
    </row>
    <row r="10" spans="1:34" ht="15.75" customHeight="1" x14ac:dyDescent="0.3">
      <c r="A10" s="17">
        <v>8</v>
      </c>
      <c r="B10" s="18" t="s">
        <v>29</v>
      </c>
      <c r="C10" s="18" t="s">
        <v>30</v>
      </c>
      <c r="D10" s="19">
        <v>186</v>
      </c>
      <c r="E10" s="20">
        <v>4</v>
      </c>
      <c r="F10" s="19">
        <v>372</v>
      </c>
      <c r="G10" s="21">
        <v>10</v>
      </c>
      <c r="I10" s="17">
        <v>1</v>
      </c>
      <c r="J10" s="18" t="s">
        <v>31</v>
      </c>
      <c r="K10" s="18" t="s">
        <v>32</v>
      </c>
      <c r="L10" s="19">
        <v>183</v>
      </c>
      <c r="M10" s="20">
        <v>7</v>
      </c>
      <c r="N10" s="22">
        <v>352</v>
      </c>
      <c r="O10" s="23">
        <v>9</v>
      </c>
    </row>
    <row r="11" spans="1:34" ht="15.75" customHeight="1" x14ac:dyDescent="0.3">
      <c r="A11" s="17">
        <v>2</v>
      </c>
      <c r="B11" s="18" t="s">
        <v>33</v>
      </c>
      <c r="C11" s="18" t="s">
        <v>34</v>
      </c>
      <c r="D11" s="19">
        <v>183</v>
      </c>
      <c r="E11" s="20">
        <v>2</v>
      </c>
      <c r="F11" s="22">
        <v>371</v>
      </c>
      <c r="G11" s="23">
        <v>10</v>
      </c>
      <c r="I11" s="17">
        <v>8</v>
      </c>
      <c r="J11" s="18" t="s">
        <v>35</v>
      </c>
      <c r="K11" s="18" t="s">
        <v>36</v>
      </c>
      <c r="L11" s="19" t="s">
        <v>37</v>
      </c>
      <c r="M11" s="20">
        <v>0</v>
      </c>
      <c r="N11" s="19">
        <v>185</v>
      </c>
      <c r="O11" s="21">
        <v>9</v>
      </c>
    </row>
    <row r="12" spans="1:34" ht="15.75" customHeight="1" x14ac:dyDescent="0.3">
      <c r="A12" s="17">
        <v>5</v>
      </c>
      <c r="B12" s="18" t="s">
        <v>38</v>
      </c>
      <c r="C12" s="18" t="s">
        <v>30</v>
      </c>
      <c r="D12" s="19">
        <v>187</v>
      </c>
      <c r="E12" s="20">
        <v>6</v>
      </c>
      <c r="F12" s="19">
        <v>371</v>
      </c>
      <c r="G12" s="21">
        <v>9</v>
      </c>
      <c r="I12" s="17">
        <v>9</v>
      </c>
      <c r="J12" s="18" t="s">
        <v>39</v>
      </c>
      <c r="K12" s="18" t="s">
        <v>40</v>
      </c>
      <c r="L12" s="19">
        <v>176</v>
      </c>
      <c r="M12" s="20">
        <v>3</v>
      </c>
      <c r="N12" s="19">
        <v>357</v>
      </c>
      <c r="O12" s="21">
        <v>7</v>
      </c>
    </row>
    <row r="13" spans="1:34" ht="15.75" customHeight="1" x14ac:dyDescent="0.3">
      <c r="A13" s="24">
        <v>1</v>
      </c>
      <c r="B13" s="25" t="s">
        <v>41</v>
      </c>
      <c r="C13" s="25" t="s">
        <v>30</v>
      </c>
      <c r="D13" s="26">
        <v>177</v>
      </c>
      <c r="E13" s="27">
        <v>1</v>
      </c>
      <c r="F13" s="28">
        <v>356</v>
      </c>
      <c r="G13" s="29">
        <v>2</v>
      </c>
      <c r="I13" s="24">
        <v>2</v>
      </c>
      <c r="J13" s="25" t="s">
        <v>42</v>
      </c>
      <c r="K13" s="25" t="s">
        <v>43</v>
      </c>
      <c r="L13" s="26" t="s">
        <v>44</v>
      </c>
      <c r="M13" s="27">
        <v>0</v>
      </c>
      <c r="N13" s="26">
        <v>0</v>
      </c>
      <c r="O13" s="30">
        <v>0</v>
      </c>
    </row>
    <row r="14" spans="1:34" ht="15.75" customHeight="1" x14ac:dyDescent="0.3"/>
    <row r="15" spans="1:34" ht="15.75" customHeight="1" x14ac:dyDescent="0.3">
      <c r="A15" s="7"/>
      <c r="B15" s="8" t="s">
        <v>45</v>
      </c>
      <c r="C15" s="8"/>
      <c r="D15" s="8"/>
      <c r="E15" s="8"/>
      <c r="F15" s="8"/>
      <c r="G15" s="8"/>
      <c r="I15" s="7"/>
      <c r="J15" s="8" t="s">
        <v>46</v>
      </c>
      <c r="K15" s="8"/>
      <c r="L15" s="8"/>
      <c r="M15" s="8"/>
      <c r="N15" s="8"/>
      <c r="O15" s="8"/>
    </row>
    <row r="16" spans="1:34" ht="15.75" customHeight="1" x14ac:dyDescent="0.3">
      <c r="A16" s="9"/>
      <c r="B16" s="10" t="s">
        <v>5</v>
      </c>
      <c r="C16" s="10" t="s">
        <v>6</v>
      </c>
      <c r="D16" s="11" t="s">
        <v>7</v>
      </c>
      <c r="E16" s="11" t="s">
        <v>8</v>
      </c>
      <c r="F16" s="11" t="s">
        <v>9</v>
      </c>
      <c r="G16" s="12" t="s">
        <v>10</v>
      </c>
      <c r="I16" s="9"/>
      <c r="J16" s="10" t="s">
        <v>5</v>
      </c>
      <c r="K16" s="10" t="s">
        <v>6</v>
      </c>
      <c r="L16" s="11" t="s">
        <v>7</v>
      </c>
      <c r="M16" s="11" t="s">
        <v>8</v>
      </c>
      <c r="N16" s="11" t="s">
        <v>9</v>
      </c>
      <c r="O16" s="12" t="s">
        <v>10</v>
      </c>
    </row>
    <row r="17" spans="1:15" ht="15.75" customHeight="1" x14ac:dyDescent="0.3">
      <c r="A17" s="13">
        <v>8</v>
      </c>
      <c r="B17" s="14" t="s">
        <v>47</v>
      </c>
      <c r="C17" s="14" t="s">
        <v>48</v>
      </c>
      <c r="D17" s="15">
        <v>178</v>
      </c>
      <c r="E17" s="15">
        <v>9</v>
      </c>
      <c r="F17" s="15">
        <v>357</v>
      </c>
      <c r="G17" s="16">
        <v>18</v>
      </c>
      <c r="I17" s="13">
        <v>3</v>
      </c>
      <c r="J17" s="14" t="s">
        <v>49</v>
      </c>
      <c r="K17" s="14" t="s">
        <v>50</v>
      </c>
      <c r="L17" s="15">
        <v>180</v>
      </c>
      <c r="M17" s="15">
        <v>8</v>
      </c>
      <c r="N17" s="15">
        <v>362</v>
      </c>
      <c r="O17" s="16">
        <v>17</v>
      </c>
    </row>
    <row r="18" spans="1:15" ht="15.75" customHeight="1" x14ac:dyDescent="0.3">
      <c r="A18" s="17">
        <v>9</v>
      </c>
      <c r="B18" s="18" t="s">
        <v>51</v>
      </c>
      <c r="C18" s="18" t="s">
        <v>40</v>
      </c>
      <c r="D18" s="19">
        <v>177</v>
      </c>
      <c r="E18" s="20">
        <v>8</v>
      </c>
      <c r="F18" s="19">
        <v>353</v>
      </c>
      <c r="G18" s="21">
        <v>16</v>
      </c>
      <c r="I18" s="17">
        <v>7</v>
      </c>
      <c r="J18" s="18" t="s">
        <v>52</v>
      </c>
      <c r="K18" s="18" t="s">
        <v>23</v>
      </c>
      <c r="L18" s="19">
        <v>184</v>
      </c>
      <c r="M18" s="20">
        <v>9</v>
      </c>
      <c r="N18" s="19">
        <v>362</v>
      </c>
      <c r="O18" s="21">
        <v>17</v>
      </c>
    </row>
    <row r="19" spans="1:15" ht="15.75" customHeight="1" x14ac:dyDescent="0.3">
      <c r="A19" s="17">
        <v>4</v>
      </c>
      <c r="B19" s="18" t="s">
        <v>53</v>
      </c>
      <c r="C19" s="18" t="s">
        <v>36</v>
      </c>
      <c r="D19" s="19">
        <v>174</v>
      </c>
      <c r="E19" s="20">
        <v>6</v>
      </c>
      <c r="F19" s="19">
        <v>350</v>
      </c>
      <c r="G19" s="21">
        <v>14</v>
      </c>
      <c r="I19" s="17">
        <v>9</v>
      </c>
      <c r="J19" s="18" t="s">
        <v>54</v>
      </c>
      <c r="K19" s="18" t="s">
        <v>36</v>
      </c>
      <c r="L19" s="19">
        <v>172</v>
      </c>
      <c r="M19" s="20">
        <v>6</v>
      </c>
      <c r="N19" s="19">
        <v>346</v>
      </c>
      <c r="O19" s="21">
        <v>12</v>
      </c>
    </row>
    <row r="20" spans="1:15" ht="15.75" customHeight="1" x14ac:dyDescent="0.3">
      <c r="A20" s="17">
        <v>3</v>
      </c>
      <c r="B20" s="18" t="s">
        <v>55</v>
      </c>
      <c r="C20" s="18" t="s">
        <v>56</v>
      </c>
      <c r="D20" s="19">
        <v>177</v>
      </c>
      <c r="E20" s="20">
        <v>8</v>
      </c>
      <c r="F20" s="19">
        <v>350</v>
      </c>
      <c r="G20" s="21">
        <v>13</v>
      </c>
      <c r="I20" s="17">
        <v>1</v>
      </c>
      <c r="J20" s="18" t="s">
        <v>57</v>
      </c>
      <c r="K20" s="18" t="s">
        <v>58</v>
      </c>
      <c r="L20" s="19">
        <v>174</v>
      </c>
      <c r="M20" s="20">
        <v>7</v>
      </c>
      <c r="N20" s="22">
        <v>345</v>
      </c>
      <c r="O20" s="23">
        <v>12</v>
      </c>
    </row>
    <row r="21" spans="1:15" ht="15.75" customHeight="1" x14ac:dyDescent="0.3">
      <c r="A21" s="17">
        <v>7</v>
      </c>
      <c r="B21" s="18" t="s">
        <v>59</v>
      </c>
      <c r="C21" s="18" t="s">
        <v>48</v>
      </c>
      <c r="D21" s="19">
        <v>168</v>
      </c>
      <c r="E21" s="20">
        <v>4</v>
      </c>
      <c r="F21" s="19">
        <v>344</v>
      </c>
      <c r="G21" s="21">
        <v>12</v>
      </c>
      <c r="I21" s="17">
        <v>2</v>
      </c>
      <c r="J21" s="18" t="s">
        <v>60</v>
      </c>
      <c r="K21" s="18" t="s">
        <v>61</v>
      </c>
      <c r="L21" s="19">
        <v>168</v>
      </c>
      <c r="M21" s="20">
        <v>3</v>
      </c>
      <c r="N21" s="19">
        <v>344</v>
      </c>
      <c r="O21" s="21">
        <v>10</v>
      </c>
    </row>
    <row r="22" spans="1:15" ht="15.75" customHeight="1" x14ac:dyDescent="0.3">
      <c r="A22" s="17">
        <v>1</v>
      </c>
      <c r="B22" s="18" t="s">
        <v>62</v>
      </c>
      <c r="C22" s="18" t="s">
        <v>63</v>
      </c>
      <c r="D22" s="19">
        <v>172</v>
      </c>
      <c r="E22" s="20">
        <v>5</v>
      </c>
      <c r="F22" s="22">
        <v>338</v>
      </c>
      <c r="G22" s="23">
        <v>8</v>
      </c>
      <c r="I22" s="17">
        <v>6</v>
      </c>
      <c r="J22" s="18" t="s">
        <v>64</v>
      </c>
      <c r="K22" s="18" t="s">
        <v>50</v>
      </c>
      <c r="L22" s="19">
        <v>172</v>
      </c>
      <c r="M22" s="20">
        <v>6</v>
      </c>
      <c r="N22" s="19">
        <v>331</v>
      </c>
      <c r="O22" s="21">
        <v>9</v>
      </c>
    </row>
    <row r="23" spans="1:15" ht="15.75" customHeight="1" x14ac:dyDescent="0.3">
      <c r="A23" s="17">
        <v>5</v>
      </c>
      <c r="B23" s="18" t="s">
        <v>65</v>
      </c>
      <c r="C23" s="18" t="s">
        <v>23</v>
      </c>
      <c r="D23" s="19">
        <v>167</v>
      </c>
      <c r="E23" s="20">
        <v>3</v>
      </c>
      <c r="F23" s="19">
        <v>339</v>
      </c>
      <c r="G23" s="21">
        <v>7</v>
      </c>
      <c r="I23" s="17">
        <v>4</v>
      </c>
      <c r="J23" s="18" t="s">
        <v>66</v>
      </c>
      <c r="K23" s="18" t="s">
        <v>32</v>
      </c>
      <c r="L23" s="19">
        <v>170</v>
      </c>
      <c r="M23" s="20">
        <v>4</v>
      </c>
      <c r="N23" s="19">
        <v>335</v>
      </c>
      <c r="O23" s="21">
        <v>8</v>
      </c>
    </row>
    <row r="24" spans="1:15" ht="15.75" customHeight="1" x14ac:dyDescent="0.3">
      <c r="A24" s="17">
        <v>2</v>
      </c>
      <c r="B24" s="18" t="s">
        <v>67</v>
      </c>
      <c r="C24" s="18" t="s">
        <v>68</v>
      </c>
      <c r="D24" s="19" t="s">
        <v>37</v>
      </c>
      <c r="E24" s="20">
        <v>0</v>
      </c>
      <c r="F24" s="19">
        <v>0</v>
      </c>
      <c r="G24" s="21">
        <v>0</v>
      </c>
      <c r="I24" s="17">
        <v>5</v>
      </c>
      <c r="J24" s="18" t="s">
        <v>69</v>
      </c>
      <c r="K24" s="18" t="s">
        <v>50</v>
      </c>
      <c r="L24" s="19">
        <v>166</v>
      </c>
      <c r="M24" s="20">
        <v>2</v>
      </c>
      <c r="N24" s="19">
        <v>323</v>
      </c>
      <c r="O24" s="21">
        <v>4</v>
      </c>
    </row>
    <row r="25" spans="1:15" ht="15.75" customHeight="1" x14ac:dyDescent="0.3">
      <c r="A25" s="24">
        <v>6</v>
      </c>
      <c r="B25" s="25" t="s">
        <v>70</v>
      </c>
      <c r="C25" s="25" t="s">
        <v>43</v>
      </c>
      <c r="D25" s="26" t="s">
        <v>44</v>
      </c>
      <c r="E25" s="27">
        <v>0</v>
      </c>
      <c r="F25" s="26">
        <v>0</v>
      </c>
      <c r="G25" s="30">
        <v>0</v>
      </c>
      <c r="I25" s="24">
        <v>8</v>
      </c>
      <c r="J25" s="25" t="s">
        <v>71</v>
      </c>
      <c r="K25" s="25" t="s">
        <v>48</v>
      </c>
      <c r="L25" s="26" t="s">
        <v>44</v>
      </c>
      <c r="M25" s="27">
        <v>0</v>
      </c>
      <c r="N25" s="26">
        <v>0</v>
      </c>
      <c r="O25" s="30">
        <v>0</v>
      </c>
    </row>
    <row r="26" spans="1:15" ht="15.75" customHeight="1" x14ac:dyDescent="0.3"/>
    <row r="27" spans="1:15" ht="15.75" customHeight="1" x14ac:dyDescent="0.3">
      <c r="A27" s="7"/>
      <c r="B27" s="8" t="s">
        <v>72</v>
      </c>
      <c r="C27" s="8"/>
      <c r="D27" s="8"/>
      <c r="E27" s="8"/>
      <c r="F27" s="8"/>
      <c r="G27" s="8"/>
      <c r="I27" s="7"/>
      <c r="J27" s="8" t="s">
        <v>73</v>
      </c>
      <c r="K27" s="8"/>
      <c r="L27" s="8"/>
      <c r="M27" s="8"/>
      <c r="N27" s="8"/>
      <c r="O27" s="8"/>
    </row>
    <row r="28" spans="1:15" ht="15.75" customHeight="1" x14ac:dyDescent="0.3">
      <c r="A28" s="9"/>
      <c r="B28" s="10" t="s">
        <v>5</v>
      </c>
      <c r="C28" s="10" t="s">
        <v>6</v>
      </c>
      <c r="D28" s="11" t="s">
        <v>7</v>
      </c>
      <c r="E28" s="11" t="s">
        <v>8</v>
      </c>
      <c r="F28" s="11" t="s">
        <v>9</v>
      </c>
      <c r="G28" s="12" t="s">
        <v>10</v>
      </c>
      <c r="I28" s="9"/>
      <c r="J28" s="10" t="s">
        <v>5</v>
      </c>
      <c r="K28" s="10" t="s">
        <v>6</v>
      </c>
      <c r="L28" s="11" t="s">
        <v>7</v>
      </c>
      <c r="M28" s="11" t="s">
        <v>8</v>
      </c>
      <c r="N28" s="11" t="s">
        <v>9</v>
      </c>
      <c r="O28" s="12" t="s">
        <v>10</v>
      </c>
    </row>
    <row r="29" spans="1:15" ht="15.75" customHeight="1" x14ac:dyDescent="0.3">
      <c r="A29" s="13">
        <v>9</v>
      </c>
      <c r="B29" s="14" t="s">
        <v>74</v>
      </c>
      <c r="C29" s="14" t="s">
        <v>48</v>
      </c>
      <c r="D29" s="15">
        <v>176</v>
      </c>
      <c r="E29" s="15">
        <v>8</v>
      </c>
      <c r="F29" s="15">
        <v>358</v>
      </c>
      <c r="G29" s="16">
        <v>17</v>
      </c>
      <c r="I29" s="13">
        <v>5</v>
      </c>
      <c r="J29" s="14" t="s">
        <v>75</v>
      </c>
      <c r="K29" s="14" t="s">
        <v>76</v>
      </c>
      <c r="L29" s="15">
        <v>181</v>
      </c>
      <c r="M29" s="15">
        <v>9</v>
      </c>
      <c r="N29" s="15">
        <v>362</v>
      </c>
      <c r="O29" s="16">
        <v>18</v>
      </c>
    </row>
    <row r="30" spans="1:15" ht="15.75" customHeight="1" x14ac:dyDescent="0.3">
      <c r="A30" s="17">
        <v>5</v>
      </c>
      <c r="B30" s="18" t="s">
        <v>77</v>
      </c>
      <c r="C30" s="18" t="s">
        <v>78</v>
      </c>
      <c r="D30" s="19">
        <v>178</v>
      </c>
      <c r="E30" s="20">
        <v>9</v>
      </c>
      <c r="F30" s="19">
        <v>355</v>
      </c>
      <c r="G30" s="21">
        <v>17</v>
      </c>
      <c r="I30" s="17">
        <v>7</v>
      </c>
      <c r="J30" s="18" t="s">
        <v>79</v>
      </c>
      <c r="K30" s="18" t="s">
        <v>76</v>
      </c>
      <c r="L30" s="19">
        <v>177</v>
      </c>
      <c r="M30" s="20">
        <v>8</v>
      </c>
      <c r="N30" s="19">
        <v>355</v>
      </c>
      <c r="O30" s="21">
        <v>16</v>
      </c>
    </row>
    <row r="31" spans="1:15" ht="15.75" customHeight="1" x14ac:dyDescent="0.3">
      <c r="A31" s="17">
        <v>2</v>
      </c>
      <c r="B31" s="18" t="s">
        <v>80</v>
      </c>
      <c r="C31" s="18" t="s">
        <v>81</v>
      </c>
      <c r="D31" s="19">
        <v>171</v>
      </c>
      <c r="E31" s="20">
        <v>5</v>
      </c>
      <c r="F31" s="19">
        <v>345</v>
      </c>
      <c r="G31" s="21">
        <v>12</v>
      </c>
      <c r="I31" s="17">
        <v>4</v>
      </c>
      <c r="J31" s="18" t="s">
        <v>82</v>
      </c>
      <c r="K31" s="18" t="s">
        <v>12</v>
      </c>
      <c r="L31" s="19">
        <v>171</v>
      </c>
      <c r="M31" s="20">
        <v>5</v>
      </c>
      <c r="N31" s="19">
        <v>338</v>
      </c>
      <c r="O31" s="21">
        <v>11</v>
      </c>
    </row>
    <row r="32" spans="1:15" ht="15.75" customHeight="1" x14ac:dyDescent="0.3">
      <c r="A32" s="17">
        <v>8</v>
      </c>
      <c r="B32" s="18" t="s">
        <v>83</v>
      </c>
      <c r="C32" s="18" t="s">
        <v>30</v>
      </c>
      <c r="D32" s="19">
        <v>172</v>
      </c>
      <c r="E32" s="20">
        <v>6</v>
      </c>
      <c r="F32" s="19">
        <v>340</v>
      </c>
      <c r="G32" s="21">
        <v>12</v>
      </c>
      <c r="I32" s="17">
        <v>1</v>
      </c>
      <c r="J32" s="18" t="s">
        <v>84</v>
      </c>
      <c r="K32" s="18" t="s">
        <v>85</v>
      </c>
      <c r="L32" s="19">
        <v>172</v>
      </c>
      <c r="M32" s="20">
        <v>6</v>
      </c>
      <c r="N32" s="22">
        <v>338</v>
      </c>
      <c r="O32" s="23">
        <v>9</v>
      </c>
    </row>
    <row r="33" spans="1:15" ht="15.75" customHeight="1" x14ac:dyDescent="0.3">
      <c r="A33" s="17">
        <v>6</v>
      </c>
      <c r="B33" s="18" t="s">
        <v>86</v>
      </c>
      <c r="C33" s="18" t="s">
        <v>12</v>
      </c>
      <c r="D33" s="19">
        <v>173</v>
      </c>
      <c r="E33" s="20">
        <v>7</v>
      </c>
      <c r="F33" s="19">
        <v>338</v>
      </c>
      <c r="G33" s="21">
        <v>12</v>
      </c>
      <c r="I33" s="17">
        <v>3</v>
      </c>
      <c r="J33" s="18" t="s">
        <v>87</v>
      </c>
      <c r="K33" s="18" t="s">
        <v>81</v>
      </c>
      <c r="L33" s="19">
        <v>165</v>
      </c>
      <c r="M33" s="20">
        <v>2</v>
      </c>
      <c r="N33" s="19">
        <v>337</v>
      </c>
      <c r="O33" s="21">
        <v>9</v>
      </c>
    </row>
    <row r="34" spans="1:15" ht="15.75" customHeight="1" x14ac:dyDescent="0.3">
      <c r="A34" s="17">
        <v>1</v>
      </c>
      <c r="B34" s="18" t="s">
        <v>88</v>
      </c>
      <c r="C34" s="18" t="s">
        <v>32</v>
      </c>
      <c r="D34" s="19">
        <v>156</v>
      </c>
      <c r="E34" s="20">
        <v>4</v>
      </c>
      <c r="F34" s="22">
        <v>314</v>
      </c>
      <c r="G34" s="23">
        <v>8</v>
      </c>
      <c r="I34" s="17">
        <v>9</v>
      </c>
      <c r="J34" s="18" t="s">
        <v>89</v>
      </c>
      <c r="K34" s="18" t="s">
        <v>23</v>
      </c>
      <c r="L34" s="19">
        <v>173</v>
      </c>
      <c r="M34" s="20">
        <v>7</v>
      </c>
      <c r="N34" s="19">
        <v>337</v>
      </c>
      <c r="O34" s="21">
        <v>9</v>
      </c>
    </row>
    <row r="35" spans="1:15" ht="15.75" customHeight="1" x14ac:dyDescent="0.3">
      <c r="A35" s="17">
        <v>3</v>
      </c>
      <c r="B35" s="18" t="s">
        <v>90</v>
      </c>
      <c r="C35" s="18" t="s">
        <v>43</v>
      </c>
      <c r="D35" s="19" t="s">
        <v>44</v>
      </c>
      <c r="E35" s="20">
        <v>0</v>
      </c>
      <c r="F35" s="19">
        <v>0</v>
      </c>
      <c r="G35" s="21">
        <v>0</v>
      </c>
      <c r="I35" s="17">
        <v>8</v>
      </c>
      <c r="J35" s="18" t="s">
        <v>91</v>
      </c>
      <c r="K35" s="18" t="s">
        <v>48</v>
      </c>
      <c r="L35" s="19">
        <v>167</v>
      </c>
      <c r="M35" s="20">
        <v>3</v>
      </c>
      <c r="N35" s="19">
        <v>334</v>
      </c>
      <c r="O35" s="21">
        <v>9</v>
      </c>
    </row>
    <row r="36" spans="1:15" ht="15.75" customHeight="1" x14ac:dyDescent="0.3">
      <c r="A36" s="17">
        <v>4</v>
      </c>
      <c r="B36" s="18" t="s">
        <v>92</v>
      </c>
      <c r="C36" s="18" t="s">
        <v>36</v>
      </c>
      <c r="D36" s="19" t="s">
        <v>37</v>
      </c>
      <c r="E36" s="20">
        <v>0</v>
      </c>
      <c r="F36" s="19">
        <v>0</v>
      </c>
      <c r="G36" s="21">
        <v>0</v>
      </c>
      <c r="I36" s="17">
        <v>2</v>
      </c>
      <c r="J36" s="18" t="s">
        <v>93</v>
      </c>
      <c r="K36" s="18" t="s">
        <v>50</v>
      </c>
      <c r="L36" s="19">
        <v>164</v>
      </c>
      <c r="M36" s="20">
        <v>1</v>
      </c>
      <c r="N36" s="19">
        <v>331</v>
      </c>
      <c r="O36" s="21">
        <v>7</v>
      </c>
    </row>
    <row r="37" spans="1:15" ht="15.75" customHeight="1" x14ac:dyDescent="0.3">
      <c r="A37" s="24">
        <v>7</v>
      </c>
      <c r="B37" s="25" t="s">
        <v>94</v>
      </c>
      <c r="C37" s="25" t="s">
        <v>48</v>
      </c>
      <c r="D37" s="26" t="s">
        <v>44</v>
      </c>
      <c r="E37" s="27">
        <v>0</v>
      </c>
      <c r="F37" s="26">
        <v>0</v>
      </c>
      <c r="G37" s="30">
        <v>0</v>
      </c>
      <c r="I37" s="24">
        <v>6</v>
      </c>
      <c r="J37" s="25" t="s">
        <v>95</v>
      </c>
      <c r="K37" s="25" t="s">
        <v>16</v>
      </c>
      <c r="L37" s="26">
        <v>170</v>
      </c>
      <c r="M37" s="27">
        <v>4</v>
      </c>
      <c r="N37" s="26">
        <v>328</v>
      </c>
      <c r="O37" s="30">
        <v>5</v>
      </c>
    </row>
    <row r="38" spans="1:15" ht="15.75" customHeight="1" x14ac:dyDescent="0.3"/>
    <row r="39" spans="1:15" ht="15.75" customHeight="1" x14ac:dyDescent="0.3">
      <c r="A39" s="7"/>
      <c r="B39" s="8" t="s">
        <v>96</v>
      </c>
      <c r="C39" s="8"/>
      <c r="D39" s="8"/>
      <c r="E39" s="8"/>
      <c r="F39" s="8"/>
      <c r="G39" s="8"/>
      <c r="I39" s="7"/>
      <c r="J39" s="8" t="s">
        <v>97</v>
      </c>
      <c r="K39" s="8"/>
      <c r="L39" s="8"/>
      <c r="M39" s="8"/>
      <c r="N39" s="8"/>
      <c r="O39" s="8"/>
    </row>
    <row r="40" spans="1:15" ht="15.75" customHeight="1" x14ac:dyDescent="0.3">
      <c r="A40" s="9"/>
      <c r="B40" s="10" t="s">
        <v>5</v>
      </c>
      <c r="C40" s="10" t="s">
        <v>6</v>
      </c>
      <c r="D40" s="11" t="s">
        <v>7</v>
      </c>
      <c r="E40" s="11" t="s">
        <v>8</v>
      </c>
      <c r="F40" s="11" t="s">
        <v>9</v>
      </c>
      <c r="G40" s="12" t="s">
        <v>10</v>
      </c>
      <c r="I40" s="9"/>
      <c r="J40" s="10" t="s">
        <v>5</v>
      </c>
      <c r="K40" s="10" t="s">
        <v>6</v>
      </c>
      <c r="L40" s="11" t="s">
        <v>7</v>
      </c>
      <c r="M40" s="11" t="s">
        <v>8</v>
      </c>
      <c r="N40" s="11" t="s">
        <v>9</v>
      </c>
      <c r="O40" s="12" t="s">
        <v>10</v>
      </c>
    </row>
    <row r="41" spans="1:15" ht="15.75" customHeight="1" x14ac:dyDescent="0.3">
      <c r="A41" s="13">
        <v>1</v>
      </c>
      <c r="B41" s="14" t="s">
        <v>98</v>
      </c>
      <c r="C41" s="14" t="s">
        <v>18</v>
      </c>
      <c r="D41" s="15">
        <v>177</v>
      </c>
      <c r="E41" s="15">
        <v>9</v>
      </c>
      <c r="F41" s="31">
        <v>358</v>
      </c>
      <c r="G41" s="32">
        <v>18</v>
      </c>
      <c r="I41" s="13">
        <v>3</v>
      </c>
      <c r="J41" s="14" t="s">
        <v>99</v>
      </c>
      <c r="K41" s="14" t="s">
        <v>76</v>
      </c>
      <c r="L41" s="15">
        <v>170</v>
      </c>
      <c r="M41" s="15">
        <v>9</v>
      </c>
      <c r="N41" s="15">
        <v>347</v>
      </c>
      <c r="O41" s="16">
        <v>18</v>
      </c>
    </row>
    <row r="42" spans="1:15" ht="15.75" customHeight="1" x14ac:dyDescent="0.3">
      <c r="A42" s="17">
        <v>6</v>
      </c>
      <c r="B42" s="18" t="s">
        <v>100</v>
      </c>
      <c r="C42" s="18" t="s">
        <v>50</v>
      </c>
      <c r="D42" s="19">
        <v>175</v>
      </c>
      <c r="E42" s="20">
        <v>8</v>
      </c>
      <c r="F42" s="19">
        <v>351</v>
      </c>
      <c r="G42" s="21">
        <v>16</v>
      </c>
      <c r="I42" s="17">
        <v>4</v>
      </c>
      <c r="J42" s="18" t="s">
        <v>101</v>
      </c>
      <c r="K42" s="18" t="s">
        <v>102</v>
      </c>
      <c r="L42" s="19">
        <v>167</v>
      </c>
      <c r="M42" s="20">
        <v>8</v>
      </c>
      <c r="N42" s="19">
        <v>326</v>
      </c>
      <c r="O42" s="21">
        <v>12</v>
      </c>
    </row>
    <row r="43" spans="1:15" ht="15.75" customHeight="1" x14ac:dyDescent="0.3">
      <c r="A43" s="17">
        <v>8</v>
      </c>
      <c r="B43" s="18" t="s">
        <v>103</v>
      </c>
      <c r="C43" s="18" t="s">
        <v>16</v>
      </c>
      <c r="D43" s="19">
        <v>162</v>
      </c>
      <c r="E43" s="20">
        <v>7</v>
      </c>
      <c r="F43" s="19">
        <v>330</v>
      </c>
      <c r="G43" s="21">
        <v>13</v>
      </c>
      <c r="I43" s="17">
        <v>5</v>
      </c>
      <c r="J43" s="18" t="s">
        <v>104</v>
      </c>
      <c r="K43" s="18" t="s">
        <v>50</v>
      </c>
      <c r="L43" s="19">
        <v>160</v>
      </c>
      <c r="M43" s="20">
        <v>7</v>
      </c>
      <c r="N43" s="19">
        <v>320</v>
      </c>
      <c r="O43" s="21">
        <v>12</v>
      </c>
    </row>
    <row r="44" spans="1:15" ht="15.75" customHeight="1" x14ac:dyDescent="0.3">
      <c r="A44" s="17">
        <v>7</v>
      </c>
      <c r="B44" s="18" t="s">
        <v>105</v>
      </c>
      <c r="C44" s="18" t="s">
        <v>81</v>
      </c>
      <c r="D44" s="19">
        <v>156</v>
      </c>
      <c r="E44" s="20">
        <v>4</v>
      </c>
      <c r="F44" s="19">
        <v>325</v>
      </c>
      <c r="G44" s="21">
        <v>11</v>
      </c>
      <c r="I44" s="17">
        <v>7</v>
      </c>
      <c r="J44" s="18" t="s">
        <v>106</v>
      </c>
      <c r="K44" s="18" t="s">
        <v>107</v>
      </c>
      <c r="L44" s="19">
        <v>155</v>
      </c>
      <c r="M44" s="20">
        <v>3</v>
      </c>
      <c r="N44" s="19">
        <v>325</v>
      </c>
      <c r="O44" s="21">
        <v>11</v>
      </c>
    </row>
    <row r="45" spans="1:15" ht="15.75" customHeight="1" x14ac:dyDescent="0.3">
      <c r="A45" s="17">
        <v>5</v>
      </c>
      <c r="B45" s="18" t="s">
        <v>108</v>
      </c>
      <c r="C45" s="18" t="s">
        <v>109</v>
      </c>
      <c r="D45" s="19">
        <v>161</v>
      </c>
      <c r="E45" s="20">
        <v>6</v>
      </c>
      <c r="F45" s="19">
        <v>324</v>
      </c>
      <c r="G45" s="21">
        <v>11</v>
      </c>
      <c r="I45" s="17">
        <v>6</v>
      </c>
      <c r="J45" s="18" t="s">
        <v>110</v>
      </c>
      <c r="K45" s="18" t="s">
        <v>109</v>
      </c>
      <c r="L45" s="19">
        <v>159</v>
      </c>
      <c r="M45" s="20">
        <v>5</v>
      </c>
      <c r="N45" s="19">
        <v>321</v>
      </c>
      <c r="O45" s="21">
        <v>11</v>
      </c>
    </row>
    <row r="46" spans="1:15" ht="15.75" customHeight="1" x14ac:dyDescent="0.3">
      <c r="A46" s="17">
        <v>9</v>
      </c>
      <c r="B46" s="18" t="s">
        <v>111</v>
      </c>
      <c r="C46" s="18" t="s">
        <v>81</v>
      </c>
      <c r="D46" s="19">
        <v>160</v>
      </c>
      <c r="E46" s="20">
        <v>5</v>
      </c>
      <c r="F46" s="19">
        <v>321</v>
      </c>
      <c r="G46" s="21">
        <v>9</v>
      </c>
      <c r="I46" s="17">
        <v>9</v>
      </c>
      <c r="J46" s="18" t="s">
        <v>112</v>
      </c>
      <c r="K46" s="18" t="s">
        <v>109</v>
      </c>
      <c r="L46" s="19">
        <v>160</v>
      </c>
      <c r="M46" s="20">
        <v>7</v>
      </c>
      <c r="N46" s="19">
        <v>319</v>
      </c>
      <c r="O46" s="21">
        <v>11</v>
      </c>
    </row>
    <row r="47" spans="1:15" ht="15.75" customHeight="1" x14ac:dyDescent="0.3">
      <c r="A47" s="17">
        <v>2</v>
      </c>
      <c r="B47" s="18" t="s">
        <v>113</v>
      </c>
      <c r="C47" s="18" t="s">
        <v>81</v>
      </c>
      <c r="D47" s="19" t="s">
        <v>37</v>
      </c>
      <c r="E47" s="20">
        <v>0</v>
      </c>
      <c r="F47" s="19">
        <v>0</v>
      </c>
      <c r="G47" s="21">
        <v>0</v>
      </c>
      <c r="I47" s="17">
        <v>1</v>
      </c>
      <c r="J47" s="18" t="s">
        <v>114</v>
      </c>
      <c r="K47" s="18" t="s">
        <v>115</v>
      </c>
      <c r="L47" s="19">
        <v>150</v>
      </c>
      <c r="M47" s="20">
        <v>2</v>
      </c>
      <c r="N47" s="22">
        <v>316</v>
      </c>
      <c r="O47" s="23">
        <v>9</v>
      </c>
    </row>
    <row r="48" spans="1:15" ht="15.75" customHeight="1" x14ac:dyDescent="0.3">
      <c r="A48" s="17">
        <v>3</v>
      </c>
      <c r="B48" s="18" t="s">
        <v>116</v>
      </c>
      <c r="C48" s="18" t="s">
        <v>32</v>
      </c>
      <c r="D48" s="19" t="s">
        <v>37</v>
      </c>
      <c r="E48" s="20">
        <v>0</v>
      </c>
      <c r="F48" s="19">
        <v>0</v>
      </c>
      <c r="G48" s="21">
        <v>0</v>
      </c>
      <c r="I48" s="17">
        <v>8</v>
      </c>
      <c r="J48" s="18" t="s">
        <v>117</v>
      </c>
      <c r="K48" s="18" t="s">
        <v>58</v>
      </c>
      <c r="L48" s="19">
        <v>158</v>
      </c>
      <c r="M48" s="20">
        <v>4</v>
      </c>
      <c r="N48" s="19">
        <v>317</v>
      </c>
      <c r="O48" s="21">
        <v>8</v>
      </c>
    </row>
    <row r="49" spans="1:15" ht="15.75" customHeight="1" x14ac:dyDescent="0.3">
      <c r="A49" s="24">
        <v>4</v>
      </c>
      <c r="B49" s="25" t="s">
        <v>118</v>
      </c>
      <c r="C49" s="25" t="s">
        <v>119</v>
      </c>
      <c r="D49" s="26" t="s">
        <v>44</v>
      </c>
      <c r="E49" s="27">
        <v>0</v>
      </c>
      <c r="F49" s="26">
        <v>0</v>
      </c>
      <c r="G49" s="30">
        <v>0</v>
      </c>
      <c r="I49" s="24">
        <v>2</v>
      </c>
      <c r="J49" s="25" t="s">
        <v>120</v>
      </c>
      <c r="K49" s="25" t="s">
        <v>68</v>
      </c>
      <c r="L49" s="26" t="s">
        <v>37</v>
      </c>
      <c r="M49" s="27">
        <v>0</v>
      </c>
      <c r="N49" s="26">
        <v>0</v>
      </c>
      <c r="O49" s="30">
        <v>0</v>
      </c>
    </row>
    <row r="50" spans="1:15" ht="15.75" customHeight="1" x14ac:dyDescent="0.3"/>
    <row r="51" spans="1:15" ht="15.75" customHeight="1" x14ac:dyDescent="0.3">
      <c r="A51" s="7"/>
      <c r="B51" s="8" t="s">
        <v>121</v>
      </c>
      <c r="C51" s="8"/>
      <c r="D51" s="8"/>
      <c r="E51" s="8"/>
      <c r="F51" s="8"/>
      <c r="G51" s="8"/>
      <c r="I51" s="7"/>
      <c r="J51" s="8" t="s">
        <v>122</v>
      </c>
      <c r="K51" s="8"/>
      <c r="L51" s="8"/>
      <c r="M51" s="8"/>
      <c r="N51" s="8"/>
      <c r="O51" s="8"/>
    </row>
    <row r="52" spans="1:15" ht="15.75" customHeight="1" x14ac:dyDescent="0.3">
      <c r="A52" s="9"/>
      <c r="B52" s="10" t="s">
        <v>5</v>
      </c>
      <c r="C52" s="10" t="s">
        <v>6</v>
      </c>
      <c r="D52" s="11" t="s">
        <v>7</v>
      </c>
      <c r="E52" s="11" t="s">
        <v>8</v>
      </c>
      <c r="F52" s="11" t="s">
        <v>9</v>
      </c>
      <c r="G52" s="12" t="s">
        <v>10</v>
      </c>
      <c r="I52" s="9"/>
      <c r="J52" s="10" t="s">
        <v>5</v>
      </c>
      <c r="K52" s="10" t="s">
        <v>6</v>
      </c>
      <c r="L52" s="11" t="s">
        <v>7</v>
      </c>
      <c r="M52" s="11" t="s">
        <v>8</v>
      </c>
      <c r="N52" s="11" t="s">
        <v>9</v>
      </c>
      <c r="O52" s="12" t="s">
        <v>10</v>
      </c>
    </row>
    <row r="53" spans="1:15" x14ac:dyDescent="0.3">
      <c r="A53" s="13">
        <v>3</v>
      </c>
      <c r="B53" s="14" t="s">
        <v>123</v>
      </c>
      <c r="C53" s="14" t="s">
        <v>21</v>
      </c>
      <c r="D53" s="15">
        <v>175</v>
      </c>
      <c r="E53" s="15">
        <v>8</v>
      </c>
      <c r="F53" s="15">
        <v>343</v>
      </c>
      <c r="G53" s="16">
        <v>16</v>
      </c>
      <c r="I53" s="13">
        <v>3</v>
      </c>
      <c r="J53" s="14" t="s">
        <v>124</v>
      </c>
      <c r="K53" s="14" t="s">
        <v>76</v>
      </c>
      <c r="L53" s="15">
        <v>166</v>
      </c>
      <c r="M53" s="15">
        <v>8</v>
      </c>
      <c r="N53" s="15">
        <v>330</v>
      </c>
      <c r="O53" s="16">
        <v>15</v>
      </c>
    </row>
    <row r="54" spans="1:15" x14ac:dyDescent="0.3">
      <c r="A54" s="17">
        <v>4</v>
      </c>
      <c r="B54" s="18" t="s">
        <v>125</v>
      </c>
      <c r="C54" s="18" t="s">
        <v>76</v>
      </c>
      <c r="D54" s="19">
        <v>172</v>
      </c>
      <c r="E54" s="20">
        <v>7</v>
      </c>
      <c r="F54" s="19">
        <v>338</v>
      </c>
      <c r="G54" s="21">
        <v>14</v>
      </c>
      <c r="I54" s="17">
        <v>5</v>
      </c>
      <c r="J54" s="18" t="s">
        <v>126</v>
      </c>
      <c r="K54" s="18" t="s">
        <v>23</v>
      </c>
      <c r="L54" s="19">
        <v>154</v>
      </c>
      <c r="M54" s="20">
        <v>5</v>
      </c>
      <c r="N54" s="19">
        <v>325</v>
      </c>
      <c r="O54" s="21">
        <v>13</v>
      </c>
    </row>
    <row r="55" spans="1:15" x14ac:dyDescent="0.3">
      <c r="A55" s="17">
        <v>6</v>
      </c>
      <c r="B55" s="18" t="s">
        <v>127</v>
      </c>
      <c r="C55" s="18" t="s">
        <v>12</v>
      </c>
      <c r="D55" s="19">
        <v>165</v>
      </c>
      <c r="E55" s="20">
        <v>5</v>
      </c>
      <c r="F55" s="19">
        <v>329</v>
      </c>
      <c r="G55" s="21">
        <v>11</v>
      </c>
      <c r="I55" s="17">
        <v>4</v>
      </c>
      <c r="J55" s="18" t="s">
        <v>128</v>
      </c>
      <c r="K55" s="18" t="s">
        <v>109</v>
      </c>
      <c r="L55" s="19">
        <v>161</v>
      </c>
      <c r="M55" s="20">
        <v>7</v>
      </c>
      <c r="N55" s="19">
        <v>324</v>
      </c>
      <c r="O55" s="21">
        <v>13</v>
      </c>
    </row>
    <row r="56" spans="1:15" x14ac:dyDescent="0.3">
      <c r="A56" s="17">
        <v>5</v>
      </c>
      <c r="B56" s="18" t="s">
        <v>129</v>
      </c>
      <c r="C56" s="18" t="s">
        <v>68</v>
      </c>
      <c r="D56" s="19">
        <v>169</v>
      </c>
      <c r="E56" s="20">
        <v>6</v>
      </c>
      <c r="F56" s="19">
        <v>320</v>
      </c>
      <c r="G56" s="21">
        <v>8</v>
      </c>
      <c r="I56" s="17">
        <v>7</v>
      </c>
      <c r="J56" s="18" t="s">
        <v>130</v>
      </c>
      <c r="K56" s="18" t="s">
        <v>115</v>
      </c>
      <c r="L56" s="19">
        <v>160</v>
      </c>
      <c r="M56" s="20">
        <v>6</v>
      </c>
      <c r="N56" s="19">
        <v>316</v>
      </c>
      <c r="O56" s="21">
        <v>10</v>
      </c>
    </row>
    <row r="57" spans="1:15" x14ac:dyDescent="0.3">
      <c r="A57" s="17">
        <v>1</v>
      </c>
      <c r="B57" s="18" t="s">
        <v>131</v>
      </c>
      <c r="C57" s="18" t="s">
        <v>132</v>
      </c>
      <c r="D57" s="19">
        <v>159</v>
      </c>
      <c r="E57" s="20">
        <v>4</v>
      </c>
      <c r="F57" s="22">
        <v>316</v>
      </c>
      <c r="G57" s="23">
        <v>7</v>
      </c>
      <c r="I57" s="17">
        <v>1</v>
      </c>
      <c r="J57" s="18" t="s">
        <v>133</v>
      </c>
      <c r="K57" s="18" t="s">
        <v>30</v>
      </c>
      <c r="L57" s="19">
        <v>151</v>
      </c>
      <c r="M57" s="20">
        <v>3</v>
      </c>
      <c r="N57" s="22">
        <v>310</v>
      </c>
      <c r="O57" s="23">
        <v>8</v>
      </c>
    </row>
    <row r="58" spans="1:15" x14ac:dyDescent="0.3">
      <c r="A58" s="17">
        <v>8</v>
      </c>
      <c r="B58" s="18" t="s">
        <v>134</v>
      </c>
      <c r="C58" s="18" t="s">
        <v>16</v>
      </c>
      <c r="D58" s="19">
        <v>152</v>
      </c>
      <c r="E58" s="20">
        <v>3</v>
      </c>
      <c r="F58" s="19">
        <v>312</v>
      </c>
      <c r="G58" s="21">
        <v>7</v>
      </c>
      <c r="I58" s="17">
        <v>6</v>
      </c>
      <c r="J58" s="18" t="s">
        <v>135</v>
      </c>
      <c r="K58" s="18" t="s">
        <v>16</v>
      </c>
      <c r="L58" s="19">
        <v>143</v>
      </c>
      <c r="M58" s="20">
        <v>2</v>
      </c>
      <c r="N58" s="19">
        <v>299</v>
      </c>
      <c r="O58" s="21">
        <v>6</v>
      </c>
    </row>
    <row r="59" spans="1:15" x14ac:dyDescent="0.3">
      <c r="A59" s="17">
        <v>7</v>
      </c>
      <c r="B59" s="18" t="s">
        <v>136</v>
      </c>
      <c r="C59" s="18" t="s">
        <v>61</v>
      </c>
      <c r="D59" s="19">
        <v>144</v>
      </c>
      <c r="E59" s="20">
        <v>1</v>
      </c>
      <c r="F59" s="19">
        <v>308</v>
      </c>
      <c r="G59" s="21">
        <v>7</v>
      </c>
      <c r="I59" s="17">
        <v>2</v>
      </c>
      <c r="J59" s="18" t="s">
        <v>137</v>
      </c>
      <c r="K59" s="18" t="s">
        <v>36</v>
      </c>
      <c r="L59" s="19">
        <v>153</v>
      </c>
      <c r="M59" s="20">
        <v>4</v>
      </c>
      <c r="N59" s="19">
        <v>280</v>
      </c>
      <c r="O59" s="21">
        <v>5</v>
      </c>
    </row>
    <row r="60" spans="1:15" x14ac:dyDescent="0.3">
      <c r="A60" s="24">
        <v>2</v>
      </c>
      <c r="B60" s="25" t="s">
        <v>138</v>
      </c>
      <c r="C60" s="25" t="s">
        <v>107</v>
      </c>
      <c r="D60" s="26">
        <v>146</v>
      </c>
      <c r="E60" s="27">
        <v>2</v>
      </c>
      <c r="F60" s="26">
        <v>277</v>
      </c>
      <c r="G60" s="30">
        <v>3</v>
      </c>
      <c r="I60" s="24">
        <v>8</v>
      </c>
      <c r="J60" s="25" t="s">
        <v>139</v>
      </c>
      <c r="K60" s="25" t="s">
        <v>140</v>
      </c>
      <c r="L60" s="26" t="s">
        <v>44</v>
      </c>
      <c r="M60" s="27">
        <v>0</v>
      </c>
      <c r="N60" s="26">
        <v>145</v>
      </c>
      <c r="O60" s="30">
        <v>2</v>
      </c>
    </row>
    <row r="62" spans="1:15" x14ac:dyDescent="0.3">
      <c r="B62" s="4" t="s">
        <v>141</v>
      </c>
      <c r="F62" s="33" t="s">
        <v>142</v>
      </c>
    </row>
    <row r="63" spans="1:15" x14ac:dyDescent="0.3">
      <c r="B63" s="4" t="s">
        <v>143</v>
      </c>
    </row>
  </sheetData>
  <hyperlinks>
    <hyperlink ref="B2" location="'Index'!A3" tooltip="Go to the Index sheet" display="`" xr:uid="{D4A71E86-1835-4022-B9CA-6EE2BF8A186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21E7C-BBB5-4A6F-83C5-A8B81E247495}">
  <sheetPr codeName="Sheet18"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5" customWidth="1"/>
    <col min="12" max="12" width="20.7109375" style="4" customWidth="1"/>
    <col min="13" max="13" width="2.7109375" style="5" customWidth="1"/>
    <col min="14" max="15" width="20.7109375" style="4" customWidth="1"/>
    <col min="16" max="18" width="8.7109375" style="4" customWidth="1"/>
    <col min="19" max="19" width="5" style="4" customWidth="1"/>
    <col min="20" max="20" width="8.7109375" style="4" customWidth="1"/>
    <col min="21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326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4"/>
      <c r="V1" s="4"/>
      <c r="W1" s="3"/>
      <c r="AG1" s="4"/>
      <c r="AH1" s="5"/>
    </row>
    <row r="2" spans="1:34" ht="15.75" customHeight="1" x14ac:dyDescent="0.3">
      <c r="B2" s="6" t="s">
        <v>2</v>
      </c>
      <c r="K2" s="83">
        <v>1</v>
      </c>
      <c r="M2" s="4"/>
      <c r="S2" s="4">
        <v>1</v>
      </c>
    </row>
    <row r="3" spans="1:34" s="8" customFormat="1" ht="15.75" customHeight="1" x14ac:dyDescent="0.3">
      <c r="A3" s="7"/>
      <c r="B3" s="8" t="s">
        <v>3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AA3" s="4"/>
      <c r="AB3" s="4"/>
      <c r="AC3" s="4"/>
      <c r="AD3" s="4"/>
      <c r="AE3" s="4"/>
      <c r="AF3" s="4"/>
    </row>
    <row r="4" spans="1:34" ht="15.75" customHeight="1" x14ac:dyDescent="0.3">
      <c r="A4" s="76">
        <v>2</v>
      </c>
      <c r="B4" s="10" t="s">
        <v>5</v>
      </c>
      <c r="C4" s="77" t="s">
        <v>6</v>
      </c>
      <c r="D4" s="46"/>
      <c r="E4" s="78"/>
      <c r="F4" s="11" t="s">
        <v>7</v>
      </c>
      <c r="G4" s="11" t="s">
        <v>8</v>
      </c>
      <c r="H4" s="11" t="s">
        <v>9</v>
      </c>
      <c r="I4" s="12" t="s">
        <v>10</v>
      </c>
      <c r="K4" s="4"/>
      <c r="M4" s="4"/>
      <c r="U4" s="84"/>
    </row>
    <row r="5" spans="1:34" ht="15.75" customHeight="1" x14ac:dyDescent="0.3">
      <c r="A5" s="13">
        <v>6</v>
      </c>
      <c r="B5" s="14" t="s">
        <v>305</v>
      </c>
      <c r="C5" s="14" t="s">
        <v>242</v>
      </c>
      <c r="D5" s="85">
        <v>99.001999999999995</v>
      </c>
      <c r="E5" s="85">
        <v>100.004</v>
      </c>
      <c r="F5" s="85">
        <f t="shared" ref="F5:F13" si="0">SUM(D5:E5)</f>
        <v>199.006</v>
      </c>
      <c r="G5" s="15">
        <v>9</v>
      </c>
      <c r="H5" s="85">
        <v>399.012</v>
      </c>
      <c r="I5" s="16">
        <v>18</v>
      </c>
      <c r="K5" s="4"/>
      <c r="M5" s="4"/>
    </row>
    <row r="6" spans="1:34" ht="15.75" customHeight="1" x14ac:dyDescent="0.3">
      <c r="A6" s="17">
        <v>5</v>
      </c>
      <c r="B6" s="18" t="s">
        <v>327</v>
      </c>
      <c r="C6" s="18" t="s">
        <v>115</v>
      </c>
      <c r="D6" s="86">
        <v>98.001000000000005</v>
      </c>
      <c r="E6" s="86">
        <v>99.003</v>
      </c>
      <c r="F6" s="86">
        <f t="shared" si="0"/>
        <v>197.00400000000002</v>
      </c>
      <c r="G6" s="20">
        <v>8</v>
      </c>
      <c r="H6" s="86">
        <v>396.005</v>
      </c>
      <c r="I6" s="21">
        <v>15</v>
      </c>
      <c r="K6" s="4"/>
      <c r="M6" s="4"/>
    </row>
    <row r="7" spans="1:34" ht="15.75" customHeight="1" x14ac:dyDescent="0.3">
      <c r="A7" s="17">
        <v>3</v>
      </c>
      <c r="B7" s="18" t="s">
        <v>114</v>
      </c>
      <c r="C7" s="18" t="s">
        <v>115</v>
      </c>
      <c r="D7" s="86">
        <v>98.001999999999995</v>
      </c>
      <c r="E7" s="86">
        <v>98.001999999999995</v>
      </c>
      <c r="F7" s="86">
        <f t="shared" si="0"/>
        <v>196.00399999999999</v>
      </c>
      <c r="G7" s="20">
        <v>5</v>
      </c>
      <c r="H7" s="86">
        <v>396.00799999999998</v>
      </c>
      <c r="I7" s="21">
        <v>13</v>
      </c>
      <c r="J7" s="73"/>
      <c r="K7" s="4"/>
      <c r="M7" s="4"/>
    </row>
    <row r="8" spans="1:34" ht="15.75" customHeight="1" x14ac:dyDescent="0.3">
      <c r="A8" s="17">
        <v>8</v>
      </c>
      <c r="B8" s="18" t="s">
        <v>130</v>
      </c>
      <c r="C8" s="18" t="s">
        <v>115</v>
      </c>
      <c r="D8" s="86">
        <v>97</v>
      </c>
      <c r="E8" s="86">
        <v>100.002</v>
      </c>
      <c r="F8" s="86">
        <f t="shared" si="0"/>
        <v>197.00200000000001</v>
      </c>
      <c r="G8" s="20">
        <v>7</v>
      </c>
      <c r="H8" s="86">
        <v>394.00600000000003</v>
      </c>
      <c r="I8" s="21">
        <v>13</v>
      </c>
      <c r="M8" s="4"/>
    </row>
    <row r="9" spans="1:34" ht="15.75" customHeight="1" x14ac:dyDescent="0.3">
      <c r="A9" s="17">
        <v>2</v>
      </c>
      <c r="B9" s="18" t="s">
        <v>328</v>
      </c>
      <c r="C9" s="18" t="s">
        <v>329</v>
      </c>
      <c r="D9" s="86">
        <v>99.001000000000005</v>
      </c>
      <c r="E9" s="86">
        <v>98</v>
      </c>
      <c r="F9" s="86">
        <f t="shared" si="0"/>
        <v>197.001</v>
      </c>
      <c r="G9" s="20">
        <v>6</v>
      </c>
      <c r="H9" s="87">
        <v>392.00200000000001</v>
      </c>
      <c r="I9" s="23">
        <v>11</v>
      </c>
      <c r="M9" s="4"/>
    </row>
    <row r="10" spans="1:34" ht="15.75" customHeight="1" x14ac:dyDescent="0.3">
      <c r="A10" s="17">
        <v>4</v>
      </c>
      <c r="B10" s="18" t="s">
        <v>330</v>
      </c>
      <c r="C10" s="18" t="s">
        <v>331</v>
      </c>
      <c r="D10" s="86">
        <v>94</v>
      </c>
      <c r="E10" s="86">
        <v>94</v>
      </c>
      <c r="F10" s="86">
        <f t="shared" si="0"/>
        <v>188</v>
      </c>
      <c r="G10" s="20">
        <v>3</v>
      </c>
      <c r="H10" s="86">
        <v>380.00599999999997</v>
      </c>
      <c r="I10" s="21">
        <v>7</v>
      </c>
      <c r="M10" s="4"/>
      <c r="U10" s="8"/>
    </row>
    <row r="11" spans="1:34" ht="15.75" customHeight="1" x14ac:dyDescent="0.3">
      <c r="A11" s="17">
        <v>1</v>
      </c>
      <c r="B11" s="18" t="s">
        <v>332</v>
      </c>
      <c r="C11" s="18" t="s">
        <v>304</v>
      </c>
      <c r="D11" s="86">
        <v>98.001999999999995</v>
      </c>
      <c r="E11" s="86">
        <v>97.001000000000005</v>
      </c>
      <c r="F11" s="86">
        <f t="shared" si="0"/>
        <v>195.00299999999999</v>
      </c>
      <c r="G11" s="20">
        <v>4</v>
      </c>
      <c r="H11" s="86">
        <v>387.00299999999999</v>
      </c>
      <c r="I11" s="23">
        <v>6</v>
      </c>
      <c r="K11" s="4"/>
      <c r="M11" s="4"/>
    </row>
    <row r="12" spans="1:34" ht="15.75" customHeight="1" x14ac:dyDescent="0.3">
      <c r="A12" s="17">
        <v>9</v>
      </c>
      <c r="B12" s="18" t="s">
        <v>267</v>
      </c>
      <c r="C12" s="18" t="s">
        <v>266</v>
      </c>
      <c r="D12" s="86" t="s">
        <v>44</v>
      </c>
      <c r="E12" s="86"/>
      <c r="F12" s="86">
        <f t="shared" si="0"/>
        <v>0</v>
      </c>
      <c r="G12" s="20">
        <v>0</v>
      </c>
      <c r="H12" s="86">
        <v>192.005</v>
      </c>
      <c r="I12" s="21">
        <v>3</v>
      </c>
      <c r="K12" s="4"/>
      <c r="M12" s="4"/>
      <c r="U12" s="64"/>
    </row>
    <row r="13" spans="1:34" ht="15.75" customHeight="1" x14ac:dyDescent="0.3">
      <c r="A13" s="24">
        <v>7</v>
      </c>
      <c r="B13" s="25" t="s">
        <v>333</v>
      </c>
      <c r="C13" s="25" t="s">
        <v>242</v>
      </c>
      <c r="D13" s="88" t="s">
        <v>44</v>
      </c>
      <c r="E13" s="88"/>
      <c r="F13" s="88">
        <f t="shared" si="0"/>
        <v>0</v>
      </c>
      <c r="G13" s="27">
        <v>0</v>
      </c>
      <c r="H13" s="88">
        <v>0</v>
      </c>
      <c r="I13" s="30">
        <v>0</v>
      </c>
      <c r="K13" s="4"/>
      <c r="M13" s="4"/>
    </row>
    <row r="14" spans="1:34" ht="15.75" customHeight="1" x14ac:dyDescent="0.35">
      <c r="A14" s="4"/>
      <c r="K14" s="4"/>
      <c r="M14" s="4"/>
      <c r="V14" s="3"/>
    </row>
    <row r="15" spans="1:34" ht="15.75" customHeight="1" x14ac:dyDescent="0.3">
      <c r="A15" s="7"/>
      <c r="B15" s="8" t="s">
        <v>4</v>
      </c>
      <c r="C15" s="8"/>
      <c r="D15" s="8"/>
      <c r="E15" s="8"/>
      <c r="F15" s="8"/>
      <c r="G15" s="8"/>
      <c r="H15" s="8"/>
      <c r="I15" s="8"/>
      <c r="K15" s="4"/>
      <c r="M15" s="4"/>
    </row>
    <row r="16" spans="1:34" ht="15.75" customHeight="1" x14ac:dyDescent="0.3">
      <c r="A16" s="76">
        <v>2</v>
      </c>
      <c r="B16" s="10" t="s">
        <v>5</v>
      </c>
      <c r="C16" s="77" t="s">
        <v>6</v>
      </c>
      <c r="D16" s="46"/>
      <c r="E16" s="78"/>
      <c r="F16" s="11" t="s">
        <v>7</v>
      </c>
      <c r="G16" s="11" t="s">
        <v>8</v>
      </c>
      <c r="H16" s="11" t="s">
        <v>9</v>
      </c>
      <c r="I16" s="12" t="s">
        <v>10</v>
      </c>
      <c r="K16" s="4"/>
      <c r="M16" s="4"/>
      <c r="U16" s="84"/>
    </row>
    <row r="17" spans="1:22" ht="15.75" customHeight="1" x14ac:dyDescent="0.3">
      <c r="A17" s="13">
        <v>8</v>
      </c>
      <c r="B17" s="14" t="s">
        <v>334</v>
      </c>
      <c r="C17" s="14" t="s">
        <v>304</v>
      </c>
      <c r="D17" s="85">
        <v>99.001999999999995</v>
      </c>
      <c r="E17" s="85">
        <v>99</v>
      </c>
      <c r="F17" s="85">
        <f t="shared" ref="F17:F25" si="1">SUM(D17:E17)</f>
        <v>198.00200000000001</v>
      </c>
      <c r="G17" s="15">
        <v>8</v>
      </c>
      <c r="H17" s="85">
        <v>397.005</v>
      </c>
      <c r="I17" s="16">
        <v>17</v>
      </c>
      <c r="K17" s="4"/>
      <c r="M17" s="4"/>
    </row>
    <row r="18" spans="1:22" ht="15.75" customHeight="1" x14ac:dyDescent="0.3">
      <c r="A18" s="17">
        <v>2</v>
      </c>
      <c r="B18" s="18" t="s">
        <v>335</v>
      </c>
      <c r="C18" s="18" t="s">
        <v>115</v>
      </c>
      <c r="D18" s="86">
        <v>99.001000000000005</v>
      </c>
      <c r="E18" s="86">
        <v>98.001000000000005</v>
      </c>
      <c r="F18" s="86">
        <f t="shared" si="1"/>
        <v>197.00200000000001</v>
      </c>
      <c r="G18" s="20">
        <v>7</v>
      </c>
      <c r="H18" s="86">
        <v>396.005</v>
      </c>
      <c r="I18" s="21">
        <v>16</v>
      </c>
      <c r="K18" s="4"/>
      <c r="M18" s="4"/>
    </row>
    <row r="19" spans="1:22" ht="15.75" customHeight="1" x14ac:dyDescent="0.3">
      <c r="A19" s="17">
        <v>6</v>
      </c>
      <c r="B19" s="18" t="s">
        <v>336</v>
      </c>
      <c r="C19" s="18" t="s">
        <v>337</v>
      </c>
      <c r="D19" s="86">
        <v>99.001999999999995</v>
      </c>
      <c r="E19" s="86">
        <v>100.001</v>
      </c>
      <c r="F19" s="86">
        <f t="shared" si="1"/>
        <v>199.00299999999999</v>
      </c>
      <c r="G19" s="20">
        <v>9</v>
      </c>
      <c r="H19" s="86">
        <v>396.00299999999999</v>
      </c>
      <c r="I19" s="21">
        <v>15</v>
      </c>
      <c r="K19" s="4"/>
      <c r="M19" s="4"/>
    </row>
    <row r="20" spans="1:22" ht="15.75" customHeight="1" x14ac:dyDescent="0.3">
      <c r="A20" s="17">
        <v>9</v>
      </c>
      <c r="B20" s="18" t="s">
        <v>338</v>
      </c>
      <c r="C20" s="18" t="s">
        <v>304</v>
      </c>
      <c r="D20" s="86">
        <v>98.001999999999995</v>
      </c>
      <c r="E20" s="86">
        <v>96.001999999999995</v>
      </c>
      <c r="F20" s="86">
        <f t="shared" si="1"/>
        <v>194.00399999999999</v>
      </c>
      <c r="G20" s="20">
        <v>6</v>
      </c>
      <c r="H20" s="86">
        <v>392.005</v>
      </c>
      <c r="I20" s="21">
        <v>13</v>
      </c>
      <c r="K20" s="4"/>
      <c r="M20" s="4"/>
    </row>
    <row r="21" spans="1:22" ht="15.75" customHeight="1" x14ac:dyDescent="0.3">
      <c r="A21" s="17">
        <v>5</v>
      </c>
      <c r="B21" s="18" t="s">
        <v>13</v>
      </c>
      <c r="C21" s="18" t="s">
        <v>14</v>
      </c>
      <c r="D21" s="86">
        <v>96.001000000000005</v>
      </c>
      <c r="E21" s="86">
        <v>96</v>
      </c>
      <c r="F21" s="86">
        <f t="shared" si="1"/>
        <v>192.001</v>
      </c>
      <c r="G21" s="20">
        <v>4</v>
      </c>
      <c r="H21" s="86">
        <v>386.00200000000001</v>
      </c>
      <c r="I21" s="21">
        <v>9</v>
      </c>
      <c r="K21" s="4"/>
      <c r="M21" s="4"/>
      <c r="V21" s="8"/>
    </row>
    <row r="22" spans="1:22" ht="15.75" customHeight="1" x14ac:dyDescent="0.3">
      <c r="A22" s="17">
        <v>4</v>
      </c>
      <c r="B22" s="18" t="s">
        <v>339</v>
      </c>
      <c r="C22" s="18" t="s">
        <v>43</v>
      </c>
      <c r="D22" s="86">
        <v>98.001000000000005</v>
      </c>
      <c r="E22" s="86">
        <v>95</v>
      </c>
      <c r="F22" s="86">
        <f t="shared" si="1"/>
        <v>193.001</v>
      </c>
      <c r="G22" s="20">
        <v>5</v>
      </c>
      <c r="H22" s="86">
        <v>381.00300000000004</v>
      </c>
      <c r="I22" s="21">
        <v>9</v>
      </c>
      <c r="K22" s="4"/>
      <c r="M22" s="4"/>
    </row>
    <row r="23" spans="1:22" ht="15.75" customHeight="1" x14ac:dyDescent="0.3">
      <c r="A23" s="17">
        <v>3</v>
      </c>
      <c r="B23" s="18" t="s">
        <v>340</v>
      </c>
      <c r="C23" s="18" t="s">
        <v>43</v>
      </c>
      <c r="D23" s="86">
        <v>94</v>
      </c>
      <c r="E23" s="86">
        <v>97.003</v>
      </c>
      <c r="F23" s="86">
        <f t="shared" si="1"/>
        <v>191.00299999999999</v>
      </c>
      <c r="G23" s="20">
        <v>3</v>
      </c>
      <c r="H23" s="86">
        <v>378.00400000000002</v>
      </c>
      <c r="I23" s="21">
        <v>6</v>
      </c>
      <c r="K23" s="4"/>
      <c r="M23" s="4"/>
    </row>
    <row r="24" spans="1:22" ht="15.75" customHeight="1" x14ac:dyDescent="0.3">
      <c r="A24" s="17">
        <v>1</v>
      </c>
      <c r="B24" s="18" t="s">
        <v>341</v>
      </c>
      <c r="C24" s="18" t="s">
        <v>342</v>
      </c>
      <c r="D24" s="86" t="s">
        <v>44</v>
      </c>
      <c r="E24" s="86"/>
      <c r="F24" s="86">
        <f t="shared" si="1"/>
        <v>0</v>
      </c>
      <c r="G24" s="20">
        <v>0</v>
      </c>
      <c r="H24" s="86">
        <v>0</v>
      </c>
      <c r="I24" s="23">
        <v>0</v>
      </c>
      <c r="K24" s="4"/>
      <c r="M24" s="4"/>
    </row>
    <row r="25" spans="1:22" ht="15.75" customHeight="1" x14ac:dyDescent="0.3">
      <c r="A25" s="24">
        <v>7</v>
      </c>
      <c r="B25" s="25" t="s">
        <v>343</v>
      </c>
      <c r="C25" s="25" t="s">
        <v>304</v>
      </c>
      <c r="D25" s="88" t="s">
        <v>44</v>
      </c>
      <c r="E25" s="88"/>
      <c r="F25" s="88">
        <f t="shared" si="1"/>
        <v>0</v>
      </c>
      <c r="G25" s="27">
        <v>0</v>
      </c>
      <c r="H25" s="88">
        <v>0</v>
      </c>
      <c r="I25" s="30">
        <v>0</v>
      </c>
      <c r="K25" s="4"/>
      <c r="M25" s="4"/>
    </row>
    <row r="26" spans="1:22" ht="15.75" customHeight="1" x14ac:dyDescent="0.3">
      <c r="A26" s="4"/>
      <c r="K26" s="4"/>
      <c r="M26" s="4"/>
    </row>
    <row r="27" spans="1:22" ht="15.75" customHeight="1" x14ac:dyDescent="0.3">
      <c r="A27" s="7"/>
      <c r="B27" s="8" t="s">
        <v>45</v>
      </c>
      <c r="C27" s="8"/>
      <c r="D27" s="8"/>
      <c r="E27" s="8"/>
      <c r="F27" s="8"/>
      <c r="G27" s="8"/>
      <c r="H27" s="8"/>
      <c r="I27" s="8"/>
      <c r="K27" s="4"/>
      <c r="M27" s="4"/>
    </row>
    <row r="28" spans="1:22" ht="15.75" customHeight="1" x14ac:dyDescent="0.3">
      <c r="A28" s="76">
        <v>2</v>
      </c>
      <c r="B28" s="10" t="s">
        <v>5</v>
      </c>
      <c r="C28" s="77" t="s">
        <v>6</v>
      </c>
      <c r="D28" s="46"/>
      <c r="E28" s="78"/>
      <c r="F28" s="11" t="s">
        <v>7</v>
      </c>
      <c r="G28" s="11" t="s">
        <v>8</v>
      </c>
      <c r="H28" s="11" t="s">
        <v>9</v>
      </c>
      <c r="I28" s="12" t="s">
        <v>10</v>
      </c>
      <c r="K28" s="4"/>
      <c r="M28" s="4"/>
      <c r="U28" s="84"/>
    </row>
    <row r="29" spans="1:22" ht="15.75" customHeight="1" x14ac:dyDescent="0.3">
      <c r="A29" s="13">
        <v>6</v>
      </c>
      <c r="B29" s="14" t="s">
        <v>274</v>
      </c>
      <c r="C29" s="14" t="s">
        <v>271</v>
      </c>
      <c r="D29" s="85">
        <v>100.003</v>
      </c>
      <c r="E29" s="85">
        <v>98.001000000000005</v>
      </c>
      <c r="F29" s="85">
        <f t="shared" ref="F29:F37" si="2">SUM(D29:E29)</f>
        <v>198.00400000000002</v>
      </c>
      <c r="G29" s="15">
        <v>9</v>
      </c>
      <c r="H29" s="85">
        <v>396.00700000000001</v>
      </c>
      <c r="I29" s="16">
        <v>18</v>
      </c>
      <c r="K29" s="4"/>
      <c r="M29" s="4"/>
      <c r="U29" s="64"/>
    </row>
    <row r="30" spans="1:22" ht="15.75" customHeight="1" x14ac:dyDescent="0.3">
      <c r="A30" s="17">
        <v>1</v>
      </c>
      <c r="B30" s="18" t="s">
        <v>344</v>
      </c>
      <c r="C30" s="18" t="s">
        <v>266</v>
      </c>
      <c r="D30" s="86">
        <v>96</v>
      </c>
      <c r="E30" s="86">
        <v>100.001</v>
      </c>
      <c r="F30" s="86">
        <f t="shared" si="2"/>
        <v>196.001</v>
      </c>
      <c r="G30" s="20">
        <v>8</v>
      </c>
      <c r="H30" s="86">
        <v>392.00300000000004</v>
      </c>
      <c r="I30" s="23">
        <v>16</v>
      </c>
      <c r="K30" s="4"/>
      <c r="M30" s="4"/>
    </row>
    <row r="31" spans="1:22" ht="15.75" customHeight="1" x14ac:dyDescent="0.3">
      <c r="A31" s="17">
        <v>4</v>
      </c>
      <c r="B31" s="18" t="s">
        <v>345</v>
      </c>
      <c r="C31" s="18" t="s">
        <v>331</v>
      </c>
      <c r="D31" s="86">
        <v>98.001000000000005</v>
      </c>
      <c r="E31" s="86">
        <v>96.001999999999995</v>
      </c>
      <c r="F31" s="86">
        <f t="shared" si="2"/>
        <v>194.00299999999999</v>
      </c>
      <c r="G31" s="20">
        <v>7</v>
      </c>
      <c r="H31" s="86">
        <v>387.00299999999999</v>
      </c>
      <c r="I31" s="21">
        <v>13</v>
      </c>
      <c r="K31" s="4"/>
      <c r="M31" s="4"/>
    </row>
    <row r="32" spans="1:22" ht="15.75" customHeight="1" x14ac:dyDescent="0.3">
      <c r="A32" s="17">
        <v>2</v>
      </c>
      <c r="B32" s="18" t="s">
        <v>270</v>
      </c>
      <c r="C32" s="18" t="s">
        <v>271</v>
      </c>
      <c r="D32" s="86">
        <v>97</v>
      </c>
      <c r="E32" s="86">
        <v>96.001000000000005</v>
      </c>
      <c r="F32" s="86">
        <f t="shared" si="2"/>
        <v>193.001</v>
      </c>
      <c r="G32" s="20">
        <v>5</v>
      </c>
      <c r="H32" s="86">
        <v>388.00300000000004</v>
      </c>
      <c r="I32" s="21">
        <v>12</v>
      </c>
      <c r="K32" s="4"/>
      <c r="M32" s="4"/>
      <c r="U32" s="64"/>
    </row>
    <row r="33" spans="1:21" ht="15.75" customHeight="1" x14ac:dyDescent="0.3">
      <c r="A33" s="17">
        <v>8</v>
      </c>
      <c r="B33" s="18" t="s">
        <v>346</v>
      </c>
      <c r="C33" s="18" t="s">
        <v>337</v>
      </c>
      <c r="D33" s="86">
        <v>97</v>
      </c>
      <c r="E33" s="86">
        <v>97</v>
      </c>
      <c r="F33" s="86">
        <f t="shared" si="2"/>
        <v>194</v>
      </c>
      <c r="G33" s="20">
        <v>6</v>
      </c>
      <c r="H33" s="86">
        <v>385.00299999999999</v>
      </c>
      <c r="I33" s="21">
        <v>11</v>
      </c>
      <c r="K33" s="4"/>
      <c r="M33" s="4"/>
    </row>
    <row r="34" spans="1:21" ht="15.75" customHeight="1" x14ac:dyDescent="0.3">
      <c r="A34" s="17">
        <v>5</v>
      </c>
      <c r="B34" s="18" t="s">
        <v>347</v>
      </c>
      <c r="C34" s="18" t="s">
        <v>348</v>
      </c>
      <c r="D34" s="86">
        <v>92</v>
      </c>
      <c r="E34" s="86">
        <v>92.001999999999995</v>
      </c>
      <c r="F34" s="86">
        <f t="shared" si="2"/>
        <v>184.00200000000001</v>
      </c>
      <c r="G34" s="20">
        <v>4</v>
      </c>
      <c r="H34" s="86">
        <v>375.00300000000004</v>
      </c>
      <c r="I34" s="21">
        <v>8</v>
      </c>
      <c r="K34" s="4"/>
      <c r="M34" s="4"/>
    </row>
    <row r="35" spans="1:21" ht="15.75" customHeight="1" x14ac:dyDescent="0.3">
      <c r="A35" s="17">
        <v>7</v>
      </c>
      <c r="B35" s="18" t="s">
        <v>349</v>
      </c>
      <c r="C35" s="18" t="s">
        <v>331</v>
      </c>
      <c r="D35" s="86">
        <v>93.001000000000005</v>
      </c>
      <c r="E35" s="86">
        <v>86</v>
      </c>
      <c r="F35" s="86">
        <f t="shared" si="2"/>
        <v>179.001</v>
      </c>
      <c r="G35" s="20">
        <v>3</v>
      </c>
      <c r="H35" s="86">
        <v>351.00099999999998</v>
      </c>
      <c r="I35" s="21">
        <v>6</v>
      </c>
      <c r="K35" s="4"/>
      <c r="M35" s="4"/>
    </row>
    <row r="36" spans="1:21" ht="15.75" customHeight="1" x14ac:dyDescent="0.3">
      <c r="A36" s="17">
        <v>3</v>
      </c>
      <c r="B36" s="18" t="s">
        <v>350</v>
      </c>
      <c r="C36" s="18" t="s">
        <v>331</v>
      </c>
      <c r="D36" s="86" t="s">
        <v>44</v>
      </c>
      <c r="E36" s="86"/>
      <c r="F36" s="86">
        <f t="shared" si="2"/>
        <v>0</v>
      </c>
      <c r="G36" s="20">
        <v>0</v>
      </c>
      <c r="H36" s="86">
        <v>0</v>
      </c>
      <c r="I36" s="21">
        <v>0</v>
      </c>
      <c r="K36" s="4"/>
      <c r="M36" s="4"/>
      <c r="U36" s="64"/>
    </row>
    <row r="37" spans="1:21" ht="15.75" customHeight="1" x14ac:dyDescent="0.3">
      <c r="A37" s="24">
        <v>9</v>
      </c>
      <c r="B37" s="25" t="s">
        <v>351</v>
      </c>
      <c r="C37" s="25" t="s">
        <v>266</v>
      </c>
      <c r="D37" s="88" t="s">
        <v>44</v>
      </c>
      <c r="E37" s="88"/>
      <c r="F37" s="88">
        <f t="shared" si="2"/>
        <v>0</v>
      </c>
      <c r="G37" s="27">
        <v>0</v>
      </c>
      <c r="H37" s="88">
        <v>0</v>
      </c>
      <c r="I37" s="30">
        <v>0</v>
      </c>
      <c r="K37" s="4"/>
      <c r="M37" s="4"/>
    </row>
    <row r="38" spans="1:21" ht="15.75" customHeight="1" x14ac:dyDescent="0.3">
      <c r="A38" s="4"/>
      <c r="K38" s="4"/>
      <c r="M38" s="4"/>
    </row>
    <row r="39" spans="1:21" ht="15.75" customHeight="1" x14ac:dyDescent="0.3">
      <c r="A39" s="7"/>
      <c r="B39" s="8" t="s">
        <v>46</v>
      </c>
      <c r="C39" s="8"/>
      <c r="D39" s="8"/>
      <c r="E39" s="8"/>
      <c r="F39" s="8"/>
      <c r="G39" s="8"/>
      <c r="H39" s="8"/>
      <c r="I39" s="8"/>
      <c r="K39" s="4"/>
      <c r="M39" s="4"/>
    </row>
    <row r="40" spans="1:21" ht="15.75" customHeight="1" x14ac:dyDescent="0.3">
      <c r="A40" s="76">
        <v>2</v>
      </c>
      <c r="B40" s="10" t="s">
        <v>5</v>
      </c>
      <c r="C40" s="77" t="s">
        <v>6</v>
      </c>
      <c r="D40" s="46"/>
      <c r="E40" s="78"/>
      <c r="F40" s="11" t="s">
        <v>7</v>
      </c>
      <c r="G40" s="11" t="s">
        <v>8</v>
      </c>
      <c r="H40" s="11" t="s">
        <v>9</v>
      </c>
      <c r="I40" s="12" t="s">
        <v>10</v>
      </c>
      <c r="K40" s="4"/>
      <c r="M40" s="4"/>
      <c r="U40" s="84"/>
    </row>
    <row r="41" spans="1:21" ht="15.75" customHeight="1" x14ac:dyDescent="0.3">
      <c r="A41" s="13">
        <v>1</v>
      </c>
      <c r="B41" s="14" t="s">
        <v>352</v>
      </c>
      <c r="C41" s="14" t="s">
        <v>266</v>
      </c>
      <c r="D41" s="85">
        <v>98</v>
      </c>
      <c r="E41" s="85">
        <v>100.003</v>
      </c>
      <c r="F41" s="85">
        <f t="shared" ref="F41:F48" si="3">SUM(D41:E41)</f>
        <v>198.00299999999999</v>
      </c>
      <c r="G41" s="15">
        <v>8</v>
      </c>
      <c r="H41" s="85">
        <v>393.00599999999997</v>
      </c>
      <c r="I41" s="32">
        <v>15</v>
      </c>
      <c r="K41" s="4"/>
      <c r="M41" s="4"/>
      <c r="U41" s="8"/>
    </row>
    <row r="42" spans="1:21" ht="15.75" customHeight="1" x14ac:dyDescent="0.3">
      <c r="A42" s="17">
        <v>3</v>
      </c>
      <c r="B42" s="18" t="s">
        <v>353</v>
      </c>
      <c r="C42" s="18" t="s">
        <v>43</v>
      </c>
      <c r="D42" s="86">
        <v>98</v>
      </c>
      <c r="E42" s="86">
        <v>97.001000000000005</v>
      </c>
      <c r="F42" s="86">
        <f t="shared" si="3"/>
        <v>195.001</v>
      </c>
      <c r="G42" s="20">
        <v>7</v>
      </c>
      <c r="H42" s="86">
        <v>388.00300000000004</v>
      </c>
      <c r="I42" s="21">
        <v>13</v>
      </c>
      <c r="K42" s="4"/>
      <c r="M42" s="4"/>
    </row>
    <row r="43" spans="1:21" ht="15.75" customHeight="1" x14ac:dyDescent="0.3">
      <c r="A43" s="17">
        <v>2</v>
      </c>
      <c r="B43" s="89" t="s">
        <v>354</v>
      </c>
      <c r="C43" s="89" t="s">
        <v>43</v>
      </c>
      <c r="D43" s="86">
        <v>97</v>
      </c>
      <c r="E43" s="86">
        <v>98.001000000000005</v>
      </c>
      <c r="F43" s="86">
        <f t="shared" si="3"/>
        <v>195.001</v>
      </c>
      <c r="G43" s="20">
        <v>7</v>
      </c>
      <c r="H43" s="86">
        <v>384.00099999999998</v>
      </c>
      <c r="I43" s="21">
        <v>10</v>
      </c>
      <c r="K43" s="4"/>
      <c r="M43" s="4"/>
    </row>
    <row r="44" spans="1:21" ht="15.75" customHeight="1" x14ac:dyDescent="0.3">
      <c r="A44" s="17">
        <v>7</v>
      </c>
      <c r="B44" s="18" t="s">
        <v>355</v>
      </c>
      <c r="C44" s="18" t="s">
        <v>14</v>
      </c>
      <c r="D44" s="86">
        <v>91</v>
      </c>
      <c r="E44" s="86">
        <v>95.001000000000005</v>
      </c>
      <c r="F44" s="86">
        <f t="shared" si="3"/>
        <v>186.001</v>
      </c>
      <c r="G44" s="20">
        <v>4</v>
      </c>
      <c r="H44" s="86">
        <v>379.00300000000004</v>
      </c>
      <c r="I44" s="21">
        <v>10</v>
      </c>
      <c r="K44" s="4"/>
      <c r="M44" s="4"/>
    </row>
    <row r="45" spans="1:21" ht="15.75" customHeight="1" x14ac:dyDescent="0.3">
      <c r="A45" s="17">
        <v>6</v>
      </c>
      <c r="B45" s="18" t="s">
        <v>312</v>
      </c>
      <c r="C45" s="18" t="s">
        <v>356</v>
      </c>
      <c r="D45" s="86">
        <v>98.001999999999995</v>
      </c>
      <c r="E45" s="86">
        <v>95.001000000000005</v>
      </c>
      <c r="F45" s="86">
        <f t="shared" si="3"/>
        <v>193.00299999999999</v>
      </c>
      <c r="G45" s="20">
        <v>5</v>
      </c>
      <c r="H45" s="86">
        <v>382.00400000000002</v>
      </c>
      <c r="I45" s="21">
        <v>9</v>
      </c>
      <c r="K45" s="4"/>
      <c r="M45" s="4"/>
    </row>
    <row r="46" spans="1:21" ht="15.75" customHeight="1" x14ac:dyDescent="0.3">
      <c r="A46" s="17">
        <v>8</v>
      </c>
      <c r="B46" s="18" t="s">
        <v>301</v>
      </c>
      <c r="C46" s="18" t="s">
        <v>266</v>
      </c>
      <c r="D46" s="86" t="s">
        <v>44</v>
      </c>
      <c r="E46" s="86"/>
      <c r="F46" s="86">
        <f t="shared" si="3"/>
        <v>0</v>
      </c>
      <c r="G46" s="20">
        <v>0</v>
      </c>
      <c r="H46" s="86">
        <v>196.00400000000002</v>
      </c>
      <c r="I46" s="21">
        <v>8</v>
      </c>
      <c r="K46" s="4"/>
      <c r="M46" s="4"/>
      <c r="U46" s="8"/>
    </row>
    <row r="47" spans="1:21" ht="15.75" customHeight="1" x14ac:dyDescent="0.3">
      <c r="A47" s="17">
        <v>4</v>
      </c>
      <c r="B47" s="18" t="s">
        <v>357</v>
      </c>
      <c r="C47" s="18" t="s">
        <v>271</v>
      </c>
      <c r="D47" s="86">
        <v>0</v>
      </c>
      <c r="E47" s="86">
        <v>0</v>
      </c>
      <c r="F47" s="86">
        <f t="shared" si="3"/>
        <v>0</v>
      </c>
      <c r="G47" s="20">
        <v>0</v>
      </c>
      <c r="H47" s="86">
        <v>0</v>
      </c>
      <c r="I47" s="21">
        <v>0</v>
      </c>
      <c r="K47" s="4"/>
      <c r="M47" s="4"/>
    </row>
    <row r="48" spans="1:21" ht="15.75" customHeight="1" x14ac:dyDescent="0.3">
      <c r="A48" s="24">
        <v>5</v>
      </c>
      <c r="B48" s="25" t="s">
        <v>312</v>
      </c>
      <c r="C48" s="25" t="s">
        <v>304</v>
      </c>
      <c r="D48" s="88" t="s">
        <v>44</v>
      </c>
      <c r="E48" s="88"/>
      <c r="F48" s="88">
        <f t="shared" si="3"/>
        <v>0</v>
      </c>
      <c r="G48" s="27">
        <v>0</v>
      </c>
      <c r="H48" s="88">
        <v>0</v>
      </c>
      <c r="I48" s="30">
        <v>0</v>
      </c>
      <c r="K48" s="4"/>
      <c r="M48" s="4"/>
    </row>
    <row r="49" spans="1:21" ht="15.75" customHeight="1" x14ac:dyDescent="0.3">
      <c r="A49" s="4"/>
      <c r="K49" s="4"/>
      <c r="M49" s="4"/>
    </row>
    <row r="50" spans="1:21" ht="15.75" customHeight="1" x14ac:dyDescent="0.3">
      <c r="A50" s="7"/>
      <c r="B50" s="8" t="s">
        <v>72</v>
      </c>
      <c r="C50" s="8"/>
      <c r="D50" s="8"/>
      <c r="E50" s="8"/>
      <c r="F50" s="8"/>
      <c r="G50" s="8"/>
      <c r="H50" s="8"/>
      <c r="I50" s="8"/>
      <c r="K50" s="4"/>
      <c r="M50" s="4"/>
    </row>
    <row r="51" spans="1:21" ht="15.75" customHeight="1" x14ac:dyDescent="0.3">
      <c r="A51" s="76">
        <v>2</v>
      </c>
      <c r="B51" s="10" t="s">
        <v>5</v>
      </c>
      <c r="C51" s="77" t="s">
        <v>6</v>
      </c>
      <c r="D51" s="46"/>
      <c r="E51" s="78"/>
      <c r="F51" s="11" t="s">
        <v>7</v>
      </c>
      <c r="G51" s="11" t="s">
        <v>8</v>
      </c>
      <c r="H51" s="11" t="s">
        <v>9</v>
      </c>
      <c r="I51" s="12" t="s">
        <v>10</v>
      </c>
      <c r="K51" s="4"/>
      <c r="M51" s="4"/>
      <c r="U51" s="84"/>
    </row>
    <row r="52" spans="1:21" ht="15.75" customHeight="1" x14ac:dyDescent="0.3">
      <c r="A52" s="13">
        <v>7</v>
      </c>
      <c r="B52" s="14" t="s">
        <v>358</v>
      </c>
      <c r="C52" s="14" t="s">
        <v>14</v>
      </c>
      <c r="D52" s="85">
        <v>98.001999999999995</v>
      </c>
      <c r="E52" s="85">
        <v>97.001999999999995</v>
      </c>
      <c r="F52" s="85">
        <f t="shared" ref="F52:F59" si="4">SUM(D52:E52)</f>
        <v>195.00399999999999</v>
      </c>
      <c r="G52" s="15">
        <v>7</v>
      </c>
      <c r="H52" s="85">
        <v>395.005</v>
      </c>
      <c r="I52" s="16">
        <v>15</v>
      </c>
      <c r="K52" s="4"/>
      <c r="M52" s="4"/>
    </row>
    <row r="53" spans="1:21" ht="15.75" customHeight="1" x14ac:dyDescent="0.3">
      <c r="A53" s="17">
        <v>5</v>
      </c>
      <c r="B53" s="18" t="s">
        <v>359</v>
      </c>
      <c r="C53" s="18" t="s">
        <v>115</v>
      </c>
      <c r="D53" s="86">
        <v>97.001999999999995</v>
      </c>
      <c r="E53" s="86">
        <v>99.001999999999995</v>
      </c>
      <c r="F53" s="86">
        <f t="shared" si="4"/>
        <v>196.00399999999999</v>
      </c>
      <c r="G53" s="20">
        <v>8</v>
      </c>
      <c r="H53" s="86">
        <v>394.00699999999995</v>
      </c>
      <c r="I53" s="21">
        <v>15</v>
      </c>
      <c r="K53" s="4"/>
      <c r="M53" s="4"/>
      <c r="U53" s="64"/>
    </row>
    <row r="54" spans="1:21" ht="15.75" customHeight="1" x14ac:dyDescent="0.3">
      <c r="A54" s="17">
        <v>4</v>
      </c>
      <c r="B54" s="18" t="s">
        <v>360</v>
      </c>
      <c r="C54" s="18" t="s">
        <v>43</v>
      </c>
      <c r="D54" s="86">
        <v>97.001000000000005</v>
      </c>
      <c r="E54" s="86">
        <v>98.001000000000005</v>
      </c>
      <c r="F54" s="86">
        <f t="shared" si="4"/>
        <v>195.00200000000001</v>
      </c>
      <c r="G54" s="20">
        <v>6</v>
      </c>
      <c r="H54" s="86">
        <v>386.00599999999997</v>
      </c>
      <c r="I54" s="21">
        <v>11</v>
      </c>
      <c r="K54" s="4"/>
      <c r="M54" s="4"/>
    </row>
    <row r="55" spans="1:21" ht="15.75" customHeight="1" x14ac:dyDescent="0.3">
      <c r="A55" s="17">
        <v>3</v>
      </c>
      <c r="B55" s="18" t="s">
        <v>361</v>
      </c>
      <c r="C55" s="18" t="s">
        <v>348</v>
      </c>
      <c r="D55" s="86">
        <v>95</v>
      </c>
      <c r="E55" s="86">
        <v>96.001000000000005</v>
      </c>
      <c r="F55" s="86">
        <f t="shared" si="4"/>
        <v>191.001</v>
      </c>
      <c r="G55" s="20">
        <v>5</v>
      </c>
      <c r="H55" s="86">
        <v>384.00300000000004</v>
      </c>
      <c r="I55" s="21">
        <v>11</v>
      </c>
      <c r="K55" s="4"/>
      <c r="M55" s="4"/>
      <c r="U55" s="64"/>
    </row>
    <row r="56" spans="1:21" ht="15.75" customHeight="1" x14ac:dyDescent="0.3">
      <c r="A56" s="17">
        <v>2</v>
      </c>
      <c r="B56" s="89" t="s">
        <v>362</v>
      </c>
      <c r="C56" s="89" t="s">
        <v>43</v>
      </c>
      <c r="D56" s="86">
        <v>93.001000000000005</v>
      </c>
      <c r="E56" s="86">
        <v>97</v>
      </c>
      <c r="F56" s="86">
        <f t="shared" si="4"/>
        <v>190.001</v>
      </c>
      <c r="G56" s="20">
        <v>4</v>
      </c>
      <c r="H56" s="86">
        <v>380.00099999999998</v>
      </c>
      <c r="I56" s="21">
        <v>8</v>
      </c>
      <c r="K56" s="4"/>
      <c r="M56" s="4"/>
      <c r="U56" s="8"/>
    </row>
    <row r="57" spans="1:21" ht="15.75" customHeight="1" x14ac:dyDescent="0.3">
      <c r="A57" s="17">
        <v>6</v>
      </c>
      <c r="B57" s="18" t="s">
        <v>363</v>
      </c>
      <c r="C57" s="18" t="s">
        <v>43</v>
      </c>
      <c r="D57" s="86">
        <v>95</v>
      </c>
      <c r="E57" s="86">
        <v>92</v>
      </c>
      <c r="F57" s="86">
        <f t="shared" si="4"/>
        <v>187</v>
      </c>
      <c r="G57" s="20">
        <v>3</v>
      </c>
      <c r="H57" s="86">
        <v>372</v>
      </c>
      <c r="I57" s="21">
        <v>5</v>
      </c>
      <c r="K57" s="4"/>
      <c r="M57" s="4"/>
    </row>
    <row r="58" spans="1:21" ht="15.75" customHeight="1" x14ac:dyDescent="0.3">
      <c r="A58" s="17">
        <v>1</v>
      </c>
      <c r="B58" s="18" t="s">
        <v>364</v>
      </c>
      <c r="C58" s="18" t="s">
        <v>266</v>
      </c>
      <c r="D58" s="86" t="s">
        <v>44</v>
      </c>
      <c r="E58" s="86"/>
      <c r="F58" s="86">
        <f t="shared" si="4"/>
        <v>0</v>
      </c>
      <c r="G58" s="20">
        <v>0</v>
      </c>
      <c r="H58" s="86">
        <v>187</v>
      </c>
      <c r="I58" s="23">
        <v>3</v>
      </c>
      <c r="K58" s="4"/>
      <c r="M58" s="4"/>
    </row>
    <row r="59" spans="1:21" ht="15.75" customHeight="1" x14ac:dyDescent="0.3">
      <c r="A59" s="24">
        <v>8</v>
      </c>
      <c r="B59" s="25" t="s">
        <v>365</v>
      </c>
      <c r="C59" s="25" t="s">
        <v>356</v>
      </c>
      <c r="D59" s="88" t="s">
        <v>44</v>
      </c>
      <c r="E59" s="88"/>
      <c r="F59" s="88">
        <f t="shared" si="4"/>
        <v>0</v>
      </c>
      <c r="G59" s="27">
        <v>0</v>
      </c>
      <c r="H59" s="88">
        <v>0</v>
      </c>
      <c r="I59" s="30">
        <v>0</v>
      </c>
      <c r="K59" s="4"/>
      <c r="M59" s="4"/>
    </row>
    <row r="60" spans="1:21" ht="15.75" customHeight="1" x14ac:dyDescent="0.35">
      <c r="A60" s="4"/>
      <c r="K60" s="4"/>
      <c r="M60" s="4"/>
      <c r="U60" s="3"/>
    </row>
    <row r="61" spans="1:21" ht="15.75" customHeight="1" x14ac:dyDescent="0.3">
      <c r="A61" s="4"/>
      <c r="B61" s="4" t="s">
        <v>366</v>
      </c>
      <c r="E61" s="33"/>
      <c r="K61" s="4"/>
      <c r="M61" s="4"/>
    </row>
    <row r="62" spans="1:21" ht="15.75" customHeight="1" x14ac:dyDescent="0.3">
      <c r="A62" s="4"/>
      <c r="B62" s="4" t="s">
        <v>143</v>
      </c>
      <c r="K62" s="4"/>
      <c r="M62" s="4"/>
    </row>
    <row r="63" spans="1:21" ht="15.75" customHeight="1" x14ac:dyDescent="0.3">
      <c r="A63" s="4"/>
      <c r="K63" s="4"/>
      <c r="M63" s="4"/>
    </row>
    <row r="64" spans="1:21" ht="15.75" customHeight="1" x14ac:dyDescent="0.3">
      <c r="A64" s="4"/>
      <c r="K64" s="4"/>
      <c r="M64" s="4"/>
    </row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printOptions horizontalCentered="1" gridLinesSet="0"/>
  <pageMargins left="0.31496062992126" right="0.31496062992126" top="1.1811023622047201" bottom="0.39370078740157499" header="0.39370078740157499" footer="0.196850393700787"/>
  <pageSetup paperSize="9" scale="5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9C6C4-F485-49BD-A75A-C3CEE93D923F}">
  <sheetPr codeName="Sheet19"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326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  <c r="K2" s="83">
        <v>1</v>
      </c>
      <c r="S2" s="4">
        <v>1</v>
      </c>
    </row>
    <row r="3" spans="1:34" s="8" customFormat="1" ht="15.75" customHeight="1" x14ac:dyDescent="0.3">
      <c r="A3" s="7"/>
      <c r="B3" s="8" t="s">
        <v>73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6">
        <v>2</v>
      </c>
      <c r="B4" s="10" t="s">
        <v>5</v>
      </c>
      <c r="C4" s="77" t="s">
        <v>6</v>
      </c>
      <c r="D4" s="46"/>
      <c r="E4" s="78"/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35">
        <v>4</v>
      </c>
      <c r="B5" s="14" t="s">
        <v>367</v>
      </c>
      <c r="C5" s="14" t="s">
        <v>271</v>
      </c>
      <c r="D5" s="90">
        <v>97.001000000000005</v>
      </c>
      <c r="E5" s="90">
        <v>98.001000000000005</v>
      </c>
      <c r="F5" s="85">
        <f t="shared" ref="F5:F12" si="0">SUM(D5:E5)</f>
        <v>195.00200000000001</v>
      </c>
      <c r="G5" s="15">
        <v>8</v>
      </c>
      <c r="H5" s="90">
        <v>386.00300000000004</v>
      </c>
      <c r="I5" s="37">
        <v>16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1</v>
      </c>
      <c r="B6" s="18" t="s">
        <v>368</v>
      </c>
      <c r="C6" s="18" t="s">
        <v>356</v>
      </c>
      <c r="D6" s="86">
        <v>97</v>
      </c>
      <c r="E6" s="86">
        <v>98.001999999999995</v>
      </c>
      <c r="F6" s="86">
        <f t="shared" si="0"/>
        <v>195.00200000000001</v>
      </c>
      <c r="G6" s="20">
        <v>8</v>
      </c>
      <c r="H6" s="86">
        <v>380.00300000000004</v>
      </c>
      <c r="I6" s="23">
        <v>15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17">
        <v>3</v>
      </c>
      <c r="B7" s="89" t="s">
        <v>369</v>
      </c>
      <c r="C7" s="89" t="s">
        <v>271</v>
      </c>
      <c r="D7" s="91">
        <v>94</v>
      </c>
      <c r="E7" s="91">
        <v>94.001000000000005</v>
      </c>
      <c r="F7" s="86">
        <f t="shared" si="0"/>
        <v>188.001</v>
      </c>
      <c r="G7" s="20">
        <v>6</v>
      </c>
      <c r="H7" s="91">
        <v>372.00099999999998</v>
      </c>
      <c r="I7" s="39">
        <v>12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40">
        <v>2</v>
      </c>
      <c r="B8" s="18" t="s">
        <v>370</v>
      </c>
      <c r="C8" s="18" t="s">
        <v>255</v>
      </c>
      <c r="D8" s="91" t="s">
        <v>44</v>
      </c>
      <c r="E8" s="91"/>
      <c r="F8" s="86">
        <f t="shared" si="0"/>
        <v>0</v>
      </c>
      <c r="G8" s="20">
        <v>0</v>
      </c>
      <c r="H8" s="91">
        <v>0</v>
      </c>
      <c r="I8" s="39">
        <v>0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17">
        <v>5</v>
      </c>
      <c r="B9" s="18" t="s">
        <v>371</v>
      </c>
      <c r="C9" s="18" t="s">
        <v>304</v>
      </c>
      <c r="D9" s="91" t="s">
        <v>44</v>
      </c>
      <c r="E9" s="91"/>
      <c r="F9" s="86">
        <f t="shared" si="0"/>
        <v>0</v>
      </c>
      <c r="G9" s="20">
        <v>0</v>
      </c>
      <c r="H9" s="91">
        <v>0</v>
      </c>
      <c r="I9" s="39">
        <v>0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40">
        <v>6</v>
      </c>
      <c r="B10" s="18" t="s">
        <v>372</v>
      </c>
      <c r="C10" s="18" t="s">
        <v>304</v>
      </c>
      <c r="D10" s="91" t="s">
        <v>44</v>
      </c>
      <c r="E10" s="91"/>
      <c r="F10" s="86">
        <f t="shared" si="0"/>
        <v>0</v>
      </c>
      <c r="G10" s="20">
        <v>0</v>
      </c>
      <c r="H10" s="91">
        <v>0</v>
      </c>
      <c r="I10" s="39">
        <v>0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17">
        <v>7</v>
      </c>
      <c r="B11" s="18" t="s">
        <v>284</v>
      </c>
      <c r="C11" s="18" t="s">
        <v>255</v>
      </c>
      <c r="D11" s="91" t="s">
        <v>44</v>
      </c>
      <c r="E11" s="91"/>
      <c r="F11" s="86">
        <f t="shared" si="0"/>
        <v>0</v>
      </c>
      <c r="G11" s="20">
        <v>0</v>
      </c>
      <c r="H11" s="91">
        <v>0</v>
      </c>
      <c r="I11" s="39">
        <v>0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41">
        <v>8</v>
      </c>
      <c r="B12" s="25" t="s">
        <v>373</v>
      </c>
      <c r="C12" s="25" t="s">
        <v>255</v>
      </c>
      <c r="D12" s="92" t="s">
        <v>44</v>
      </c>
      <c r="E12" s="92"/>
      <c r="F12" s="88">
        <f t="shared" si="0"/>
        <v>0</v>
      </c>
      <c r="G12" s="27">
        <v>0</v>
      </c>
      <c r="H12" s="92">
        <v>0</v>
      </c>
      <c r="I12" s="43">
        <v>0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4" t="s">
        <v>366</v>
      </c>
      <c r="E14" s="33" t="s">
        <v>142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4" t="s">
        <v>143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 x14ac:dyDescent="0.3">
      <c r="A70" s="4"/>
      <c r="K70" s="4"/>
    </row>
    <row r="71" spans="1:26" ht="15.75" customHeight="1" x14ac:dyDescent="0.3">
      <c r="A71" s="4"/>
      <c r="K71" s="4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hyperlinks>
    <hyperlink ref="B2" location="'Index'!A3" tooltip="Go to the Index sheet" display="`" xr:uid="{29A8EAF2-F1F4-43CE-8E41-3AF80D403EB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5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B96F-EC4A-457E-9AE6-5BA39E68B15F}">
  <sheetPr codeName="Sheet20"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326</v>
      </c>
      <c r="D1" s="3"/>
      <c r="E1" s="3"/>
      <c r="F1" s="3" t="s">
        <v>165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4"/>
      <c r="AH1" s="34"/>
    </row>
    <row r="2" spans="1:34" ht="15.75" customHeight="1" x14ac:dyDescent="0.3">
      <c r="B2" s="6" t="s">
        <v>2</v>
      </c>
      <c r="AG2" s="34"/>
      <c r="AH2" s="34"/>
    </row>
    <row r="3" spans="1:34" s="8" customFormat="1" ht="15.75" customHeight="1" x14ac:dyDescent="0.3">
      <c r="A3" s="7"/>
      <c r="B3" s="8" t="s">
        <v>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6">
        <v>2</v>
      </c>
      <c r="B4" s="10" t="s">
        <v>5</v>
      </c>
      <c r="C4" s="77" t="s">
        <v>6</v>
      </c>
      <c r="D4" s="46" t="s">
        <v>281</v>
      </c>
      <c r="E4" s="78" t="s">
        <v>281</v>
      </c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13">
        <v>7</v>
      </c>
      <c r="B5" s="14" t="s">
        <v>305</v>
      </c>
      <c r="C5" s="14" t="s">
        <v>242</v>
      </c>
      <c r="D5" s="90">
        <v>99.001999999999995</v>
      </c>
      <c r="E5" s="90">
        <v>100.004</v>
      </c>
      <c r="F5" s="85">
        <v>199.006</v>
      </c>
      <c r="G5" s="15">
        <v>11</v>
      </c>
      <c r="H5" s="90">
        <v>399.012</v>
      </c>
      <c r="I5" s="37">
        <v>22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40">
        <v>10</v>
      </c>
      <c r="B6" s="18" t="s">
        <v>274</v>
      </c>
      <c r="C6" s="18" t="s">
        <v>271</v>
      </c>
      <c r="D6" s="91">
        <v>100.003</v>
      </c>
      <c r="E6" s="91">
        <v>98.001000000000005</v>
      </c>
      <c r="F6" s="86">
        <v>198.00400000000002</v>
      </c>
      <c r="G6" s="19">
        <v>10</v>
      </c>
      <c r="H6" s="91">
        <v>396.00700000000001</v>
      </c>
      <c r="I6" s="39">
        <v>20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40">
        <v>6</v>
      </c>
      <c r="B7" s="18" t="s">
        <v>367</v>
      </c>
      <c r="C7" s="18" t="s">
        <v>271</v>
      </c>
      <c r="D7" s="91">
        <v>97.001000000000005</v>
      </c>
      <c r="E7" s="91">
        <v>98.001000000000005</v>
      </c>
      <c r="F7" s="86">
        <v>195.00200000000001</v>
      </c>
      <c r="G7" s="19">
        <v>9</v>
      </c>
      <c r="H7" s="91">
        <v>386.00300000000004</v>
      </c>
      <c r="I7" s="39">
        <v>17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17">
        <v>1</v>
      </c>
      <c r="B8" s="18" t="s">
        <v>270</v>
      </c>
      <c r="C8" s="18" t="s">
        <v>271</v>
      </c>
      <c r="D8" s="86">
        <v>97</v>
      </c>
      <c r="E8" s="86">
        <v>96.001000000000005</v>
      </c>
      <c r="F8" s="86">
        <v>193.001</v>
      </c>
      <c r="G8" s="19">
        <v>7</v>
      </c>
      <c r="H8" s="86">
        <v>388.00300000000004</v>
      </c>
      <c r="I8" s="23">
        <v>16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17">
        <v>3</v>
      </c>
      <c r="B9" s="18" t="s">
        <v>368</v>
      </c>
      <c r="C9" s="18" t="s">
        <v>356</v>
      </c>
      <c r="D9" s="91">
        <v>97</v>
      </c>
      <c r="E9" s="91">
        <v>98.001999999999995</v>
      </c>
      <c r="F9" s="86">
        <v>195.00200000000001</v>
      </c>
      <c r="G9" s="19">
        <v>9</v>
      </c>
      <c r="H9" s="91">
        <v>380.00300000000004</v>
      </c>
      <c r="I9" s="39">
        <v>15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17">
        <v>9</v>
      </c>
      <c r="B10" s="18" t="s">
        <v>347</v>
      </c>
      <c r="C10" s="18" t="s">
        <v>348</v>
      </c>
      <c r="D10" s="91">
        <v>92</v>
      </c>
      <c r="E10" s="91">
        <v>92.001999999999995</v>
      </c>
      <c r="F10" s="86">
        <v>184.00200000000001</v>
      </c>
      <c r="G10" s="19">
        <v>5</v>
      </c>
      <c r="H10" s="91">
        <v>375.00300000000004</v>
      </c>
      <c r="I10" s="39">
        <v>13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40">
        <v>4</v>
      </c>
      <c r="B11" s="89" t="s">
        <v>369</v>
      </c>
      <c r="C11" s="89" t="s">
        <v>271</v>
      </c>
      <c r="D11" s="91">
        <v>94</v>
      </c>
      <c r="E11" s="91">
        <v>94.001000000000005</v>
      </c>
      <c r="F11" s="86">
        <v>188.001</v>
      </c>
      <c r="G11" s="19">
        <v>6</v>
      </c>
      <c r="H11" s="91">
        <v>372.00099999999998</v>
      </c>
      <c r="I11" s="39">
        <v>11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40">
        <v>2</v>
      </c>
      <c r="B12" s="18" t="s">
        <v>341</v>
      </c>
      <c r="C12" s="18" t="s">
        <v>342</v>
      </c>
      <c r="D12" s="91" t="s">
        <v>44</v>
      </c>
      <c r="E12" s="91" t="s">
        <v>281</v>
      </c>
      <c r="F12" s="86">
        <v>0</v>
      </c>
      <c r="G12" s="19">
        <v>0</v>
      </c>
      <c r="H12" s="91">
        <v>0</v>
      </c>
      <c r="I12" s="39">
        <v>0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17">
        <v>5</v>
      </c>
      <c r="B13" s="18" t="s">
        <v>357</v>
      </c>
      <c r="C13" s="18" t="s">
        <v>271</v>
      </c>
      <c r="D13" s="91">
        <v>0</v>
      </c>
      <c r="E13" s="91">
        <v>0</v>
      </c>
      <c r="F13" s="86">
        <v>0</v>
      </c>
      <c r="G13" s="19">
        <v>0</v>
      </c>
      <c r="H13" s="91">
        <v>0</v>
      </c>
      <c r="I13" s="39">
        <v>0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40">
        <v>8</v>
      </c>
      <c r="B14" s="18" t="s">
        <v>333</v>
      </c>
      <c r="C14" s="18" t="s">
        <v>242</v>
      </c>
      <c r="D14" s="91" t="s">
        <v>44</v>
      </c>
      <c r="E14" s="91" t="s">
        <v>281</v>
      </c>
      <c r="F14" s="86">
        <v>0</v>
      </c>
      <c r="G14" s="19">
        <v>0</v>
      </c>
      <c r="H14" s="91">
        <v>0</v>
      </c>
      <c r="I14" s="39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24">
        <v>11</v>
      </c>
      <c r="B15" s="25" t="s">
        <v>284</v>
      </c>
      <c r="C15" s="25" t="s">
        <v>255</v>
      </c>
      <c r="D15" s="92" t="s">
        <v>44</v>
      </c>
      <c r="E15" s="92"/>
      <c r="F15" s="88">
        <v>0</v>
      </c>
      <c r="G15" s="26">
        <v>0</v>
      </c>
      <c r="H15" s="92">
        <v>0</v>
      </c>
      <c r="I15" s="43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4" t="s">
        <v>164</v>
      </c>
      <c r="E17" s="33" t="s">
        <v>142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4" t="s">
        <v>143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 x14ac:dyDescent="0.3">
      <c r="A70" s="4"/>
      <c r="K70" s="4"/>
    </row>
    <row r="71" spans="1:26" ht="15.75" customHeight="1" x14ac:dyDescent="0.3">
      <c r="A71" s="4"/>
      <c r="K71" s="4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heetProtection selectLockedCells="1" selectUnlockedCells="1"/>
  <hyperlinks>
    <hyperlink ref="B2" location="'Index'!A3" tooltip="Go to the Index sheet" display="`" xr:uid="{CD81CBBF-4236-4F4C-AC70-6C782D4BFBE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9819-6066-497C-AAD4-18C608C80C06}">
  <sheetPr codeName="Sheet29"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94" customWidth="1"/>
    <col min="2" max="3" width="20.7109375" style="94" customWidth="1"/>
    <col min="4" max="7" width="5" style="94" customWidth="1"/>
    <col min="8" max="8" width="1.7109375" style="94" customWidth="1"/>
    <col min="9" max="9" width="2.7109375" style="94" customWidth="1"/>
    <col min="10" max="11" width="20.7109375" style="94" customWidth="1"/>
    <col min="12" max="15" width="5" style="94" customWidth="1"/>
    <col min="16" max="16384" width="11.7109375" style="94"/>
  </cols>
  <sheetData>
    <row r="1" spans="1:34" s="93" customFormat="1" ht="18" x14ac:dyDescent="0.35">
      <c r="B1" s="93" t="s">
        <v>374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G2" s="4"/>
      <c r="AH2" s="4"/>
    </row>
    <row r="3" spans="1:34" s="95" customFormat="1" ht="15.75" customHeight="1" x14ac:dyDescent="0.3">
      <c r="B3" s="95" t="s">
        <v>3</v>
      </c>
      <c r="I3" s="94"/>
      <c r="J3" s="94"/>
      <c r="K3" s="94"/>
      <c r="L3" s="94"/>
      <c r="M3" s="94"/>
      <c r="N3" s="94"/>
      <c r="O3" s="94"/>
      <c r="P3" s="94"/>
      <c r="AA3" s="94"/>
      <c r="AB3" s="94"/>
      <c r="AC3" s="94"/>
      <c r="AD3" s="94"/>
      <c r="AE3" s="94"/>
      <c r="AF3" s="94"/>
    </row>
    <row r="4" spans="1:34" ht="15.75" customHeight="1" x14ac:dyDescent="0.3">
      <c r="A4" s="96"/>
      <c r="B4" s="97" t="s">
        <v>5</v>
      </c>
      <c r="C4" s="97" t="s">
        <v>6</v>
      </c>
      <c r="D4" s="98" t="s">
        <v>7</v>
      </c>
      <c r="E4" s="98" t="s">
        <v>8</v>
      </c>
      <c r="F4" s="98" t="s">
        <v>9</v>
      </c>
      <c r="G4" s="99" t="s">
        <v>10</v>
      </c>
    </row>
    <row r="5" spans="1:34" ht="15.75" customHeight="1" x14ac:dyDescent="0.3">
      <c r="A5" s="100">
        <v>4</v>
      </c>
      <c r="B5" s="14" t="s">
        <v>125</v>
      </c>
      <c r="C5" s="14" t="s">
        <v>76</v>
      </c>
      <c r="D5" s="15">
        <v>91</v>
      </c>
      <c r="E5" s="101">
        <v>8</v>
      </c>
      <c r="F5" s="15">
        <v>176</v>
      </c>
      <c r="G5" s="16">
        <v>14</v>
      </c>
    </row>
    <row r="6" spans="1:34" ht="15.75" customHeight="1" x14ac:dyDescent="0.3">
      <c r="A6" s="102">
        <v>5</v>
      </c>
      <c r="B6" s="18" t="s">
        <v>11</v>
      </c>
      <c r="C6" s="18" t="s">
        <v>12</v>
      </c>
      <c r="D6" s="103">
        <v>83</v>
      </c>
      <c r="E6" s="104">
        <v>7</v>
      </c>
      <c r="F6" s="103">
        <v>171</v>
      </c>
      <c r="G6" s="105">
        <v>14</v>
      </c>
    </row>
    <row r="7" spans="1:34" s="4" customFormat="1" ht="15.75" customHeight="1" x14ac:dyDescent="0.3">
      <c r="A7" s="102">
        <v>8</v>
      </c>
      <c r="B7" s="74" t="s">
        <v>267</v>
      </c>
      <c r="C7" s="18" t="s">
        <v>266</v>
      </c>
      <c r="D7" s="103" t="s">
        <v>44</v>
      </c>
      <c r="E7" s="104">
        <v>0</v>
      </c>
      <c r="F7" s="103">
        <v>91</v>
      </c>
      <c r="G7" s="105">
        <v>8</v>
      </c>
      <c r="J7" s="73"/>
      <c r="V7" s="94"/>
      <c r="W7" s="94"/>
    </row>
    <row r="8" spans="1:34" s="4" customFormat="1" ht="15.75" customHeight="1" x14ac:dyDescent="0.3">
      <c r="A8" s="102">
        <v>2</v>
      </c>
      <c r="B8" s="74" t="s">
        <v>375</v>
      </c>
      <c r="C8" s="18" t="s">
        <v>266</v>
      </c>
      <c r="D8" s="103" t="s">
        <v>44</v>
      </c>
      <c r="E8" s="104">
        <v>0</v>
      </c>
      <c r="F8" s="103">
        <v>70</v>
      </c>
      <c r="G8" s="105">
        <v>5</v>
      </c>
      <c r="K8" s="5"/>
    </row>
    <row r="9" spans="1:34" ht="15.75" customHeight="1" x14ac:dyDescent="0.3">
      <c r="A9" s="102">
        <v>7</v>
      </c>
      <c r="B9" s="74" t="s">
        <v>301</v>
      </c>
      <c r="C9" s="18" t="s">
        <v>266</v>
      </c>
      <c r="D9" s="103" t="s">
        <v>44</v>
      </c>
      <c r="E9" s="104">
        <v>0</v>
      </c>
      <c r="F9" s="103">
        <v>48</v>
      </c>
      <c r="G9" s="105">
        <v>4</v>
      </c>
      <c r="V9" s="4"/>
      <c r="W9" s="4"/>
    </row>
    <row r="10" spans="1:34" ht="15.75" customHeight="1" x14ac:dyDescent="0.3">
      <c r="A10" s="102">
        <v>1</v>
      </c>
      <c r="B10" s="74" t="s">
        <v>299</v>
      </c>
      <c r="C10" s="18" t="s">
        <v>242</v>
      </c>
      <c r="D10" s="103" t="s">
        <v>44</v>
      </c>
      <c r="E10" s="104">
        <v>0</v>
      </c>
      <c r="F10" s="22">
        <v>0</v>
      </c>
      <c r="G10" s="23">
        <v>0</v>
      </c>
    </row>
    <row r="11" spans="1:34" ht="15.75" customHeight="1" x14ac:dyDescent="0.3">
      <c r="A11" s="102">
        <v>3</v>
      </c>
      <c r="B11" s="18" t="s">
        <v>376</v>
      </c>
      <c r="C11" s="18" t="s">
        <v>68</v>
      </c>
      <c r="D11" s="19" t="s">
        <v>37</v>
      </c>
      <c r="E11" s="104">
        <v>0</v>
      </c>
      <c r="F11" s="19">
        <v>0</v>
      </c>
      <c r="G11" s="21">
        <v>0</v>
      </c>
    </row>
    <row r="12" spans="1:34" ht="15.75" customHeight="1" x14ac:dyDescent="0.3">
      <c r="A12" s="106">
        <v>6</v>
      </c>
      <c r="B12" s="75" t="s">
        <v>377</v>
      </c>
      <c r="C12" s="25" t="s">
        <v>253</v>
      </c>
      <c r="D12" s="107" t="s">
        <v>44</v>
      </c>
      <c r="E12" s="108">
        <v>0</v>
      </c>
      <c r="F12" s="107">
        <v>0</v>
      </c>
      <c r="G12" s="109">
        <v>0</v>
      </c>
    </row>
    <row r="13" spans="1:34" ht="15.75" customHeight="1" x14ac:dyDescent="0.3"/>
    <row r="14" spans="1:34" ht="15.75" customHeight="1" x14ac:dyDescent="0.3">
      <c r="B14" s="4" t="s">
        <v>378</v>
      </c>
      <c r="C14" s="4"/>
      <c r="D14" s="4"/>
      <c r="E14" s="4"/>
      <c r="F14" s="33" t="s">
        <v>142</v>
      </c>
      <c r="G14" s="4"/>
    </row>
    <row r="15" spans="1:34" ht="15.75" customHeight="1" x14ac:dyDescent="0.3">
      <c r="B15" s="4" t="s">
        <v>143</v>
      </c>
      <c r="C15" s="4"/>
      <c r="D15" s="4"/>
      <c r="E15" s="4"/>
      <c r="F15" s="4"/>
      <c r="G15" s="4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`" xr:uid="{BCC6CF14-CA14-48B1-A41B-09B2905DDEE2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LeaguesWinter 2020-21&amp;L&amp;G&amp;R&amp;G</oddHeader>
    <oddFooter>&amp;Cwww.cntsa.org.uk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CC0AF-5BEA-405D-8F65-6D11F69E5F09}">
  <sheetPr codeName="Sheet30"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94" customWidth="1"/>
    <col min="2" max="3" width="20.7109375" style="94" customWidth="1"/>
    <col min="4" max="7" width="5" style="94" customWidth="1"/>
    <col min="8" max="8" width="1.7109375" style="94" customWidth="1"/>
    <col min="9" max="9" width="2.7109375" style="94" customWidth="1"/>
    <col min="10" max="11" width="20.7109375" style="94" customWidth="1"/>
    <col min="12" max="15" width="5" style="94" customWidth="1"/>
    <col min="16" max="16384" width="11.7109375" style="94"/>
  </cols>
  <sheetData>
    <row r="1" spans="1:34" s="93" customFormat="1" ht="18" x14ac:dyDescent="0.35">
      <c r="B1" s="93" t="s">
        <v>379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G2" s="4"/>
      <c r="AH2" s="4"/>
    </row>
    <row r="3" spans="1:34" s="95" customFormat="1" ht="15.75" customHeight="1" x14ac:dyDescent="0.3">
      <c r="B3" s="95" t="s">
        <v>3</v>
      </c>
      <c r="I3" s="94"/>
      <c r="J3" s="94"/>
      <c r="K3" s="94"/>
      <c r="L3" s="94"/>
      <c r="M3" s="94"/>
      <c r="N3" s="94"/>
      <c r="O3" s="94"/>
      <c r="P3" s="94"/>
      <c r="AA3" s="94"/>
      <c r="AB3" s="94"/>
      <c r="AC3" s="94"/>
      <c r="AD3" s="94"/>
      <c r="AE3" s="94"/>
      <c r="AF3" s="94"/>
    </row>
    <row r="4" spans="1:34" ht="15.75" customHeight="1" x14ac:dyDescent="0.3">
      <c r="A4" s="96"/>
      <c r="B4" s="97" t="s">
        <v>5</v>
      </c>
      <c r="C4" s="97" t="s">
        <v>6</v>
      </c>
      <c r="D4" s="98" t="s">
        <v>7</v>
      </c>
      <c r="E4" s="98" t="s">
        <v>8</v>
      </c>
      <c r="F4" s="98" t="s">
        <v>9</v>
      </c>
      <c r="G4" s="99" t="s">
        <v>10</v>
      </c>
    </row>
    <row r="5" spans="1:34" ht="15.75" customHeight="1" x14ac:dyDescent="0.3">
      <c r="A5" s="100">
        <v>2</v>
      </c>
      <c r="B5" s="14" t="s">
        <v>380</v>
      </c>
      <c r="C5" s="14" t="s">
        <v>257</v>
      </c>
      <c r="D5" s="101">
        <v>86</v>
      </c>
      <c r="E5" s="101">
        <v>6</v>
      </c>
      <c r="F5" s="101">
        <v>168</v>
      </c>
      <c r="G5" s="110">
        <v>12</v>
      </c>
      <c r="V5" s="4"/>
      <c r="W5" s="4"/>
    </row>
    <row r="6" spans="1:34" ht="15.75" customHeight="1" x14ac:dyDescent="0.3">
      <c r="A6" s="102">
        <v>1</v>
      </c>
      <c r="B6" s="18" t="s">
        <v>307</v>
      </c>
      <c r="C6" s="18" t="s">
        <v>257</v>
      </c>
      <c r="D6" s="103">
        <v>82</v>
      </c>
      <c r="E6" s="104">
        <v>5</v>
      </c>
      <c r="F6" s="22">
        <v>159</v>
      </c>
      <c r="G6" s="23">
        <v>10</v>
      </c>
    </row>
    <row r="7" spans="1:34" s="4" customFormat="1" ht="15.75" customHeight="1" x14ac:dyDescent="0.3">
      <c r="A7" s="102">
        <v>6</v>
      </c>
      <c r="B7" s="18" t="s">
        <v>381</v>
      </c>
      <c r="C7" s="18" t="s">
        <v>257</v>
      </c>
      <c r="D7" s="103">
        <v>75</v>
      </c>
      <c r="E7" s="104">
        <v>4</v>
      </c>
      <c r="F7" s="103">
        <v>152</v>
      </c>
      <c r="G7" s="105">
        <v>9</v>
      </c>
      <c r="J7" s="73"/>
      <c r="V7" s="94"/>
      <c r="W7" s="94"/>
    </row>
    <row r="8" spans="1:34" s="4" customFormat="1" ht="15.75" customHeight="1" x14ac:dyDescent="0.3">
      <c r="A8" s="102">
        <v>3</v>
      </c>
      <c r="B8" s="74" t="s">
        <v>278</v>
      </c>
      <c r="C8" s="18" t="s">
        <v>253</v>
      </c>
      <c r="D8" s="19" t="s">
        <v>44</v>
      </c>
      <c r="E8" s="104">
        <v>0</v>
      </c>
      <c r="F8" s="19">
        <v>0</v>
      </c>
      <c r="G8" s="21">
        <v>0</v>
      </c>
      <c r="K8" s="5"/>
    </row>
    <row r="9" spans="1:34" ht="15.75" customHeight="1" x14ac:dyDescent="0.3">
      <c r="A9" s="102">
        <v>4</v>
      </c>
      <c r="B9" s="74" t="s">
        <v>260</v>
      </c>
      <c r="C9" s="18" t="s">
        <v>253</v>
      </c>
      <c r="D9" s="19" t="s">
        <v>44</v>
      </c>
      <c r="E9" s="104">
        <v>0</v>
      </c>
      <c r="F9" s="19">
        <v>0</v>
      </c>
      <c r="G9" s="21">
        <v>0</v>
      </c>
    </row>
    <row r="10" spans="1:34" ht="15.75" customHeight="1" x14ac:dyDescent="0.3">
      <c r="A10" s="106">
        <v>5</v>
      </c>
      <c r="B10" s="75" t="s">
        <v>382</v>
      </c>
      <c r="C10" s="25" t="s">
        <v>43</v>
      </c>
      <c r="D10" s="107" t="s">
        <v>44</v>
      </c>
      <c r="E10" s="108">
        <v>0</v>
      </c>
      <c r="F10" s="107">
        <v>0</v>
      </c>
      <c r="G10" s="109">
        <v>0</v>
      </c>
    </row>
    <row r="11" spans="1:34" ht="15.75" customHeight="1" x14ac:dyDescent="0.3"/>
    <row r="12" spans="1:34" ht="15.75" customHeight="1" x14ac:dyDescent="0.3">
      <c r="A12" s="95"/>
      <c r="B12" s="95" t="s">
        <v>4</v>
      </c>
      <c r="C12" s="95"/>
      <c r="D12" s="95"/>
      <c r="E12" s="95"/>
      <c r="F12" s="95"/>
      <c r="G12" s="95"/>
    </row>
    <row r="13" spans="1:34" ht="15.75" customHeight="1" x14ac:dyDescent="0.3">
      <c r="A13" s="96"/>
      <c r="B13" s="97" t="s">
        <v>5</v>
      </c>
      <c r="C13" s="97" t="s">
        <v>6</v>
      </c>
      <c r="D13" s="98" t="s">
        <v>7</v>
      </c>
      <c r="E13" s="98" t="s">
        <v>8</v>
      </c>
      <c r="F13" s="98" t="s">
        <v>9</v>
      </c>
      <c r="G13" s="99" t="s">
        <v>10</v>
      </c>
    </row>
    <row r="14" spans="1:34" ht="15.75" customHeight="1" x14ac:dyDescent="0.3">
      <c r="A14" s="100">
        <v>3</v>
      </c>
      <c r="B14" s="14" t="s">
        <v>296</v>
      </c>
      <c r="C14" s="14" t="s">
        <v>273</v>
      </c>
      <c r="D14" s="101">
        <v>60</v>
      </c>
      <c r="E14" s="101">
        <v>4</v>
      </c>
      <c r="F14" s="101">
        <v>138</v>
      </c>
      <c r="G14" s="110">
        <v>9</v>
      </c>
    </row>
    <row r="15" spans="1:34" ht="15.75" customHeight="1" x14ac:dyDescent="0.3">
      <c r="A15" s="102">
        <v>2</v>
      </c>
      <c r="B15" s="18" t="s">
        <v>306</v>
      </c>
      <c r="C15" s="18" t="s">
        <v>273</v>
      </c>
      <c r="D15" s="103">
        <v>64</v>
      </c>
      <c r="E15" s="104">
        <v>5</v>
      </c>
      <c r="F15" s="103">
        <v>105</v>
      </c>
      <c r="G15" s="105">
        <v>8</v>
      </c>
    </row>
    <row r="16" spans="1:34" ht="15.75" customHeight="1" x14ac:dyDescent="0.3">
      <c r="A16" s="102">
        <v>1</v>
      </c>
      <c r="B16" s="74" t="s">
        <v>364</v>
      </c>
      <c r="C16" s="18" t="s">
        <v>266</v>
      </c>
      <c r="D16" s="103" t="s">
        <v>44</v>
      </c>
      <c r="E16" s="104">
        <v>0</v>
      </c>
      <c r="F16" s="22">
        <v>58</v>
      </c>
      <c r="G16" s="23">
        <v>4</v>
      </c>
    </row>
    <row r="17" spans="1:7" ht="15.75" customHeight="1" x14ac:dyDescent="0.3">
      <c r="A17" s="102">
        <v>4</v>
      </c>
      <c r="B17" s="74" t="s">
        <v>383</v>
      </c>
      <c r="C17" s="18" t="s">
        <v>43</v>
      </c>
      <c r="D17" s="103" t="s">
        <v>44</v>
      </c>
      <c r="E17" s="104">
        <v>0</v>
      </c>
      <c r="F17" s="103">
        <v>0</v>
      </c>
      <c r="G17" s="105">
        <v>0</v>
      </c>
    </row>
    <row r="18" spans="1:7" ht="15.75" customHeight="1" x14ac:dyDescent="0.3">
      <c r="A18" s="106">
        <v>5</v>
      </c>
      <c r="B18" s="75" t="s">
        <v>322</v>
      </c>
      <c r="C18" s="25" t="s">
        <v>43</v>
      </c>
      <c r="D18" s="107" t="s">
        <v>44</v>
      </c>
      <c r="E18" s="108">
        <v>0</v>
      </c>
      <c r="F18" s="107">
        <v>0</v>
      </c>
      <c r="G18" s="109">
        <v>0</v>
      </c>
    </row>
    <row r="19" spans="1:7" ht="15.75" customHeight="1" x14ac:dyDescent="0.3"/>
    <row r="20" spans="1:7" ht="15.75" customHeight="1" x14ac:dyDescent="0.3">
      <c r="B20" s="4" t="s">
        <v>378</v>
      </c>
      <c r="C20" s="4"/>
      <c r="D20" s="4"/>
      <c r="E20" s="4"/>
      <c r="F20" s="33" t="s">
        <v>142</v>
      </c>
      <c r="G20" s="4"/>
    </row>
    <row r="21" spans="1:7" ht="15.75" customHeight="1" x14ac:dyDescent="0.3">
      <c r="B21" s="4" t="s">
        <v>143</v>
      </c>
      <c r="C21" s="4"/>
      <c r="D21" s="4"/>
      <c r="E21" s="4"/>
      <c r="F21" s="4"/>
      <c r="G21" s="4"/>
    </row>
    <row r="22" spans="1:7" ht="15.75" customHeight="1" x14ac:dyDescent="0.3"/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`" xr:uid="{F970A80D-5242-40F5-AB80-6A92A1B1CA4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LeaguesWinter 2020-21&amp;L&amp;G&amp;R&amp;G</oddHeader>
    <oddFooter>&amp;Cwww.cntsa.org.uk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42575-53AE-4E19-B6FF-EB4281BFB25F}">
  <sheetPr codeName="Sheet5">
    <tabColor rgb="FF7030A0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2" customFormat="1" ht="18" x14ac:dyDescent="0.35">
      <c r="A1" s="1"/>
      <c r="B1" s="2" t="s">
        <v>384</v>
      </c>
      <c r="D1" s="3"/>
      <c r="E1" s="3"/>
      <c r="F1" s="3"/>
      <c r="G1" s="3"/>
      <c r="H1" s="3"/>
      <c r="I1" s="3" t="s">
        <v>1</v>
      </c>
      <c r="J1" s="3"/>
      <c r="K1" s="3"/>
      <c r="L1" s="3"/>
      <c r="O1" s="3"/>
      <c r="P1" s="3"/>
      <c r="Q1" s="3"/>
      <c r="R1" s="3"/>
      <c r="S1" s="3"/>
      <c r="T1" s="3"/>
      <c r="U1" s="3"/>
      <c r="V1" s="3"/>
      <c r="W1" s="3"/>
      <c r="X1" s="3"/>
      <c r="AG1" s="4"/>
      <c r="AH1" s="5"/>
    </row>
    <row r="2" spans="1:34" ht="15.75" customHeight="1" x14ac:dyDescent="0.3">
      <c r="B2" s="6" t="s">
        <v>2</v>
      </c>
      <c r="AH2" s="84"/>
    </row>
    <row r="3" spans="1:34" s="8" customFormat="1" ht="15.75" customHeight="1" x14ac:dyDescent="0.3">
      <c r="A3" s="7"/>
      <c r="B3" s="8" t="s">
        <v>3</v>
      </c>
      <c r="AA3" s="4"/>
      <c r="AB3" s="4"/>
      <c r="AC3" s="4"/>
      <c r="AD3" s="4"/>
      <c r="AE3" s="4"/>
      <c r="AF3" s="4"/>
    </row>
    <row r="4" spans="1:34" ht="15.75" customHeight="1" x14ac:dyDescent="0.3">
      <c r="A4" s="76">
        <v>4</v>
      </c>
      <c r="B4" s="10" t="s">
        <v>5</v>
      </c>
      <c r="C4" s="77" t="s">
        <v>6</v>
      </c>
      <c r="D4" s="48"/>
      <c r="E4" s="48"/>
      <c r="F4" s="48"/>
      <c r="G4" s="111"/>
      <c r="H4" s="11" t="s">
        <v>7</v>
      </c>
      <c r="I4" s="11" t="s">
        <v>8</v>
      </c>
      <c r="J4" s="11" t="s">
        <v>9</v>
      </c>
      <c r="K4" s="12" t="s">
        <v>10</v>
      </c>
    </row>
    <row r="5" spans="1:34" ht="15.75" customHeight="1" x14ac:dyDescent="0.3">
      <c r="A5" s="13">
        <v>4</v>
      </c>
      <c r="B5" s="14" t="s">
        <v>86</v>
      </c>
      <c r="C5" s="14" t="s">
        <v>12</v>
      </c>
      <c r="D5" s="15">
        <v>44</v>
      </c>
      <c r="E5" s="15">
        <v>40</v>
      </c>
      <c r="F5" s="15">
        <v>39</v>
      </c>
      <c r="G5" s="15">
        <v>45</v>
      </c>
      <c r="H5" s="15">
        <f t="shared" ref="H5:H12" si="0">SUM(D5:G5)</f>
        <v>168</v>
      </c>
      <c r="I5" s="15">
        <v>7</v>
      </c>
      <c r="J5" s="15">
        <v>342</v>
      </c>
      <c r="K5" s="16">
        <v>15</v>
      </c>
    </row>
    <row r="6" spans="1:34" ht="15.75" customHeight="1" x14ac:dyDescent="0.3">
      <c r="A6" s="17">
        <v>2</v>
      </c>
      <c r="B6" s="18" t="s">
        <v>38</v>
      </c>
      <c r="C6" s="18" t="s">
        <v>30</v>
      </c>
      <c r="D6" s="19">
        <v>42</v>
      </c>
      <c r="E6" s="19">
        <v>44</v>
      </c>
      <c r="F6" s="19">
        <v>44</v>
      </c>
      <c r="G6" s="19">
        <v>43</v>
      </c>
      <c r="H6" s="19">
        <f t="shared" si="0"/>
        <v>173</v>
      </c>
      <c r="I6" s="20">
        <v>8</v>
      </c>
      <c r="J6" s="19">
        <v>341</v>
      </c>
      <c r="K6" s="21">
        <v>15</v>
      </c>
    </row>
    <row r="7" spans="1:34" ht="15.75" customHeight="1" x14ac:dyDescent="0.3">
      <c r="A7" s="17">
        <v>1</v>
      </c>
      <c r="B7" s="18" t="s">
        <v>133</v>
      </c>
      <c r="C7" s="18" t="s">
        <v>30</v>
      </c>
      <c r="D7" s="19">
        <v>37</v>
      </c>
      <c r="E7" s="19">
        <v>47</v>
      </c>
      <c r="F7" s="19">
        <v>40</v>
      </c>
      <c r="G7" s="19">
        <v>40</v>
      </c>
      <c r="H7" s="19">
        <f t="shared" si="0"/>
        <v>164</v>
      </c>
      <c r="I7" s="20">
        <v>6</v>
      </c>
      <c r="J7" s="22">
        <v>328</v>
      </c>
      <c r="K7" s="23">
        <v>12</v>
      </c>
    </row>
    <row r="8" spans="1:34" ht="15.75" customHeight="1" x14ac:dyDescent="0.3">
      <c r="A8" s="17">
        <v>8</v>
      </c>
      <c r="B8" s="18" t="s">
        <v>54</v>
      </c>
      <c r="C8" s="18" t="s">
        <v>36</v>
      </c>
      <c r="D8" s="19">
        <v>42</v>
      </c>
      <c r="E8" s="19">
        <v>39</v>
      </c>
      <c r="F8" s="19">
        <v>43</v>
      </c>
      <c r="G8" s="19">
        <v>35</v>
      </c>
      <c r="H8" s="19">
        <f t="shared" si="0"/>
        <v>159</v>
      </c>
      <c r="I8" s="20">
        <v>5</v>
      </c>
      <c r="J8" s="19">
        <v>322</v>
      </c>
      <c r="K8" s="21">
        <v>10</v>
      </c>
    </row>
    <row r="9" spans="1:34" ht="15.75" customHeight="1" x14ac:dyDescent="0.3">
      <c r="A9" s="17">
        <v>5</v>
      </c>
      <c r="B9" s="18" t="s">
        <v>127</v>
      </c>
      <c r="C9" s="18" t="s">
        <v>12</v>
      </c>
      <c r="D9" s="19">
        <v>33</v>
      </c>
      <c r="E9" s="19">
        <v>38</v>
      </c>
      <c r="F9" s="19">
        <v>39</v>
      </c>
      <c r="G9" s="19">
        <v>40</v>
      </c>
      <c r="H9" s="19">
        <f t="shared" si="0"/>
        <v>150</v>
      </c>
      <c r="I9" s="20">
        <v>4</v>
      </c>
      <c r="J9" s="19">
        <v>309</v>
      </c>
      <c r="K9" s="21">
        <v>7</v>
      </c>
    </row>
    <row r="10" spans="1:34" ht="15.75" customHeight="1" x14ac:dyDescent="0.3">
      <c r="A10" s="17">
        <v>7</v>
      </c>
      <c r="B10" s="18" t="s">
        <v>74</v>
      </c>
      <c r="C10" s="18" t="s">
        <v>48</v>
      </c>
      <c r="D10" s="19">
        <v>33</v>
      </c>
      <c r="E10" s="19">
        <v>34</v>
      </c>
      <c r="F10" s="19">
        <v>39</v>
      </c>
      <c r="G10" s="19">
        <v>39</v>
      </c>
      <c r="H10" s="19">
        <f t="shared" si="0"/>
        <v>145</v>
      </c>
      <c r="I10" s="20">
        <v>3</v>
      </c>
      <c r="J10" s="19">
        <v>306</v>
      </c>
      <c r="K10" s="21">
        <v>7</v>
      </c>
    </row>
    <row r="11" spans="1:34" ht="15.75" customHeight="1" x14ac:dyDescent="0.3">
      <c r="A11" s="17">
        <v>3</v>
      </c>
      <c r="B11" s="18" t="s">
        <v>153</v>
      </c>
      <c r="C11" s="18" t="s">
        <v>68</v>
      </c>
      <c r="D11" s="19">
        <v>42</v>
      </c>
      <c r="E11" s="19">
        <v>24</v>
      </c>
      <c r="F11" s="19">
        <v>35</v>
      </c>
      <c r="G11" s="19">
        <v>20</v>
      </c>
      <c r="H11" s="19">
        <f t="shared" si="0"/>
        <v>121</v>
      </c>
      <c r="I11" s="20">
        <v>2</v>
      </c>
      <c r="J11" s="19">
        <v>258</v>
      </c>
      <c r="K11" s="21">
        <v>4</v>
      </c>
    </row>
    <row r="12" spans="1:34" ht="15.75" customHeight="1" x14ac:dyDescent="0.3">
      <c r="A12" s="24">
        <v>6</v>
      </c>
      <c r="B12" s="25" t="s">
        <v>35</v>
      </c>
      <c r="C12" s="25" t="s">
        <v>36</v>
      </c>
      <c r="D12" s="26" t="s">
        <v>44</v>
      </c>
      <c r="E12" s="26"/>
      <c r="F12" s="26"/>
      <c r="G12" s="26"/>
      <c r="H12" s="26">
        <f t="shared" si="0"/>
        <v>0</v>
      </c>
      <c r="I12" s="27">
        <v>0</v>
      </c>
      <c r="J12" s="26">
        <v>0</v>
      </c>
      <c r="K12" s="30">
        <v>0</v>
      </c>
    </row>
    <row r="13" spans="1:34" ht="15.75" customHeight="1" x14ac:dyDescent="0.3">
      <c r="A13" s="4"/>
    </row>
    <row r="14" spans="1:34" ht="15.75" customHeight="1" x14ac:dyDescent="0.3">
      <c r="A14" s="4"/>
      <c r="B14" s="8" t="s">
        <v>385</v>
      </c>
    </row>
    <row r="15" spans="1:34" ht="15.75" customHeight="1" x14ac:dyDescent="0.3">
      <c r="A15" s="4"/>
    </row>
    <row r="16" spans="1:34" ht="15.75" customHeight="1" x14ac:dyDescent="0.3">
      <c r="A16" s="4"/>
      <c r="B16" s="4" t="s">
        <v>206</v>
      </c>
      <c r="F16" s="33" t="s">
        <v>142</v>
      </c>
    </row>
    <row r="17" spans="1:2" ht="15.75" customHeight="1" x14ac:dyDescent="0.3">
      <c r="A17" s="4"/>
      <c r="B17" s="4" t="s">
        <v>143</v>
      </c>
    </row>
    <row r="18" spans="1:2" ht="15.75" customHeight="1" x14ac:dyDescent="0.3">
      <c r="A18" s="4"/>
    </row>
    <row r="19" spans="1:2" ht="15.75" customHeight="1" x14ac:dyDescent="0.3">
      <c r="A19" s="4"/>
    </row>
    <row r="20" spans="1:2" ht="15.75" customHeight="1" x14ac:dyDescent="0.3">
      <c r="A20" s="4"/>
    </row>
    <row r="21" spans="1:2" ht="15.75" customHeight="1" x14ac:dyDescent="0.3">
      <c r="A21" s="4"/>
    </row>
    <row r="22" spans="1:2" ht="15.75" customHeight="1" x14ac:dyDescent="0.3">
      <c r="A22" s="4"/>
    </row>
    <row r="23" spans="1:2" ht="15.75" customHeight="1" x14ac:dyDescent="0.3">
      <c r="A23" s="4"/>
    </row>
    <row r="24" spans="1:2" ht="15.75" customHeight="1" x14ac:dyDescent="0.3">
      <c r="A24" s="4"/>
    </row>
    <row r="25" spans="1:2" ht="15.75" customHeight="1" x14ac:dyDescent="0.3">
      <c r="A25" s="4"/>
    </row>
    <row r="26" spans="1:2" ht="15.75" customHeight="1" x14ac:dyDescent="0.3">
      <c r="A26" s="4"/>
    </row>
    <row r="27" spans="1:2" ht="15.75" customHeight="1" x14ac:dyDescent="0.3">
      <c r="A27" s="4"/>
    </row>
    <row r="28" spans="1:2" ht="15.75" customHeight="1" x14ac:dyDescent="0.3">
      <c r="A28" s="4"/>
    </row>
    <row r="29" spans="1:2" ht="15.75" customHeight="1" x14ac:dyDescent="0.3">
      <c r="A29" s="4"/>
    </row>
    <row r="30" spans="1:2" ht="15.75" customHeight="1" x14ac:dyDescent="0.3">
      <c r="A30" s="4"/>
    </row>
    <row r="31" spans="1:2" ht="15.75" customHeight="1" x14ac:dyDescent="0.3">
      <c r="A31" s="4"/>
    </row>
    <row r="32" spans="1:2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`" xr:uid="{455CAE22-3C89-4E9E-B489-C3204875B0A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E5A53-297B-45BC-8F4A-1A0C7406502A}">
  <sheetPr codeName="Sheet35"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6" width="4.140625" style="4" customWidth="1"/>
    <col min="27" max="16384" width="10.28515625" style="4"/>
  </cols>
  <sheetData>
    <row r="1" spans="1:34" s="2" customFormat="1" ht="18" x14ac:dyDescent="0.35">
      <c r="A1" s="1"/>
      <c r="B1" s="2" t="s">
        <v>386</v>
      </c>
      <c r="D1" s="3"/>
      <c r="E1" s="3"/>
      <c r="F1" s="3"/>
      <c r="G1" s="3"/>
      <c r="H1" s="3"/>
      <c r="I1" s="3" t="s">
        <v>1</v>
      </c>
      <c r="J1" s="3"/>
      <c r="K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112" t="s">
        <v>2</v>
      </c>
    </row>
    <row r="3" spans="1:34" s="8" customFormat="1" ht="15.75" customHeight="1" x14ac:dyDescent="0.3">
      <c r="A3" s="7"/>
      <c r="B3" s="8" t="s">
        <v>3</v>
      </c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>
        <v>150</v>
      </c>
      <c r="E4" s="11">
        <v>20</v>
      </c>
      <c r="F4" s="11">
        <v>10</v>
      </c>
      <c r="G4" s="11" t="s">
        <v>7</v>
      </c>
      <c r="H4" s="11" t="s">
        <v>8</v>
      </c>
      <c r="I4" s="11" t="s">
        <v>9</v>
      </c>
      <c r="J4" s="12" t="s">
        <v>10</v>
      </c>
    </row>
    <row r="5" spans="1:34" ht="15.75" customHeight="1" x14ac:dyDescent="0.3">
      <c r="A5" s="13">
        <v>6</v>
      </c>
      <c r="B5" s="14" t="s">
        <v>289</v>
      </c>
      <c r="C5" s="14" t="s">
        <v>12</v>
      </c>
      <c r="D5" s="15">
        <v>87</v>
      </c>
      <c r="E5" s="15">
        <v>93</v>
      </c>
      <c r="F5" s="15">
        <v>92</v>
      </c>
      <c r="G5" s="15">
        <f t="shared" ref="G5:G11" si="0">SUM(D5:F5)</f>
        <v>272</v>
      </c>
      <c r="H5" s="15">
        <v>6</v>
      </c>
      <c r="I5" s="15">
        <v>542</v>
      </c>
      <c r="J5" s="16">
        <v>13</v>
      </c>
    </row>
    <row r="6" spans="1:34" ht="15.75" customHeight="1" x14ac:dyDescent="0.3">
      <c r="A6" s="17">
        <v>7</v>
      </c>
      <c r="B6" s="18" t="s">
        <v>387</v>
      </c>
      <c r="C6" s="18" t="s">
        <v>48</v>
      </c>
      <c r="D6" s="19">
        <v>95</v>
      </c>
      <c r="E6" s="19">
        <v>91</v>
      </c>
      <c r="F6" s="19">
        <v>88</v>
      </c>
      <c r="G6" s="19">
        <f t="shared" si="0"/>
        <v>274</v>
      </c>
      <c r="H6" s="20">
        <v>7</v>
      </c>
      <c r="I6" s="19">
        <v>536</v>
      </c>
      <c r="J6" s="21">
        <v>13</v>
      </c>
    </row>
    <row r="7" spans="1:34" ht="15.75" customHeight="1" x14ac:dyDescent="0.3">
      <c r="A7" s="17">
        <v>2</v>
      </c>
      <c r="B7" s="18" t="s">
        <v>243</v>
      </c>
      <c r="C7" s="18" t="s">
        <v>263</v>
      </c>
      <c r="D7" s="20">
        <v>91</v>
      </c>
      <c r="E7" s="19">
        <v>89</v>
      </c>
      <c r="F7" s="19">
        <v>91</v>
      </c>
      <c r="G7" s="19">
        <f t="shared" si="0"/>
        <v>271</v>
      </c>
      <c r="H7" s="20">
        <v>5</v>
      </c>
      <c r="I7" s="19">
        <v>532</v>
      </c>
      <c r="J7" s="21">
        <v>10</v>
      </c>
    </row>
    <row r="8" spans="1:34" ht="15.75" customHeight="1" x14ac:dyDescent="0.3">
      <c r="A8" s="17">
        <v>1</v>
      </c>
      <c r="B8" s="18" t="s">
        <v>324</v>
      </c>
      <c r="C8" s="18" t="s">
        <v>43</v>
      </c>
      <c r="D8" s="20" t="s">
        <v>44</v>
      </c>
      <c r="E8" s="19"/>
      <c r="F8" s="19"/>
      <c r="G8" s="19">
        <f t="shared" si="0"/>
        <v>0</v>
      </c>
      <c r="H8" s="20">
        <v>0</v>
      </c>
      <c r="I8" s="22">
        <v>0</v>
      </c>
      <c r="J8" s="23">
        <v>0</v>
      </c>
      <c r="K8" s="5"/>
    </row>
    <row r="9" spans="1:34" ht="15.75" customHeight="1" x14ac:dyDescent="0.3">
      <c r="A9" s="17">
        <v>3</v>
      </c>
      <c r="B9" s="18" t="s">
        <v>340</v>
      </c>
      <c r="C9" s="18" t="s">
        <v>43</v>
      </c>
      <c r="D9" s="20" t="s">
        <v>44</v>
      </c>
      <c r="E9" s="19"/>
      <c r="F9" s="19"/>
      <c r="G9" s="19">
        <f t="shared" si="0"/>
        <v>0</v>
      </c>
      <c r="H9" s="20">
        <v>0</v>
      </c>
      <c r="I9" s="19">
        <v>0</v>
      </c>
      <c r="J9" s="21">
        <v>0</v>
      </c>
    </row>
    <row r="10" spans="1:34" ht="15.75" customHeight="1" x14ac:dyDescent="0.3">
      <c r="A10" s="17">
        <v>4</v>
      </c>
      <c r="B10" s="18" t="s">
        <v>70</v>
      </c>
      <c r="C10" s="18" t="s">
        <v>43</v>
      </c>
      <c r="D10" s="19" t="s">
        <v>44</v>
      </c>
      <c r="E10" s="19"/>
      <c r="F10" s="19"/>
      <c r="G10" s="19">
        <f t="shared" si="0"/>
        <v>0</v>
      </c>
      <c r="H10" s="20">
        <v>0</v>
      </c>
      <c r="I10" s="19">
        <v>0</v>
      </c>
      <c r="J10" s="21">
        <v>0</v>
      </c>
    </row>
    <row r="11" spans="1:34" ht="15.75" customHeight="1" x14ac:dyDescent="0.3">
      <c r="A11" s="24">
        <v>5</v>
      </c>
      <c r="B11" s="25" t="s">
        <v>71</v>
      </c>
      <c r="C11" s="25" t="s">
        <v>48</v>
      </c>
      <c r="D11" s="26" t="s">
        <v>44</v>
      </c>
      <c r="E11" s="26"/>
      <c r="F11" s="26"/>
      <c r="G11" s="26">
        <f t="shared" si="0"/>
        <v>0</v>
      </c>
      <c r="H11" s="27">
        <v>0</v>
      </c>
      <c r="I11" s="26">
        <v>0</v>
      </c>
      <c r="J11" s="30">
        <v>0</v>
      </c>
    </row>
    <row r="12" spans="1:34" ht="15.75" customHeight="1" x14ac:dyDescent="0.3">
      <c r="A12" s="4"/>
    </row>
    <row r="13" spans="1:34" ht="15.75" customHeight="1" x14ac:dyDescent="0.3">
      <c r="A13" s="7"/>
      <c r="B13" s="8" t="s">
        <v>4</v>
      </c>
      <c r="C13" s="8"/>
      <c r="D13" s="8"/>
      <c r="E13" s="8"/>
      <c r="F13" s="8"/>
      <c r="G13" s="8"/>
      <c r="H13" s="8"/>
      <c r="I13" s="8"/>
      <c r="J13" s="8"/>
    </row>
    <row r="14" spans="1:34" ht="15.75" customHeight="1" x14ac:dyDescent="0.3">
      <c r="A14" s="9"/>
      <c r="B14" s="10" t="s">
        <v>5</v>
      </c>
      <c r="C14" s="10" t="s">
        <v>6</v>
      </c>
      <c r="D14" s="11">
        <v>150</v>
      </c>
      <c r="E14" s="11">
        <v>20</v>
      </c>
      <c r="F14" s="11">
        <v>10</v>
      </c>
      <c r="G14" s="11" t="s">
        <v>7</v>
      </c>
      <c r="H14" s="11" t="s">
        <v>8</v>
      </c>
      <c r="I14" s="11" t="s">
        <v>9</v>
      </c>
      <c r="J14" s="12" t="s">
        <v>10</v>
      </c>
    </row>
    <row r="15" spans="1:34" ht="15.75" customHeight="1" x14ac:dyDescent="0.3">
      <c r="A15" s="13">
        <v>1</v>
      </c>
      <c r="B15" s="14" t="s">
        <v>388</v>
      </c>
      <c r="C15" s="14" t="s">
        <v>48</v>
      </c>
      <c r="D15" s="15">
        <v>85</v>
      </c>
      <c r="E15" s="15">
        <v>81</v>
      </c>
      <c r="F15" s="15">
        <v>77</v>
      </c>
      <c r="G15" s="15">
        <f t="shared" ref="G15:G20" si="1">SUM(D15:F15)</f>
        <v>243</v>
      </c>
      <c r="H15" s="15">
        <v>5</v>
      </c>
      <c r="I15" s="31">
        <v>500</v>
      </c>
      <c r="J15" s="32">
        <v>11</v>
      </c>
    </row>
    <row r="16" spans="1:34" ht="15.75" customHeight="1" x14ac:dyDescent="0.3">
      <c r="A16" s="17">
        <v>2</v>
      </c>
      <c r="B16" s="18" t="s">
        <v>295</v>
      </c>
      <c r="C16" s="18" t="s">
        <v>32</v>
      </c>
      <c r="D16" s="19">
        <v>88</v>
      </c>
      <c r="E16" s="19">
        <v>83</v>
      </c>
      <c r="F16" s="19">
        <v>79</v>
      </c>
      <c r="G16" s="19">
        <f t="shared" si="1"/>
        <v>250</v>
      </c>
      <c r="H16" s="20">
        <v>6</v>
      </c>
      <c r="I16" s="19">
        <v>480</v>
      </c>
      <c r="J16" s="21">
        <v>11</v>
      </c>
    </row>
    <row r="17" spans="1:10" ht="15.75" customHeight="1" x14ac:dyDescent="0.3">
      <c r="A17" s="17">
        <v>4</v>
      </c>
      <c r="B17" s="18" t="s">
        <v>389</v>
      </c>
      <c r="C17" s="18" t="s">
        <v>48</v>
      </c>
      <c r="D17" s="20">
        <v>80</v>
      </c>
      <c r="E17" s="19">
        <v>62</v>
      </c>
      <c r="F17" s="19">
        <v>72</v>
      </c>
      <c r="G17" s="19">
        <f t="shared" si="1"/>
        <v>214</v>
      </c>
      <c r="H17" s="20">
        <v>4</v>
      </c>
      <c r="I17" s="19">
        <v>444</v>
      </c>
      <c r="J17" s="21">
        <v>9</v>
      </c>
    </row>
    <row r="18" spans="1:10" ht="15.75" customHeight="1" x14ac:dyDescent="0.3">
      <c r="A18" s="17">
        <v>3</v>
      </c>
      <c r="B18" s="18" t="s">
        <v>390</v>
      </c>
      <c r="C18" s="18" t="s">
        <v>48</v>
      </c>
      <c r="D18" s="19" t="s">
        <v>44</v>
      </c>
      <c r="E18" s="19"/>
      <c r="F18" s="19"/>
      <c r="G18" s="19">
        <f t="shared" si="1"/>
        <v>0</v>
      </c>
      <c r="H18" s="20">
        <v>0</v>
      </c>
      <c r="I18" s="19">
        <v>0</v>
      </c>
      <c r="J18" s="21">
        <v>0</v>
      </c>
    </row>
    <row r="19" spans="1:10" ht="15.75" customHeight="1" x14ac:dyDescent="0.3">
      <c r="A19" s="17">
        <v>5</v>
      </c>
      <c r="B19" s="18" t="s">
        <v>383</v>
      </c>
      <c r="C19" s="18" t="s">
        <v>43</v>
      </c>
      <c r="D19" s="20" t="s">
        <v>44</v>
      </c>
      <c r="E19" s="19"/>
      <c r="F19" s="19"/>
      <c r="G19" s="19">
        <f t="shared" si="1"/>
        <v>0</v>
      </c>
      <c r="H19" s="20">
        <v>0</v>
      </c>
      <c r="I19" s="19">
        <v>0</v>
      </c>
      <c r="J19" s="21">
        <v>0</v>
      </c>
    </row>
    <row r="20" spans="1:10" ht="15.75" customHeight="1" x14ac:dyDescent="0.3">
      <c r="A20" s="24">
        <v>6</v>
      </c>
      <c r="B20" s="25" t="s">
        <v>391</v>
      </c>
      <c r="C20" s="25" t="s">
        <v>43</v>
      </c>
      <c r="D20" s="27" t="s">
        <v>44</v>
      </c>
      <c r="E20" s="26"/>
      <c r="F20" s="26"/>
      <c r="G20" s="26">
        <f t="shared" si="1"/>
        <v>0</v>
      </c>
      <c r="H20" s="27">
        <v>0</v>
      </c>
      <c r="I20" s="26">
        <v>0</v>
      </c>
      <c r="J20" s="30">
        <v>0</v>
      </c>
    </row>
    <row r="21" spans="1:10" ht="15.75" customHeight="1" x14ac:dyDescent="0.3">
      <c r="A21" s="4"/>
    </row>
    <row r="22" spans="1:10" ht="15.75" customHeight="1" x14ac:dyDescent="0.3">
      <c r="A22" s="4"/>
      <c r="B22" s="8" t="s">
        <v>392</v>
      </c>
    </row>
    <row r="23" spans="1:10" ht="15.75" customHeight="1" x14ac:dyDescent="0.3">
      <c r="A23" s="4"/>
    </row>
    <row r="24" spans="1:10" ht="15.75" customHeight="1" x14ac:dyDescent="0.3">
      <c r="A24" s="4"/>
      <c r="B24" s="4" t="s">
        <v>393</v>
      </c>
      <c r="F24" s="33" t="s">
        <v>142</v>
      </c>
    </row>
    <row r="25" spans="1:10" ht="15.75" customHeight="1" x14ac:dyDescent="0.3">
      <c r="A25" s="4"/>
      <c r="B25" s="4" t="s">
        <v>143</v>
      </c>
    </row>
    <row r="26" spans="1:10" ht="15.75" customHeight="1" x14ac:dyDescent="0.3">
      <c r="A26" s="4"/>
    </row>
    <row r="27" spans="1:10" ht="15.75" customHeight="1" x14ac:dyDescent="0.3">
      <c r="A27" s="4"/>
    </row>
    <row r="28" spans="1:10" ht="15.75" customHeight="1" x14ac:dyDescent="0.3">
      <c r="A28" s="4"/>
    </row>
    <row r="29" spans="1:10" ht="15.75" customHeight="1" x14ac:dyDescent="0.3">
      <c r="A29" s="4"/>
    </row>
    <row r="30" spans="1:10" ht="15.75" customHeight="1" x14ac:dyDescent="0.3">
      <c r="A30" s="4"/>
    </row>
    <row r="31" spans="1:10" ht="15.75" customHeight="1" x14ac:dyDescent="0.3">
      <c r="A31" s="4"/>
    </row>
    <row r="32" spans="1:10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`" xr:uid="{E710E2BA-F516-4547-9DBE-57550ED6B33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0173-FCB5-4796-8EE4-0F9ECCBF0B08}">
  <sheetPr codeName="Sheet36"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6" width="4.140625" style="4" customWidth="1"/>
    <col min="27" max="16384" width="10.28515625" style="4"/>
  </cols>
  <sheetData>
    <row r="1" spans="1:34" s="2" customFormat="1" ht="18" x14ac:dyDescent="0.35">
      <c r="A1" s="1"/>
      <c r="B1" s="2" t="s">
        <v>386</v>
      </c>
      <c r="D1" s="3"/>
      <c r="E1" s="3"/>
      <c r="F1" s="3" t="s">
        <v>165</v>
      </c>
      <c r="G1" s="3"/>
      <c r="H1" s="3"/>
      <c r="I1" s="3" t="s">
        <v>1</v>
      </c>
      <c r="J1" s="3"/>
      <c r="K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112" t="s">
        <v>2</v>
      </c>
    </row>
    <row r="3" spans="1:34" s="8" customFormat="1" ht="15.75" customHeight="1" x14ac:dyDescent="0.3">
      <c r="A3" s="7"/>
      <c r="B3" s="8" t="s">
        <v>3</v>
      </c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>
        <v>150</v>
      </c>
      <c r="E4" s="11">
        <v>20</v>
      </c>
      <c r="F4" s="11">
        <v>10</v>
      </c>
      <c r="G4" s="11" t="s">
        <v>7</v>
      </c>
      <c r="H4" s="11" t="s">
        <v>8</v>
      </c>
      <c r="I4" s="11" t="s">
        <v>9</v>
      </c>
      <c r="J4" s="12" t="s">
        <v>10</v>
      </c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:34" ht="15.75" customHeight="1" x14ac:dyDescent="0.3">
      <c r="A5" s="13">
        <v>3</v>
      </c>
      <c r="B5" s="14" t="s">
        <v>243</v>
      </c>
      <c r="C5" s="14" t="s">
        <v>263</v>
      </c>
      <c r="D5" s="114">
        <v>91</v>
      </c>
      <c r="E5" s="114">
        <v>89</v>
      </c>
      <c r="F5" s="114">
        <v>91</v>
      </c>
      <c r="G5" s="15">
        <v>271</v>
      </c>
      <c r="H5" s="15">
        <v>4</v>
      </c>
      <c r="I5" s="114">
        <v>532</v>
      </c>
      <c r="J5" s="115">
        <v>8</v>
      </c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</row>
    <row r="6" spans="1:34" ht="15.75" customHeight="1" x14ac:dyDescent="0.3">
      <c r="A6" s="17">
        <v>1</v>
      </c>
      <c r="B6" s="18" t="s">
        <v>388</v>
      </c>
      <c r="C6" s="18" t="s">
        <v>48</v>
      </c>
      <c r="D6" s="19">
        <v>85</v>
      </c>
      <c r="E6" s="19">
        <v>81</v>
      </c>
      <c r="F6" s="19">
        <v>77</v>
      </c>
      <c r="G6" s="19">
        <v>243</v>
      </c>
      <c r="H6" s="19">
        <v>2</v>
      </c>
      <c r="I6" s="22">
        <v>500</v>
      </c>
      <c r="J6" s="23">
        <v>5</v>
      </c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 spans="1:34" ht="15.75" customHeight="1" x14ac:dyDescent="0.3">
      <c r="A7" s="116">
        <v>2</v>
      </c>
      <c r="B7" s="18" t="s">
        <v>295</v>
      </c>
      <c r="C7" s="18" t="s">
        <v>32</v>
      </c>
      <c r="D7" s="117">
        <v>88</v>
      </c>
      <c r="E7" s="117">
        <v>83</v>
      </c>
      <c r="F7" s="117">
        <v>79</v>
      </c>
      <c r="G7" s="19">
        <v>250</v>
      </c>
      <c r="H7" s="19">
        <v>3</v>
      </c>
      <c r="I7" s="117">
        <v>480</v>
      </c>
      <c r="J7" s="118">
        <v>5</v>
      </c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</row>
    <row r="8" spans="1:34" ht="15.75" customHeight="1" x14ac:dyDescent="0.3">
      <c r="A8" s="119">
        <v>4</v>
      </c>
      <c r="B8" s="25" t="s">
        <v>389</v>
      </c>
      <c r="C8" s="25" t="s">
        <v>48</v>
      </c>
      <c r="D8" s="120">
        <v>80</v>
      </c>
      <c r="E8" s="120">
        <v>62</v>
      </c>
      <c r="F8" s="120">
        <v>72</v>
      </c>
      <c r="G8" s="26">
        <v>214</v>
      </c>
      <c r="H8" s="26">
        <v>1</v>
      </c>
      <c r="I8" s="120">
        <v>444</v>
      </c>
      <c r="J8" s="121">
        <v>3</v>
      </c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</row>
    <row r="9" spans="1:34" ht="15.75" customHeight="1" x14ac:dyDescent="0.3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</row>
    <row r="10" spans="1:34" ht="15.75" customHeight="1" x14ac:dyDescent="0.3">
      <c r="A10" s="113"/>
      <c r="B10" s="122" t="s">
        <v>392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 spans="1:34" ht="15.75" customHeight="1" x14ac:dyDescent="0.3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</row>
    <row r="12" spans="1:34" ht="15.75" customHeight="1" x14ac:dyDescent="0.3">
      <c r="A12" s="113"/>
      <c r="B12" s="4" t="s">
        <v>164</v>
      </c>
      <c r="F12" s="33" t="s">
        <v>142</v>
      </c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</row>
    <row r="13" spans="1:34" ht="15.75" customHeight="1" x14ac:dyDescent="0.3">
      <c r="A13" s="113"/>
      <c r="B13" s="4" t="s">
        <v>143</v>
      </c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</row>
    <row r="14" spans="1:34" ht="15.75" customHeight="1" x14ac:dyDescent="0.3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</row>
    <row r="15" spans="1:34" ht="15.75" customHeight="1" x14ac:dyDescent="0.3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</row>
    <row r="16" spans="1:34" ht="15.75" customHeight="1" x14ac:dyDescent="0.3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</row>
    <row r="17" spans="1:26" ht="15.75" customHeight="1" x14ac:dyDescent="0.3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</row>
    <row r="18" spans="1:26" ht="15.75" customHeight="1" x14ac:dyDescent="0.3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spans="1:26" ht="15.75" customHeight="1" x14ac:dyDescent="0.3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</row>
    <row r="20" spans="1:26" ht="15.75" customHeight="1" x14ac:dyDescent="0.3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</row>
    <row r="21" spans="1:26" ht="15.75" customHeight="1" x14ac:dyDescent="0.3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</row>
    <row r="22" spans="1:26" ht="15.75" customHeight="1" x14ac:dyDescent="0.3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</row>
    <row r="23" spans="1:26" ht="15.75" customHeight="1" x14ac:dyDescent="0.3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</row>
    <row r="24" spans="1:26" ht="15.75" customHeight="1" x14ac:dyDescent="0.3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</row>
    <row r="25" spans="1:26" ht="15.75" customHeight="1" x14ac:dyDescent="0.3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</row>
    <row r="26" spans="1:26" ht="15.75" customHeight="1" x14ac:dyDescent="0.3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</row>
    <row r="27" spans="1:26" ht="15.75" customHeight="1" x14ac:dyDescent="0.3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</row>
    <row r="28" spans="1:26" ht="15.75" customHeight="1" x14ac:dyDescent="0.3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</row>
    <row r="29" spans="1:26" ht="15.75" customHeight="1" x14ac:dyDescent="0.3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</row>
    <row r="30" spans="1:26" ht="15.75" customHeight="1" x14ac:dyDescent="0.3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</row>
    <row r="31" spans="1:26" ht="15.75" customHeight="1" x14ac:dyDescent="0.3">
      <c r="A31" s="4"/>
    </row>
    <row r="32" spans="1:2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sheetProtection selectLockedCells="1" selectUnlockedCells="1"/>
  <hyperlinks>
    <hyperlink ref="B2" location="'Index'!A3" tooltip="Go to the Index sheet" display="`" xr:uid="{048FB156-79DA-4465-A61E-A6D75FAD559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57079-6406-4F20-9DF3-F28EC8679035}">
  <sheetPr codeName="Sheet1"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557</v>
      </c>
      <c r="D1" s="3"/>
      <c r="E1" s="3"/>
      <c r="F1" s="3"/>
      <c r="G1" s="3"/>
      <c r="H1" s="3"/>
      <c r="I1" s="3"/>
      <c r="J1" s="3" t="s">
        <v>1</v>
      </c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I3" s="7"/>
      <c r="J3" s="8" t="s">
        <v>4</v>
      </c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I4" s="9"/>
      <c r="J4" s="10" t="s">
        <v>5</v>
      </c>
      <c r="K4" s="10" t="s">
        <v>6</v>
      </c>
      <c r="L4" s="11" t="s">
        <v>7</v>
      </c>
      <c r="M4" s="11" t="s">
        <v>8</v>
      </c>
      <c r="N4" s="11" t="s">
        <v>9</v>
      </c>
      <c r="O4" s="12" t="s">
        <v>10</v>
      </c>
    </row>
    <row r="5" spans="1:34" ht="15.75" customHeight="1" x14ac:dyDescent="0.3">
      <c r="A5" s="13">
        <v>1</v>
      </c>
      <c r="B5" s="14" t="s">
        <v>429</v>
      </c>
      <c r="C5" s="14" t="s">
        <v>417</v>
      </c>
      <c r="D5" s="15">
        <v>98</v>
      </c>
      <c r="E5" s="15">
        <v>9</v>
      </c>
      <c r="F5" s="31">
        <v>198</v>
      </c>
      <c r="G5" s="32">
        <v>18</v>
      </c>
      <c r="I5" s="13">
        <v>2</v>
      </c>
      <c r="J5" s="14" t="s">
        <v>559</v>
      </c>
      <c r="K5" s="14" t="s">
        <v>36</v>
      </c>
      <c r="L5" s="15">
        <v>99</v>
      </c>
      <c r="M5" s="15">
        <v>9</v>
      </c>
      <c r="N5" s="15">
        <v>196</v>
      </c>
      <c r="O5" s="16">
        <v>18</v>
      </c>
    </row>
    <row r="6" spans="1:34" ht="15.75" customHeight="1" x14ac:dyDescent="0.3">
      <c r="A6" s="17">
        <v>6</v>
      </c>
      <c r="B6" s="18" t="s">
        <v>566</v>
      </c>
      <c r="C6" s="18" t="s">
        <v>12</v>
      </c>
      <c r="D6" s="19">
        <v>97</v>
      </c>
      <c r="E6" s="20">
        <v>8</v>
      </c>
      <c r="F6" s="19">
        <v>195</v>
      </c>
      <c r="G6" s="21">
        <v>16</v>
      </c>
      <c r="I6" s="17">
        <v>6</v>
      </c>
      <c r="J6" s="18" t="s">
        <v>567</v>
      </c>
      <c r="K6" s="18" t="s">
        <v>161</v>
      </c>
      <c r="L6" s="19">
        <v>99</v>
      </c>
      <c r="M6" s="20">
        <v>9</v>
      </c>
      <c r="N6" s="19">
        <v>195</v>
      </c>
      <c r="O6" s="21">
        <v>15</v>
      </c>
    </row>
    <row r="7" spans="1:34" ht="15.75" customHeight="1" x14ac:dyDescent="0.3">
      <c r="A7" s="17">
        <v>9</v>
      </c>
      <c r="B7" s="18" t="s">
        <v>416</v>
      </c>
      <c r="C7" s="18" t="s">
        <v>417</v>
      </c>
      <c r="D7" s="19">
        <v>97</v>
      </c>
      <c r="E7" s="20">
        <v>8</v>
      </c>
      <c r="F7" s="19">
        <v>194</v>
      </c>
      <c r="G7" s="21">
        <v>14</v>
      </c>
      <c r="I7" s="17">
        <v>7</v>
      </c>
      <c r="J7" s="18" t="s">
        <v>569</v>
      </c>
      <c r="K7" s="18" t="s">
        <v>242</v>
      </c>
      <c r="L7" s="19">
        <v>96</v>
      </c>
      <c r="M7" s="20">
        <v>4</v>
      </c>
      <c r="N7" s="19">
        <v>193</v>
      </c>
      <c r="O7" s="21">
        <v>13</v>
      </c>
    </row>
    <row r="8" spans="1:34" ht="15.75" customHeight="1" x14ac:dyDescent="0.3">
      <c r="A8" s="17">
        <v>2</v>
      </c>
      <c r="B8" s="18" t="s">
        <v>558</v>
      </c>
      <c r="C8" s="18" t="s">
        <v>396</v>
      </c>
      <c r="D8" s="19">
        <v>97</v>
      </c>
      <c r="E8" s="20">
        <v>8</v>
      </c>
      <c r="F8" s="19">
        <v>192</v>
      </c>
      <c r="G8" s="21">
        <v>12</v>
      </c>
      <c r="I8" s="17">
        <v>3</v>
      </c>
      <c r="J8" s="18" t="s">
        <v>561</v>
      </c>
      <c r="K8" s="18" t="s">
        <v>12</v>
      </c>
      <c r="L8" s="19">
        <v>98</v>
      </c>
      <c r="M8" s="20">
        <v>7</v>
      </c>
      <c r="N8" s="19">
        <v>193</v>
      </c>
      <c r="O8" s="21">
        <v>11</v>
      </c>
    </row>
    <row r="9" spans="1:34" ht="15.75" customHeight="1" x14ac:dyDescent="0.3">
      <c r="A9" s="17">
        <v>7</v>
      </c>
      <c r="B9" s="18" t="s">
        <v>568</v>
      </c>
      <c r="C9" s="18" t="s">
        <v>63</v>
      </c>
      <c r="D9" s="252">
        <v>95</v>
      </c>
      <c r="E9" s="20">
        <v>3</v>
      </c>
      <c r="F9" s="19">
        <v>193</v>
      </c>
      <c r="G9" s="21">
        <v>11</v>
      </c>
      <c r="I9" s="17">
        <v>1</v>
      </c>
      <c r="J9" s="18" t="s">
        <v>398</v>
      </c>
      <c r="K9" s="18" t="s">
        <v>161</v>
      </c>
      <c r="L9" s="19">
        <v>94</v>
      </c>
      <c r="M9" s="20">
        <v>2</v>
      </c>
      <c r="N9" s="22">
        <v>191</v>
      </c>
      <c r="O9" s="23">
        <v>11</v>
      </c>
    </row>
    <row r="10" spans="1:34" ht="15.75" customHeight="1" x14ac:dyDescent="0.3">
      <c r="A10" s="17">
        <v>3</v>
      </c>
      <c r="B10" s="18" t="s">
        <v>560</v>
      </c>
      <c r="C10" s="18" t="s">
        <v>63</v>
      </c>
      <c r="D10" s="19">
        <v>95</v>
      </c>
      <c r="E10" s="20">
        <v>3</v>
      </c>
      <c r="F10" s="19">
        <v>192</v>
      </c>
      <c r="G10" s="21">
        <v>9</v>
      </c>
      <c r="I10" s="17">
        <v>8</v>
      </c>
      <c r="J10" s="18" t="s">
        <v>571</v>
      </c>
      <c r="K10" s="18" t="s">
        <v>572</v>
      </c>
      <c r="L10" s="19">
        <v>96</v>
      </c>
      <c r="M10" s="20">
        <v>4</v>
      </c>
      <c r="N10" s="19">
        <v>192</v>
      </c>
      <c r="O10" s="21">
        <v>10</v>
      </c>
    </row>
    <row r="11" spans="1:34" ht="15.75" customHeight="1" x14ac:dyDescent="0.3">
      <c r="A11" s="17">
        <v>4</v>
      </c>
      <c r="B11" s="18" t="s">
        <v>562</v>
      </c>
      <c r="C11" s="18" t="s">
        <v>63</v>
      </c>
      <c r="D11" s="19">
        <v>96</v>
      </c>
      <c r="E11" s="20">
        <v>5</v>
      </c>
      <c r="F11" s="19">
        <v>191</v>
      </c>
      <c r="G11" s="21">
        <v>9</v>
      </c>
      <c r="I11" s="17">
        <v>9</v>
      </c>
      <c r="J11" s="18" t="s">
        <v>573</v>
      </c>
      <c r="K11" s="18" t="s">
        <v>161</v>
      </c>
      <c r="L11" s="19">
        <v>97</v>
      </c>
      <c r="M11" s="20">
        <v>6</v>
      </c>
      <c r="N11" s="19">
        <v>191</v>
      </c>
      <c r="O11" s="21">
        <v>9</v>
      </c>
    </row>
    <row r="12" spans="1:34" ht="15.75" customHeight="1" x14ac:dyDescent="0.3">
      <c r="A12" s="17">
        <v>5</v>
      </c>
      <c r="B12" s="18" t="s">
        <v>237</v>
      </c>
      <c r="C12" s="18" t="s">
        <v>238</v>
      </c>
      <c r="D12" s="19">
        <v>96</v>
      </c>
      <c r="E12" s="20">
        <v>5</v>
      </c>
      <c r="F12" s="19">
        <v>191</v>
      </c>
      <c r="G12" s="21">
        <v>9</v>
      </c>
      <c r="I12" s="17">
        <v>5</v>
      </c>
      <c r="J12" s="18" t="s">
        <v>565</v>
      </c>
      <c r="K12" s="18" t="s">
        <v>48</v>
      </c>
      <c r="L12" s="19">
        <v>97</v>
      </c>
      <c r="M12" s="20">
        <v>6</v>
      </c>
      <c r="N12" s="19">
        <v>190</v>
      </c>
      <c r="O12" s="21">
        <v>8</v>
      </c>
    </row>
    <row r="13" spans="1:34" ht="15.75" customHeight="1" x14ac:dyDescent="0.3">
      <c r="A13" s="256">
        <v>8</v>
      </c>
      <c r="B13" s="257" t="s">
        <v>570</v>
      </c>
      <c r="C13" s="257" t="s">
        <v>63</v>
      </c>
      <c r="D13" s="258">
        <v>93</v>
      </c>
      <c r="E13" s="259">
        <v>1</v>
      </c>
      <c r="F13" s="26">
        <v>188</v>
      </c>
      <c r="G13" s="30">
        <v>5</v>
      </c>
      <c r="I13" s="256">
        <v>4</v>
      </c>
      <c r="J13" s="257" t="s">
        <v>563</v>
      </c>
      <c r="K13" s="257" t="s">
        <v>564</v>
      </c>
      <c r="L13" s="258">
        <v>93</v>
      </c>
      <c r="M13" s="259">
        <v>1</v>
      </c>
      <c r="N13" s="26">
        <v>186</v>
      </c>
      <c r="O13" s="30">
        <v>3</v>
      </c>
    </row>
    <row r="14" spans="1:34" ht="15.75" customHeight="1" x14ac:dyDescent="0.3">
      <c r="A14" s="4"/>
      <c r="I14" s="4"/>
    </row>
    <row r="15" spans="1:34" ht="15.75" customHeight="1" x14ac:dyDescent="0.3">
      <c r="A15" s="7"/>
      <c r="B15" s="8" t="s">
        <v>45</v>
      </c>
      <c r="C15" s="8"/>
      <c r="D15" s="8"/>
      <c r="E15" s="8"/>
      <c r="F15" s="8"/>
      <c r="G15" s="8"/>
      <c r="I15" s="7"/>
      <c r="J15" s="8" t="s">
        <v>46</v>
      </c>
      <c r="K15" s="8"/>
      <c r="L15" s="8"/>
      <c r="M15" s="8"/>
      <c r="N15" s="8"/>
      <c r="O15" s="8"/>
    </row>
    <row r="16" spans="1:34" ht="15.75" customHeight="1" x14ac:dyDescent="0.3">
      <c r="A16" s="9"/>
      <c r="B16" s="10" t="s">
        <v>5</v>
      </c>
      <c r="C16" s="10" t="s">
        <v>6</v>
      </c>
      <c r="D16" s="11" t="s">
        <v>7</v>
      </c>
      <c r="E16" s="11" t="s">
        <v>8</v>
      </c>
      <c r="F16" s="11" t="s">
        <v>9</v>
      </c>
      <c r="G16" s="12" t="s">
        <v>10</v>
      </c>
      <c r="I16" s="9"/>
      <c r="J16" s="10" t="s">
        <v>5</v>
      </c>
      <c r="K16" s="10" t="s">
        <v>6</v>
      </c>
      <c r="L16" s="11" t="s">
        <v>7</v>
      </c>
      <c r="M16" s="11" t="s">
        <v>8</v>
      </c>
      <c r="N16" s="11" t="s">
        <v>9</v>
      </c>
      <c r="O16" s="12" t="s">
        <v>10</v>
      </c>
    </row>
    <row r="17" spans="1:15" ht="15.75" customHeight="1" x14ac:dyDescent="0.3">
      <c r="A17" s="13">
        <v>9</v>
      </c>
      <c r="B17" s="14" t="s">
        <v>585</v>
      </c>
      <c r="C17" s="14" t="s">
        <v>161</v>
      </c>
      <c r="D17" s="15">
        <v>98</v>
      </c>
      <c r="E17" s="15">
        <v>9</v>
      </c>
      <c r="F17" s="15">
        <v>196</v>
      </c>
      <c r="G17" s="16">
        <v>18</v>
      </c>
      <c r="I17" s="13">
        <v>2</v>
      </c>
      <c r="J17" s="14" t="s">
        <v>137</v>
      </c>
      <c r="K17" s="14" t="s">
        <v>36</v>
      </c>
      <c r="L17" s="15">
        <v>97</v>
      </c>
      <c r="M17" s="15">
        <v>8</v>
      </c>
      <c r="N17" s="15">
        <v>194</v>
      </c>
      <c r="O17" s="16">
        <v>17</v>
      </c>
    </row>
    <row r="18" spans="1:15" ht="15.75" customHeight="1" x14ac:dyDescent="0.3">
      <c r="A18" s="17">
        <v>8</v>
      </c>
      <c r="B18" s="18" t="s">
        <v>583</v>
      </c>
      <c r="C18" s="18" t="s">
        <v>417</v>
      </c>
      <c r="D18" s="19">
        <v>97</v>
      </c>
      <c r="E18" s="20">
        <v>7</v>
      </c>
      <c r="F18" s="19">
        <v>195</v>
      </c>
      <c r="G18" s="21">
        <v>16</v>
      </c>
      <c r="I18" s="17">
        <v>8</v>
      </c>
      <c r="J18" s="18" t="s">
        <v>584</v>
      </c>
      <c r="K18" s="18" t="s">
        <v>63</v>
      </c>
      <c r="L18" s="19">
        <v>97</v>
      </c>
      <c r="M18" s="20">
        <v>8</v>
      </c>
      <c r="N18" s="19">
        <v>193</v>
      </c>
      <c r="O18" s="21">
        <v>16</v>
      </c>
    </row>
    <row r="19" spans="1:15" ht="15.75" customHeight="1" x14ac:dyDescent="0.3">
      <c r="A19" s="17">
        <v>3</v>
      </c>
      <c r="B19" s="18" t="s">
        <v>577</v>
      </c>
      <c r="C19" s="18" t="s">
        <v>23</v>
      </c>
      <c r="D19" s="19">
        <v>95</v>
      </c>
      <c r="E19" s="20">
        <v>5</v>
      </c>
      <c r="F19" s="19">
        <v>192</v>
      </c>
      <c r="G19" s="21">
        <v>12</v>
      </c>
      <c r="I19" s="17">
        <v>5</v>
      </c>
      <c r="J19" s="18" t="s">
        <v>580</v>
      </c>
      <c r="K19" s="18" t="s">
        <v>63</v>
      </c>
      <c r="L19" s="19">
        <v>99</v>
      </c>
      <c r="M19" s="20">
        <v>9</v>
      </c>
      <c r="N19" s="19">
        <v>193</v>
      </c>
      <c r="O19" s="21">
        <v>14</v>
      </c>
    </row>
    <row r="20" spans="1:15" ht="15.75" customHeight="1" x14ac:dyDescent="0.3">
      <c r="A20" s="17">
        <v>1</v>
      </c>
      <c r="B20" s="18" t="s">
        <v>574</v>
      </c>
      <c r="C20" s="18" t="s">
        <v>161</v>
      </c>
      <c r="D20" s="19">
        <v>98</v>
      </c>
      <c r="E20" s="20">
        <v>9</v>
      </c>
      <c r="F20" s="22">
        <v>191</v>
      </c>
      <c r="G20" s="23">
        <v>12</v>
      </c>
      <c r="I20" s="17">
        <v>4</v>
      </c>
      <c r="J20" s="18" t="s">
        <v>448</v>
      </c>
      <c r="K20" s="18" t="s">
        <v>417</v>
      </c>
      <c r="L20" s="19">
        <v>96</v>
      </c>
      <c r="M20" s="20">
        <v>6</v>
      </c>
      <c r="N20" s="19">
        <v>192</v>
      </c>
      <c r="O20" s="21">
        <v>14</v>
      </c>
    </row>
    <row r="21" spans="1:15" ht="15.75" customHeight="1" x14ac:dyDescent="0.3">
      <c r="A21" s="17">
        <v>7</v>
      </c>
      <c r="B21" s="18" t="s">
        <v>431</v>
      </c>
      <c r="C21" s="18" t="s">
        <v>63</v>
      </c>
      <c r="D21" s="19">
        <v>97</v>
      </c>
      <c r="E21" s="20">
        <v>7</v>
      </c>
      <c r="F21" s="19">
        <v>190</v>
      </c>
      <c r="G21" s="21">
        <v>10</v>
      </c>
      <c r="I21" s="17">
        <v>1</v>
      </c>
      <c r="J21" s="18" t="s">
        <v>575</v>
      </c>
      <c r="K21" s="18" t="s">
        <v>564</v>
      </c>
      <c r="L21" s="19">
        <v>96</v>
      </c>
      <c r="M21" s="20">
        <v>6</v>
      </c>
      <c r="N21" s="22">
        <v>190</v>
      </c>
      <c r="O21" s="23">
        <v>11</v>
      </c>
    </row>
    <row r="22" spans="1:15" ht="15.75" customHeight="1" x14ac:dyDescent="0.3">
      <c r="A22" s="17">
        <v>2</v>
      </c>
      <c r="B22" s="18" t="s">
        <v>576</v>
      </c>
      <c r="C22" s="18" t="s">
        <v>161</v>
      </c>
      <c r="D22" s="19">
        <v>94</v>
      </c>
      <c r="E22" s="20">
        <v>4</v>
      </c>
      <c r="F22" s="19">
        <v>190</v>
      </c>
      <c r="G22" s="21">
        <v>9</v>
      </c>
      <c r="I22" s="17">
        <v>7</v>
      </c>
      <c r="J22" s="18" t="s">
        <v>153</v>
      </c>
      <c r="K22" s="18" t="s">
        <v>572</v>
      </c>
      <c r="L22" s="19">
        <v>95</v>
      </c>
      <c r="M22" s="20">
        <v>3</v>
      </c>
      <c r="N22" s="19">
        <v>190</v>
      </c>
      <c r="O22" s="21">
        <v>9</v>
      </c>
    </row>
    <row r="23" spans="1:15" ht="15.75" customHeight="1" x14ac:dyDescent="0.3">
      <c r="A23" s="17">
        <v>5</v>
      </c>
      <c r="B23" s="18" t="s">
        <v>579</v>
      </c>
      <c r="C23" s="18" t="s">
        <v>161</v>
      </c>
      <c r="D23" s="19">
        <v>92</v>
      </c>
      <c r="E23" s="20">
        <v>2</v>
      </c>
      <c r="F23" s="19">
        <v>189</v>
      </c>
      <c r="G23" s="21">
        <v>9</v>
      </c>
      <c r="I23" s="17">
        <v>3</v>
      </c>
      <c r="J23" s="18" t="s">
        <v>444</v>
      </c>
      <c r="K23" s="18" t="s">
        <v>417</v>
      </c>
      <c r="L23" s="19">
        <v>96</v>
      </c>
      <c r="M23" s="20">
        <v>6</v>
      </c>
      <c r="N23" s="19">
        <v>188</v>
      </c>
      <c r="O23" s="21">
        <v>9</v>
      </c>
    </row>
    <row r="24" spans="1:15" ht="15.75" customHeight="1" x14ac:dyDescent="0.3">
      <c r="A24" s="17">
        <v>6</v>
      </c>
      <c r="B24" s="18" t="s">
        <v>581</v>
      </c>
      <c r="C24" s="18" t="s">
        <v>36</v>
      </c>
      <c r="D24" s="19">
        <v>93</v>
      </c>
      <c r="E24" s="20">
        <v>3</v>
      </c>
      <c r="F24" s="19">
        <v>188</v>
      </c>
      <c r="G24" s="21">
        <v>7</v>
      </c>
      <c r="I24" s="17">
        <v>9</v>
      </c>
      <c r="J24" s="18" t="s">
        <v>586</v>
      </c>
      <c r="K24" s="18" t="s">
        <v>56</v>
      </c>
      <c r="L24" s="19" t="s">
        <v>44</v>
      </c>
      <c r="M24" s="20">
        <v>0</v>
      </c>
      <c r="N24" s="19">
        <v>88</v>
      </c>
      <c r="O24" s="21">
        <v>2</v>
      </c>
    </row>
    <row r="25" spans="1:15" ht="15.75" customHeight="1" x14ac:dyDescent="0.3">
      <c r="A25" s="256">
        <v>4</v>
      </c>
      <c r="B25" s="257" t="s">
        <v>578</v>
      </c>
      <c r="C25" s="257" t="s">
        <v>161</v>
      </c>
      <c r="D25" s="258">
        <v>91</v>
      </c>
      <c r="E25" s="259">
        <v>1</v>
      </c>
      <c r="F25" s="26">
        <v>184</v>
      </c>
      <c r="G25" s="30">
        <v>4</v>
      </c>
      <c r="I25" s="256">
        <v>6</v>
      </c>
      <c r="J25" s="257" t="s">
        <v>582</v>
      </c>
      <c r="K25" s="257" t="s">
        <v>564</v>
      </c>
      <c r="L25" s="258" t="s">
        <v>44</v>
      </c>
      <c r="M25" s="259">
        <v>0</v>
      </c>
      <c r="N25" s="26">
        <v>0</v>
      </c>
      <c r="O25" s="30">
        <v>0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72</v>
      </c>
      <c r="C27" s="8"/>
      <c r="D27" s="8"/>
      <c r="E27" s="8"/>
      <c r="F27" s="8"/>
      <c r="G27" s="8"/>
      <c r="I27" s="7"/>
      <c r="J27" s="8" t="s">
        <v>73</v>
      </c>
      <c r="K27" s="8"/>
      <c r="L27" s="8"/>
      <c r="M27" s="8"/>
      <c r="N27" s="8"/>
      <c r="O27" s="8"/>
    </row>
    <row r="28" spans="1:15" ht="15.75" customHeight="1" x14ac:dyDescent="0.3">
      <c r="A28" s="9"/>
      <c r="B28" s="10" t="s">
        <v>5</v>
      </c>
      <c r="C28" s="10" t="s">
        <v>6</v>
      </c>
      <c r="D28" s="11" t="s">
        <v>7</v>
      </c>
      <c r="E28" s="11" t="s">
        <v>8</v>
      </c>
      <c r="F28" s="11" t="s">
        <v>9</v>
      </c>
      <c r="G28" s="12" t="s">
        <v>10</v>
      </c>
      <c r="I28" s="9"/>
      <c r="J28" s="10" t="s">
        <v>5</v>
      </c>
      <c r="K28" s="10" t="s">
        <v>6</v>
      </c>
      <c r="L28" s="11" t="s">
        <v>7</v>
      </c>
      <c r="M28" s="11" t="s">
        <v>8</v>
      </c>
      <c r="N28" s="11" t="s">
        <v>9</v>
      </c>
      <c r="O28" s="12" t="s">
        <v>10</v>
      </c>
    </row>
    <row r="29" spans="1:15" ht="15.75" customHeight="1" x14ac:dyDescent="0.3">
      <c r="A29" s="13">
        <v>4</v>
      </c>
      <c r="B29" s="14" t="s">
        <v>593</v>
      </c>
      <c r="C29" s="14" t="s">
        <v>161</v>
      </c>
      <c r="D29" s="15">
        <v>97</v>
      </c>
      <c r="E29" s="15">
        <v>9</v>
      </c>
      <c r="F29" s="15">
        <v>193</v>
      </c>
      <c r="G29" s="16">
        <v>17</v>
      </c>
      <c r="I29" s="13">
        <v>7</v>
      </c>
      <c r="J29" s="14" t="s">
        <v>599</v>
      </c>
      <c r="K29" s="14" t="s">
        <v>85</v>
      </c>
      <c r="L29" s="15">
        <v>92</v>
      </c>
      <c r="M29" s="15">
        <v>6</v>
      </c>
      <c r="N29" s="15">
        <v>188</v>
      </c>
      <c r="O29" s="16">
        <v>15</v>
      </c>
    </row>
    <row r="30" spans="1:15" ht="15.75" customHeight="1" x14ac:dyDescent="0.3">
      <c r="A30" s="17">
        <v>2</v>
      </c>
      <c r="B30" s="18" t="s">
        <v>589</v>
      </c>
      <c r="C30" s="18" t="s">
        <v>161</v>
      </c>
      <c r="D30" s="19">
        <v>96</v>
      </c>
      <c r="E30" s="20">
        <v>7</v>
      </c>
      <c r="F30" s="19">
        <v>193</v>
      </c>
      <c r="G30" s="21">
        <v>16</v>
      </c>
      <c r="I30" s="17">
        <v>8</v>
      </c>
      <c r="J30" s="18" t="s">
        <v>601</v>
      </c>
      <c r="K30" s="18" t="s">
        <v>63</v>
      </c>
      <c r="L30" s="19">
        <v>96</v>
      </c>
      <c r="M30" s="20">
        <v>9</v>
      </c>
      <c r="N30" s="19">
        <v>188</v>
      </c>
      <c r="O30" s="21">
        <v>15</v>
      </c>
    </row>
    <row r="31" spans="1:15" ht="15.75" customHeight="1" x14ac:dyDescent="0.3">
      <c r="A31" s="17">
        <v>3</v>
      </c>
      <c r="B31" s="18" t="s">
        <v>591</v>
      </c>
      <c r="C31" s="18" t="s">
        <v>63</v>
      </c>
      <c r="D31" s="19">
        <v>97</v>
      </c>
      <c r="E31" s="20">
        <v>9</v>
      </c>
      <c r="F31" s="19">
        <v>191</v>
      </c>
      <c r="G31" s="21">
        <v>15</v>
      </c>
      <c r="I31" s="17">
        <v>6</v>
      </c>
      <c r="J31" s="18" t="s">
        <v>597</v>
      </c>
      <c r="K31" s="18" t="s">
        <v>48</v>
      </c>
      <c r="L31" s="19">
        <v>93</v>
      </c>
      <c r="M31" s="20">
        <v>8</v>
      </c>
      <c r="N31" s="19">
        <v>186</v>
      </c>
      <c r="O31" s="21">
        <v>15</v>
      </c>
    </row>
    <row r="32" spans="1:15" ht="15.75" customHeight="1" x14ac:dyDescent="0.3">
      <c r="A32" s="17">
        <v>7</v>
      </c>
      <c r="B32" s="18" t="s">
        <v>598</v>
      </c>
      <c r="C32" s="18" t="s">
        <v>63</v>
      </c>
      <c r="D32" s="19">
        <v>93</v>
      </c>
      <c r="E32" s="20">
        <v>6</v>
      </c>
      <c r="F32" s="19">
        <v>187</v>
      </c>
      <c r="G32" s="21">
        <v>12</v>
      </c>
      <c r="I32" s="17">
        <v>4</v>
      </c>
      <c r="J32" s="18" t="s">
        <v>594</v>
      </c>
      <c r="K32" s="18" t="s">
        <v>115</v>
      </c>
      <c r="L32" s="19">
        <v>93</v>
      </c>
      <c r="M32" s="20">
        <v>8</v>
      </c>
      <c r="N32" s="19">
        <v>185</v>
      </c>
      <c r="O32" s="21">
        <v>14</v>
      </c>
    </row>
    <row r="33" spans="1:15" ht="15.75" customHeight="1" x14ac:dyDescent="0.3">
      <c r="A33" s="17">
        <v>8</v>
      </c>
      <c r="B33" s="18" t="s">
        <v>600</v>
      </c>
      <c r="C33" s="18" t="s">
        <v>161</v>
      </c>
      <c r="D33" s="19">
        <v>92</v>
      </c>
      <c r="E33" s="20">
        <v>4</v>
      </c>
      <c r="F33" s="19">
        <v>187</v>
      </c>
      <c r="G33" s="21">
        <v>11</v>
      </c>
      <c r="I33" s="17">
        <v>1</v>
      </c>
      <c r="J33" s="18" t="s">
        <v>588</v>
      </c>
      <c r="K33" s="18" t="s">
        <v>58</v>
      </c>
      <c r="L33" s="19">
        <v>91</v>
      </c>
      <c r="M33" s="20">
        <v>5</v>
      </c>
      <c r="N33" s="22">
        <v>186</v>
      </c>
      <c r="O33" s="23">
        <v>13</v>
      </c>
    </row>
    <row r="34" spans="1:15" ht="15.75" customHeight="1" x14ac:dyDescent="0.3">
      <c r="A34" s="17">
        <v>1</v>
      </c>
      <c r="B34" s="18" t="s">
        <v>587</v>
      </c>
      <c r="C34" s="18" t="s">
        <v>564</v>
      </c>
      <c r="D34" s="19">
        <v>93</v>
      </c>
      <c r="E34" s="20">
        <v>6</v>
      </c>
      <c r="F34" s="22">
        <v>185</v>
      </c>
      <c r="G34" s="23">
        <v>10</v>
      </c>
      <c r="I34" s="17">
        <v>9</v>
      </c>
      <c r="J34" s="18" t="s">
        <v>603</v>
      </c>
      <c r="K34" s="18" t="s">
        <v>58</v>
      </c>
      <c r="L34" s="19">
        <v>91</v>
      </c>
      <c r="M34" s="20">
        <v>5</v>
      </c>
      <c r="N34" s="19">
        <v>183</v>
      </c>
      <c r="O34" s="21">
        <v>11</v>
      </c>
    </row>
    <row r="35" spans="1:15" ht="15.75" customHeight="1" x14ac:dyDescent="0.3">
      <c r="A35" s="17">
        <v>9</v>
      </c>
      <c r="B35" s="18" t="s">
        <v>602</v>
      </c>
      <c r="C35" s="18" t="s">
        <v>56</v>
      </c>
      <c r="D35" s="19" t="s">
        <v>44</v>
      </c>
      <c r="E35" s="20">
        <v>0</v>
      </c>
      <c r="F35" s="19">
        <v>91</v>
      </c>
      <c r="G35" s="21">
        <v>3</v>
      </c>
      <c r="I35" s="17">
        <v>2</v>
      </c>
      <c r="J35" s="18" t="s">
        <v>590</v>
      </c>
      <c r="K35" s="18" t="s">
        <v>161</v>
      </c>
      <c r="L35" s="19">
        <v>89</v>
      </c>
      <c r="M35" s="20">
        <v>3</v>
      </c>
      <c r="N35" s="19">
        <v>173</v>
      </c>
      <c r="O35" s="21">
        <v>6</v>
      </c>
    </row>
    <row r="36" spans="1:15" ht="15.75" customHeight="1" x14ac:dyDescent="0.3">
      <c r="A36" s="17">
        <v>5</v>
      </c>
      <c r="B36" s="18" t="s">
        <v>595</v>
      </c>
      <c r="C36" s="18" t="s">
        <v>242</v>
      </c>
      <c r="D36" s="19" t="s">
        <v>37</v>
      </c>
      <c r="E36" s="20">
        <v>0</v>
      </c>
      <c r="F36" s="19">
        <v>0</v>
      </c>
      <c r="G36" s="21">
        <v>0</v>
      </c>
      <c r="I36" s="17">
        <v>5</v>
      </c>
      <c r="J36" s="18" t="s">
        <v>596</v>
      </c>
      <c r="K36" s="18" t="s">
        <v>161</v>
      </c>
      <c r="L36" s="252">
        <v>81</v>
      </c>
      <c r="M36" s="20">
        <v>2</v>
      </c>
      <c r="N36" s="19">
        <v>160</v>
      </c>
      <c r="O36" s="21">
        <v>4</v>
      </c>
    </row>
    <row r="37" spans="1:15" ht="15.75" customHeight="1" x14ac:dyDescent="0.3">
      <c r="A37" s="256">
        <v>6</v>
      </c>
      <c r="B37" s="257" t="s">
        <v>435</v>
      </c>
      <c r="C37" s="257" t="s">
        <v>85</v>
      </c>
      <c r="D37" s="258" t="s">
        <v>44</v>
      </c>
      <c r="E37" s="259">
        <v>0</v>
      </c>
      <c r="F37" s="26">
        <v>0</v>
      </c>
      <c r="G37" s="30">
        <v>0</v>
      </c>
      <c r="I37" s="256">
        <v>3</v>
      </c>
      <c r="J37" s="257" t="s">
        <v>592</v>
      </c>
      <c r="K37" s="257" t="s">
        <v>564</v>
      </c>
      <c r="L37" s="258" t="s">
        <v>44</v>
      </c>
      <c r="M37" s="259">
        <v>0</v>
      </c>
      <c r="N37" s="26">
        <v>0</v>
      </c>
      <c r="O37" s="30">
        <v>0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96</v>
      </c>
      <c r="C39" s="8"/>
      <c r="D39" s="8"/>
      <c r="E39" s="8"/>
      <c r="F39" s="8"/>
      <c r="G39" s="8"/>
      <c r="I39" s="7"/>
      <c r="J39" s="8" t="s">
        <v>97</v>
      </c>
      <c r="K39" s="8"/>
      <c r="L39" s="8"/>
      <c r="M39" s="8"/>
      <c r="N39" s="8"/>
      <c r="O39" s="8"/>
    </row>
    <row r="40" spans="1:15" ht="15.75" customHeight="1" x14ac:dyDescent="0.3">
      <c r="A40" s="9"/>
      <c r="B40" s="10" t="s">
        <v>5</v>
      </c>
      <c r="C40" s="10" t="s">
        <v>6</v>
      </c>
      <c r="D40" s="11" t="s">
        <v>7</v>
      </c>
      <c r="E40" s="11" t="s">
        <v>8</v>
      </c>
      <c r="F40" s="11" t="s">
        <v>9</v>
      </c>
      <c r="G40" s="12" t="s">
        <v>10</v>
      </c>
      <c r="I40" s="9"/>
      <c r="J40" s="10" t="s">
        <v>5</v>
      </c>
      <c r="K40" s="10" t="s">
        <v>6</v>
      </c>
      <c r="L40" s="11" t="s">
        <v>7</v>
      </c>
      <c r="M40" s="11" t="s">
        <v>8</v>
      </c>
      <c r="N40" s="11" t="s">
        <v>9</v>
      </c>
      <c r="O40" s="12" t="s">
        <v>10</v>
      </c>
    </row>
    <row r="41" spans="1:15" ht="15.75" customHeight="1" x14ac:dyDescent="0.3">
      <c r="A41" s="13">
        <v>9</v>
      </c>
      <c r="B41" s="14" t="s">
        <v>619</v>
      </c>
      <c r="C41" s="14" t="s">
        <v>63</v>
      </c>
      <c r="D41" s="15">
        <v>97</v>
      </c>
      <c r="E41" s="15">
        <v>9</v>
      </c>
      <c r="F41" s="15">
        <v>191</v>
      </c>
      <c r="G41" s="16">
        <v>17</v>
      </c>
      <c r="I41" s="13">
        <v>1</v>
      </c>
      <c r="J41" s="14" t="s">
        <v>605</v>
      </c>
      <c r="K41" s="14" t="s">
        <v>161</v>
      </c>
      <c r="L41" s="15">
        <v>87</v>
      </c>
      <c r="M41" s="15">
        <v>7</v>
      </c>
      <c r="N41" s="31">
        <v>178</v>
      </c>
      <c r="O41" s="32">
        <v>15</v>
      </c>
    </row>
    <row r="42" spans="1:15" ht="15.75" customHeight="1" x14ac:dyDescent="0.3">
      <c r="A42" s="17">
        <v>3</v>
      </c>
      <c r="B42" s="18" t="s">
        <v>608</v>
      </c>
      <c r="C42" s="18" t="s">
        <v>161</v>
      </c>
      <c r="D42" s="19">
        <v>95</v>
      </c>
      <c r="E42" s="20">
        <v>8</v>
      </c>
      <c r="F42" s="19">
        <v>190</v>
      </c>
      <c r="G42" s="21">
        <v>17</v>
      </c>
      <c r="I42" s="17">
        <v>3</v>
      </c>
      <c r="J42" s="18" t="s">
        <v>411</v>
      </c>
      <c r="K42" s="18" t="s">
        <v>115</v>
      </c>
      <c r="L42" s="19">
        <v>91</v>
      </c>
      <c r="M42" s="20">
        <v>8</v>
      </c>
      <c r="N42" s="19">
        <v>174</v>
      </c>
      <c r="O42" s="21">
        <v>14</v>
      </c>
    </row>
    <row r="43" spans="1:15" ht="15.75" customHeight="1" x14ac:dyDescent="0.3">
      <c r="A43" s="17">
        <v>2</v>
      </c>
      <c r="B43" s="18" t="s">
        <v>606</v>
      </c>
      <c r="C43" s="18" t="s">
        <v>161</v>
      </c>
      <c r="D43" s="19">
        <v>90</v>
      </c>
      <c r="E43" s="20">
        <v>7</v>
      </c>
      <c r="F43" s="19">
        <v>179</v>
      </c>
      <c r="G43" s="21">
        <v>14</v>
      </c>
      <c r="I43" s="17">
        <v>2</v>
      </c>
      <c r="J43" s="18" t="s">
        <v>607</v>
      </c>
      <c r="K43" s="18" t="s">
        <v>115</v>
      </c>
      <c r="L43" s="19">
        <v>84</v>
      </c>
      <c r="M43" s="20">
        <v>6</v>
      </c>
      <c r="N43" s="19">
        <v>169</v>
      </c>
      <c r="O43" s="21">
        <v>13</v>
      </c>
    </row>
    <row r="44" spans="1:15" ht="15.75" customHeight="1" x14ac:dyDescent="0.3">
      <c r="A44" s="17">
        <v>7</v>
      </c>
      <c r="B44" s="18" t="s">
        <v>615</v>
      </c>
      <c r="C44" s="18" t="s">
        <v>12</v>
      </c>
      <c r="D44" s="19">
        <v>84</v>
      </c>
      <c r="E44" s="20">
        <v>5</v>
      </c>
      <c r="F44" s="19">
        <v>173</v>
      </c>
      <c r="G44" s="21">
        <v>12</v>
      </c>
      <c r="I44" s="17">
        <v>4</v>
      </c>
      <c r="J44" s="18" t="s">
        <v>610</v>
      </c>
      <c r="K44" s="18" t="s">
        <v>564</v>
      </c>
      <c r="L44" s="19" t="s">
        <v>44</v>
      </c>
      <c r="M44" s="20">
        <v>0</v>
      </c>
      <c r="N44" s="19">
        <v>0</v>
      </c>
      <c r="O44" s="21">
        <v>0</v>
      </c>
    </row>
    <row r="45" spans="1:15" ht="15.75" customHeight="1" x14ac:dyDescent="0.3">
      <c r="A45" s="17">
        <v>4</v>
      </c>
      <c r="B45" s="18" t="s">
        <v>609</v>
      </c>
      <c r="C45" s="18" t="s">
        <v>161</v>
      </c>
      <c r="D45" s="19">
        <v>86</v>
      </c>
      <c r="E45" s="20">
        <v>6</v>
      </c>
      <c r="F45" s="19">
        <v>168</v>
      </c>
      <c r="G45" s="21">
        <v>11</v>
      </c>
      <c r="I45" s="17">
        <v>5</v>
      </c>
      <c r="J45" s="18" t="s">
        <v>612</v>
      </c>
      <c r="K45" s="18" t="s">
        <v>564</v>
      </c>
      <c r="L45" s="19" t="s">
        <v>44</v>
      </c>
      <c r="M45" s="20">
        <v>0</v>
      </c>
      <c r="N45" s="19">
        <v>0</v>
      </c>
      <c r="O45" s="21">
        <v>0</v>
      </c>
    </row>
    <row r="46" spans="1:15" ht="15.75" customHeight="1" x14ac:dyDescent="0.3">
      <c r="A46" s="17">
        <v>1</v>
      </c>
      <c r="B46" s="18" t="s">
        <v>604</v>
      </c>
      <c r="C46" s="18" t="s">
        <v>242</v>
      </c>
      <c r="D46" s="19" t="s">
        <v>37</v>
      </c>
      <c r="E46" s="20">
        <v>0</v>
      </c>
      <c r="F46" s="22">
        <v>0</v>
      </c>
      <c r="G46" s="23">
        <v>0</v>
      </c>
      <c r="I46" s="17">
        <v>6</v>
      </c>
      <c r="J46" s="18" t="s">
        <v>614</v>
      </c>
      <c r="K46" s="18" t="s">
        <v>564</v>
      </c>
      <c r="L46" s="19" t="s">
        <v>44</v>
      </c>
      <c r="M46" s="20">
        <v>0</v>
      </c>
      <c r="N46" s="19">
        <v>0</v>
      </c>
      <c r="O46" s="21">
        <v>0</v>
      </c>
    </row>
    <row r="47" spans="1:15" ht="15.75" customHeight="1" x14ac:dyDescent="0.3">
      <c r="A47" s="17">
        <v>5</v>
      </c>
      <c r="B47" s="18" t="s">
        <v>611</v>
      </c>
      <c r="C47" s="18" t="s">
        <v>48</v>
      </c>
      <c r="D47" s="19" t="s">
        <v>44</v>
      </c>
      <c r="E47" s="20">
        <v>0</v>
      </c>
      <c r="F47" s="19">
        <v>0</v>
      </c>
      <c r="G47" s="21">
        <v>0</v>
      </c>
      <c r="I47" s="17">
        <v>7</v>
      </c>
      <c r="J47" s="18" t="s">
        <v>616</v>
      </c>
      <c r="K47" s="18" t="s">
        <v>115</v>
      </c>
      <c r="L47" s="19" t="s">
        <v>44</v>
      </c>
      <c r="M47" s="20">
        <v>0</v>
      </c>
      <c r="N47" s="19">
        <v>0</v>
      </c>
      <c r="O47" s="21">
        <v>0</v>
      </c>
    </row>
    <row r="48" spans="1:15" ht="15.75" customHeight="1" x14ac:dyDescent="0.3">
      <c r="A48" s="17">
        <v>6</v>
      </c>
      <c r="B48" s="18" t="s">
        <v>613</v>
      </c>
      <c r="C48" s="18" t="s">
        <v>85</v>
      </c>
      <c r="D48" s="19" t="s">
        <v>44</v>
      </c>
      <c r="E48" s="20">
        <v>0</v>
      </c>
      <c r="F48" s="19">
        <v>0</v>
      </c>
      <c r="G48" s="21">
        <v>0</v>
      </c>
      <c r="I48" s="256">
        <v>8</v>
      </c>
      <c r="J48" s="257" t="s">
        <v>618</v>
      </c>
      <c r="K48" s="257" t="s">
        <v>36</v>
      </c>
      <c r="L48" s="258" t="s">
        <v>44</v>
      </c>
      <c r="M48" s="259">
        <v>0</v>
      </c>
      <c r="N48" s="26">
        <v>0</v>
      </c>
      <c r="O48" s="30">
        <v>0</v>
      </c>
    </row>
    <row r="49" spans="1:9" ht="15.75" customHeight="1" x14ac:dyDescent="0.3">
      <c r="A49" s="256">
        <v>8</v>
      </c>
      <c r="B49" s="257" t="s">
        <v>617</v>
      </c>
      <c r="C49" s="257" t="s">
        <v>85</v>
      </c>
      <c r="D49" s="258" t="s">
        <v>44</v>
      </c>
      <c r="E49" s="259">
        <v>0</v>
      </c>
      <c r="F49" s="26">
        <v>0</v>
      </c>
      <c r="G49" s="30">
        <v>0</v>
      </c>
      <c r="I49" s="4"/>
    </row>
    <row r="50" spans="1:9" ht="15.75" customHeight="1" x14ac:dyDescent="0.3">
      <c r="A50" s="4"/>
      <c r="I50" s="4"/>
    </row>
    <row r="51" spans="1:9" ht="15.75" customHeight="1" x14ac:dyDescent="0.3">
      <c r="A51" s="7"/>
      <c r="B51" s="8" t="s">
        <v>121</v>
      </c>
      <c r="C51" s="8"/>
      <c r="D51" s="8"/>
      <c r="E51" s="8"/>
      <c r="F51" s="8"/>
      <c r="G51" s="8"/>
      <c r="I51" s="4"/>
    </row>
    <row r="52" spans="1:9" ht="15.75" customHeight="1" x14ac:dyDescent="0.3">
      <c r="A52" s="9"/>
      <c r="B52" s="10" t="s">
        <v>5</v>
      </c>
      <c r="C52" s="10" t="s">
        <v>6</v>
      </c>
      <c r="D52" s="11" t="s">
        <v>7</v>
      </c>
      <c r="E52" s="11" t="s">
        <v>8</v>
      </c>
      <c r="F52" s="11" t="s">
        <v>9</v>
      </c>
      <c r="G52" s="12" t="s">
        <v>10</v>
      </c>
      <c r="I52" s="4"/>
    </row>
    <row r="53" spans="1:9" ht="15.75" customHeight="1" x14ac:dyDescent="0.3">
      <c r="A53" s="13">
        <v>5</v>
      </c>
      <c r="B53" s="14" t="s">
        <v>624</v>
      </c>
      <c r="C53" s="14" t="s">
        <v>161</v>
      </c>
      <c r="D53" s="15">
        <v>92</v>
      </c>
      <c r="E53" s="15">
        <v>8</v>
      </c>
      <c r="F53" s="15">
        <v>183</v>
      </c>
      <c r="G53" s="16">
        <v>16</v>
      </c>
      <c r="I53" s="4"/>
    </row>
    <row r="54" spans="1:9" ht="15.75" customHeight="1" x14ac:dyDescent="0.3">
      <c r="A54" s="17">
        <v>1</v>
      </c>
      <c r="B54" s="18" t="s">
        <v>620</v>
      </c>
      <c r="C54" s="18" t="s">
        <v>102</v>
      </c>
      <c r="D54" s="19">
        <v>88</v>
      </c>
      <c r="E54" s="20">
        <v>6</v>
      </c>
      <c r="F54" s="22">
        <v>179</v>
      </c>
      <c r="G54" s="23">
        <v>14</v>
      </c>
      <c r="I54" s="4"/>
    </row>
    <row r="55" spans="1:9" ht="15.75" customHeight="1" x14ac:dyDescent="0.3">
      <c r="A55" s="17">
        <v>2</v>
      </c>
      <c r="B55" s="18" t="s">
        <v>621</v>
      </c>
      <c r="C55" s="18" t="s">
        <v>417</v>
      </c>
      <c r="D55" s="19">
        <v>90</v>
      </c>
      <c r="E55" s="20">
        <v>7</v>
      </c>
      <c r="F55" s="19">
        <v>172</v>
      </c>
      <c r="G55" s="21">
        <v>12</v>
      </c>
      <c r="I55" s="4"/>
    </row>
    <row r="56" spans="1:9" ht="15.75" customHeight="1" x14ac:dyDescent="0.3">
      <c r="A56" s="17">
        <v>8</v>
      </c>
      <c r="B56" s="18" t="s">
        <v>627</v>
      </c>
      <c r="C56" s="18" t="s">
        <v>115</v>
      </c>
      <c r="D56" s="19">
        <v>88</v>
      </c>
      <c r="E56" s="20">
        <v>6</v>
      </c>
      <c r="F56" s="19">
        <v>172</v>
      </c>
      <c r="G56" s="21">
        <v>12</v>
      </c>
      <c r="I56" s="4"/>
    </row>
    <row r="57" spans="1:9" ht="15.75" customHeight="1" x14ac:dyDescent="0.3">
      <c r="A57" s="17">
        <v>3</v>
      </c>
      <c r="B57" s="18" t="s">
        <v>622</v>
      </c>
      <c r="C57" s="18" t="s">
        <v>396</v>
      </c>
      <c r="D57" s="19">
        <v>80</v>
      </c>
      <c r="E57" s="20">
        <v>3</v>
      </c>
      <c r="F57" s="19">
        <v>162</v>
      </c>
      <c r="G57" s="21">
        <v>8</v>
      </c>
      <c r="I57" s="4"/>
    </row>
    <row r="58" spans="1:9" ht="15.75" customHeight="1" x14ac:dyDescent="0.3">
      <c r="A58" s="17">
        <v>7</v>
      </c>
      <c r="B58" s="18" t="s">
        <v>626</v>
      </c>
      <c r="C58" s="18" t="s">
        <v>242</v>
      </c>
      <c r="D58" s="19">
        <v>86</v>
      </c>
      <c r="E58" s="20">
        <v>4</v>
      </c>
      <c r="F58" s="19">
        <v>164</v>
      </c>
      <c r="G58" s="21">
        <v>7</v>
      </c>
      <c r="I58" s="4"/>
    </row>
    <row r="59" spans="1:9" ht="15.75" customHeight="1" x14ac:dyDescent="0.3">
      <c r="A59" s="17">
        <v>4</v>
      </c>
      <c r="B59" s="18" t="s">
        <v>623</v>
      </c>
      <c r="C59" s="18" t="s">
        <v>348</v>
      </c>
      <c r="D59" s="19" t="s">
        <v>44</v>
      </c>
      <c r="E59" s="20">
        <v>0</v>
      </c>
      <c r="F59" s="19">
        <v>0</v>
      </c>
      <c r="G59" s="21">
        <v>0</v>
      </c>
      <c r="I59" s="4"/>
    </row>
    <row r="60" spans="1:9" ht="15.75" customHeight="1" x14ac:dyDescent="0.3">
      <c r="A60" s="256">
        <v>6</v>
      </c>
      <c r="B60" s="257" t="s">
        <v>625</v>
      </c>
      <c r="C60" s="257" t="s">
        <v>48</v>
      </c>
      <c r="D60" s="258" t="s">
        <v>44</v>
      </c>
      <c r="E60" s="259">
        <v>0</v>
      </c>
      <c r="F60" s="26">
        <v>0</v>
      </c>
      <c r="G60" s="30">
        <v>0</v>
      </c>
      <c r="I60" s="4"/>
    </row>
    <row r="61" spans="1:9" ht="15.75" customHeight="1" x14ac:dyDescent="0.3">
      <c r="A61" s="4"/>
      <c r="I61" s="4"/>
    </row>
    <row r="62" spans="1:9" ht="15.75" customHeight="1" x14ac:dyDescent="0.3">
      <c r="A62" s="4"/>
      <c r="B62" s="4" t="s">
        <v>206</v>
      </c>
      <c r="F62" s="33" t="s">
        <v>142</v>
      </c>
      <c r="I62" s="4"/>
    </row>
    <row r="63" spans="1:9" ht="15.75" customHeight="1" x14ac:dyDescent="0.3">
      <c r="A63" s="4"/>
      <c r="B63" s="4" t="s">
        <v>143</v>
      </c>
      <c r="I63" s="4"/>
    </row>
    <row r="64" spans="1:9" ht="15.75" customHeight="1" x14ac:dyDescent="0.3">
      <c r="A64" s="4"/>
      <c r="I64" s="4"/>
    </row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ht="15.75" customHeight="1" x14ac:dyDescent="0.3"/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ortState xmlns:xlrd2="http://schemas.microsoft.com/office/spreadsheetml/2017/richdata2" ref="A53:G60">
    <sortCondition descending="1" ref="G53"/>
    <sortCondition descending="1" ref="F53"/>
  </sortState>
  <hyperlinks>
    <hyperlink ref="B2" location="'Index'!A3" tooltip="Go to the Index sheet" display="`" xr:uid="{CFAADA6B-24B7-40F3-BD0F-8F4C11CCC07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AB488-3743-49E9-BF6D-859F55F55139}">
  <sheetPr codeName="Sheet2"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557</v>
      </c>
      <c r="D1" s="3"/>
      <c r="E1" s="3"/>
      <c r="F1" s="3" t="s">
        <v>165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260">
        <v>1</v>
      </c>
      <c r="B5" s="261" t="s">
        <v>429</v>
      </c>
      <c r="C5" s="261" t="s">
        <v>417</v>
      </c>
      <c r="D5" s="262">
        <v>98</v>
      </c>
      <c r="E5" s="262">
        <v>9</v>
      </c>
      <c r="F5" s="31">
        <v>198</v>
      </c>
      <c r="G5" s="32">
        <v>18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263">
        <v>2</v>
      </c>
      <c r="B6" s="264" t="s">
        <v>137</v>
      </c>
      <c r="C6" s="264" t="s">
        <v>36</v>
      </c>
      <c r="D6" s="265">
        <v>97</v>
      </c>
      <c r="E6" s="266">
        <v>8</v>
      </c>
      <c r="F6" s="38">
        <v>194</v>
      </c>
      <c r="G6" s="39">
        <v>16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267">
        <v>9</v>
      </c>
      <c r="B7" s="264" t="s">
        <v>416</v>
      </c>
      <c r="C7" s="264" t="s">
        <v>417</v>
      </c>
      <c r="D7" s="265">
        <v>97</v>
      </c>
      <c r="E7" s="266">
        <v>8</v>
      </c>
      <c r="F7" s="38">
        <v>194</v>
      </c>
      <c r="G7" s="39">
        <v>16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263">
        <v>6</v>
      </c>
      <c r="B8" s="264" t="s">
        <v>591</v>
      </c>
      <c r="C8" s="264" t="s">
        <v>63</v>
      </c>
      <c r="D8" s="265">
        <v>97</v>
      </c>
      <c r="E8" s="266">
        <v>8</v>
      </c>
      <c r="F8" s="38">
        <v>191</v>
      </c>
      <c r="G8" s="39">
        <v>12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263">
        <v>4</v>
      </c>
      <c r="B9" s="264" t="s">
        <v>448</v>
      </c>
      <c r="C9" s="264" t="s">
        <v>417</v>
      </c>
      <c r="D9" s="265">
        <v>96</v>
      </c>
      <c r="E9" s="266">
        <v>5</v>
      </c>
      <c r="F9" s="38">
        <v>192</v>
      </c>
      <c r="G9" s="39">
        <v>11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267">
        <v>5</v>
      </c>
      <c r="B10" s="264" t="s">
        <v>581</v>
      </c>
      <c r="C10" s="264" t="s">
        <v>36</v>
      </c>
      <c r="D10" s="265">
        <v>93</v>
      </c>
      <c r="E10" s="266">
        <v>4</v>
      </c>
      <c r="F10" s="38">
        <v>188</v>
      </c>
      <c r="G10" s="39">
        <v>9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267">
        <v>3</v>
      </c>
      <c r="B11" s="264" t="s">
        <v>620</v>
      </c>
      <c r="C11" s="264" t="s">
        <v>102</v>
      </c>
      <c r="D11" s="265">
        <v>88</v>
      </c>
      <c r="E11" s="266">
        <v>3</v>
      </c>
      <c r="F11" s="38">
        <v>179</v>
      </c>
      <c r="G11" s="39">
        <v>6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267">
        <v>7</v>
      </c>
      <c r="B12" s="264" t="s">
        <v>435</v>
      </c>
      <c r="C12" s="264" t="s">
        <v>85</v>
      </c>
      <c r="D12" s="266" t="s">
        <v>44</v>
      </c>
      <c r="E12" s="266">
        <v>0</v>
      </c>
      <c r="F12" s="38">
        <v>0</v>
      </c>
      <c r="G12" s="39">
        <v>0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270">
        <v>8</v>
      </c>
      <c r="B13" s="268" t="s">
        <v>617</v>
      </c>
      <c r="C13" s="268" t="s">
        <v>85</v>
      </c>
      <c r="D13" s="269" t="s">
        <v>44</v>
      </c>
      <c r="E13" s="269">
        <v>0</v>
      </c>
      <c r="F13" s="42">
        <v>0</v>
      </c>
      <c r="G13" s="43">
        <v>0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4" t="s">
        <v>164</v>
      </c>
      <c r="F15" s="33" t="s">
        <v>142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4" t="s">
        <v>143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75" customHeight="1" x14ac:dyDescent="0.3">
      <c r="A71" s="4"/>
      <c r="I71" s="4"/>
    </row>
    <row r="72" spans="1:26" ht="15.75" customHeight="1" x14ac:dyDescent="0.3">
      <c r="A72" s="4"/>
      <c r="I72" s="4"/>
    </row>
    <row r="73" spans="1:26" ht="15.75" customHeight="1" x14ac:dyDescent="0.3">
      <c r="A73" s="4"/>
      <c r="I73" s="4"/>
    </row>
    <row r="74" spans="1:26" ht="15.75" customHeight="1" x14ac:dyDescent="0.3">
      <c r="A74" s="4"/>
      <c r="I74" s="4"/>
    </row>
    <row r="75" spans="1:26" ht="15.75" customHeight="1" x14ac:dyDescent="0.3">
      <c r="A75" s="4"/>
      <c r="I75" s="4"/>
    </row>
    <row r="76" spans="1:26" ht="15.75" customHeight="1" x14ac:dyDescent="0.3">
      <c r="A76" s="4"/>
      <c r="I76" s="4"/>
    </row>
    <row r="77" spans="1:26" ht="15.75" customHeight="1" x14ac:dyDescent="0.3">
      <c r="A77" s="4"/>
      <c r="I77" s="4"/>
    </row>
    <row r="78" spans="1:26" ht="15.75" customHeight="1" x14ac:dyDescent="0.3">
      <c r="A78" s="4"/>
      <c r="I78" s="4"/>
    </row>
    <row r="79" spans="1:26" ht="15.75" customHeight="1" x14ac:dyDescent="0.3">
      <c r="A79" s="4"/>
      <c r="I79" s="4"/>
    </row>
    <row r="80" spans="1:26" ht="15.75" customHeight="1" x14ac:dyDescent="0.3">
      <c r="A80" s="4"/>
      <c r="I80" s="4"/>
    </row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heetProtection selectLockedCells="1" selectUnlockedCells="1"/>
  <sortState xmlns:xlrd2="http://schemas.microsoft.com/office/spreadsheetml/2017/richdata2" ref="A5:G13">
    <sortCondition descending="1" ref="G5"/>
    <sortCondition descending="1" ref="F5"/>
  </sortState>
  <hyperlinks>
    <hyperlink ref="B2" location="'Index'!A3" tooltip="Go to the Index sheet" display="`" xr:uid="{9D3EC3F6-C556-402C-8AA0-3A3BB1302D4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E75C0-84A0-4E18-8D8E-6C655EB8635D}">
  <sheetPr codeName="Sheet12">
    <tabColor theme="9"/>
    <pageSetUpPr fitToPage="1"/>
  </sheetPr>
  <dimension ref="A1:AH70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0</v>
      </c>
      <c r="D1" s="3"/>
      <c r="E1" s="3"/>
      <c r="F1" s="3"/>
      <c r="G1" s="3"/>
      <c r="H1" s="3"/>
      <c r="I1" s="3"/>
      <c r="J1" s="3" t="s">
        <v>1</v>
      </c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144</v>
      </c>
      <c r="H3" s="34"/>
      <c r="I3" s="7"/>
      <c r="J3" s="8" t="s">
        <v>145</v>
      </c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H4" s="34"/>
      <c r="I4" s="9"/>
      <c r="J4" s="10" t="s">
        <v>5</v>
      </c>
      <c r="K4" s="10" t="s">
        <v>6</v>
      </c>
      <c r="L4" s="11" t="s">
        <v>7</v>
      </c>
      <c r="M4" s="11" t="s">
        <v>8</v>
      </c>
      <c r="N4" s="11" t="s">
        <v>9</v>
      </c>
      <c r="O4" s="12" t="s">
        <v>10</v>
      </c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35">
        <v>4</v>
      </c>
      <c r="B5" s="14" t="s">
        <v>146</v>
      </c>
      <c r="C5" s="14" t="s">
        <v>23</v>
      </c>
      <c r="D5" s="36">
        <v>157</v>
      </c>
      <c r="E5" s="15">
        <v>8</v>
      </c>
      <c r="F5" s="36">
        <v>302</v>
      </c>
      <c r="G5" s="37">
        <v>14</v>
      </c>
      <c r="H5" s="34"/>
      <c r="I5" s="35">
        <v>8</v>
      </c>
      <c r="J5" s="14" t="s">
        <v>147</v>
      </c>
      <c r="K5" s="14" t="s">
        <v>36</v>
      </c>
      <c r="L5" s="36">
        <v>159</v>
      </c>
      <c r="M5" s="15">
        <v>8</v>
      </c>
      <c r="N5" s="36">
        <v>303</v>
      </c>
      <c r="O5" s="37">
        <v>13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7</v>
      </c>
      <c r="B6" s="18" t="s">
        <v>148</v>
      </c>
      <c r="C6" s="18" t="s">
        <v>58</v>
      </c>
      <c r="D6" s="38">
        <v>149</v>
      </c>
      <c r="E6" s="20">
        <v>4</v>
      </c>
      <c r="F6" s="38">
        <v>300</v>
      </c>
      <c r="G6" s="39">
        <v>12</v>
      </c>
      <c r="H6" s="34"/>
      <c r="I6" s="17">
        <v>7</v>
      </c>
      <c r="J6" s="18" t="s">
        <v>149</v>
      </c>
      <c r="K6" s="18" t="s">
        <v>12</v>
      </c>
      <c r="L6" s="38">
        <v>152</v>
      </c>
      <c r="M6" s="20">
        <v>7</v>
      </c>
      <c r="N6" s="38">
        <v>297</v>
      </c>
      <c r="O6" s="39">
        <v>13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17">
        <v>5</v>
      </c>
      <c r="B7" s="18" t="s">
        <v>150</v>
      </c>
      <c r="C7" s="18" t="s">
        <v>85</v>
      </c>
      <c r="D7" s="38">
        <v>150</v>
      </c>
      <c r="E7" s="20">
        <v>6</v>
      </c>
      <c r="F7" s="38">
        <v>293</v>
      </c>
      <c r="G7" s="39">
        <v>11</v>
      </c>
      <c r="H7" s="34"/>
      <c r="I7" s="17">
        <v>5</v>
      </c>
      <c r="J7" s="18" t="s">
        <v>151</v>
      </c>
      <c r="K7" s="18" t="s">
        <v>107</v>
      </c>
      <c r="L7" s="38">
        <v>148</v>
      </c>
      <c r="M7" s="20">
        <v>6</v>
      </c>
      <c r="N7" s="38">
        <v>296</v>
      </c>
      <c r="O7" s="39">
        <v>13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17">
        <v>1</v>
      </c>
      <c r="B8" s="18" t="s">
        <v>152</v>
      </c>
      <c r="C8" s="18" t="s">
        <v>50</v>
      </c>
      <c r="D8" s="19">
        <v>153</v>
      </c>
      <c r="E8" s="20">
        <v>7</v>
      </c>
      <c r="F8" s="22">
        <v>288</v>
      </c>
      <c r="G8" s="23">
        <v>11</v>
      </c>
      <c r="H8" s="34"/>
      <c r="I8" s="17">
        <v>1</v>
      </c>
      <c r="J8" s="18" t="s">
        <v>153</v>
      </c>
      <c r="K8" s="18" t="s">
        <v>68</v>
      </c>
      <c r="L8" s="19">
        <v>134</v>
      </c>
      <c r="M8" s="20">
        <v>4</v>
      </c>
      <c r="N8" s="22">
        <v>287</v>
      </c>
      <c r="O8" s="23">
        <v>12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17">
        <v>3</v>
      </c>
      <c r="B9" s="18" t="s">
        <v>154</v>
      </c>
      <c r="C9" s="18" t="s">
        <v>56</v>
      </c>
      <c r="D9" s="38">
        <v>145</v>
      </c>
      <c r="E9" s="20">
        <v>3</v>
      </c>
      <c r="F9" s="38">
        <v>292</v>
      </c>
      <c r="G9" s="39">
        <v>10</v>
      </c>
      <c r="H9" s="34"/>
      <c r="I9" s="40">
        <v>2</v>
      </c>
      <c r="J9" s="18" t="s">
        <v>155</v>
      </c>
      <c r="K9" s="18" t="s">
        <v>115</v>
      </c>
      <c r="L9" s="38">
        <v>138</v>
      </c>
      <c r="M9" s="20">
        <v>5</v>
      </c>
      <c r="N9" s="38">
        <v>265</v>
      </c>
      <c r="O9" s="39">
        <v>9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40">
        <v>2</v>
      </c>
      <c r="B10" s="18" t="s">
        <v>156</v>
      </c>
      <c r="C10" s="18" t="s">
        <v>81</v>
      </c>
      <c r="D10" s="38">
        <v>150</v>
      </c>
      <c r="E10" s="20">
        <v>6</v>
      </c>
      <c r="F10" s="38">
        <v>277</v>
      </c>
      <c r="G10" s="39">
        <v>9</v>
      </c>
      <c r="H10" s="34"/>
      <c r="I10" s="17">
        <v>3</v>
      </c>
      <c r="J10" s="18" t="s">
        <v>157</v>
      </c>
      <c r="K10" s="18" t="s">
        <v>85</v>
      </c>
      <c r="L10" s="38" t="s">
        <v>44</v>
      </c>
      <c r="M10" s="20">
        <v>0</v>
      </c>
      <c r="N10" s="38">
        <v>0</v>
      </c>
      <c r="O10" s="39">
        <v>0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40">
        <v>6</v>
      </c>
      <c r="B11" s="18" t="s">
        <v>158</v>
      </c>
      <c r="C11" s="18" t="s">
        <v>43</v>
      </c>
      <c r="D11" s="38" t="s">
        <v>44</v>
      </c>
      <c r="E11" s="20">
        <v>0</v>
      </c>
      <c r="F11" s="38">
        <v>0</v>
      </c>
      <c r="G11" s="39">
        <v>0</v>
      </c>
      <c r="H11" s="34"/>
      <c r="I11" s="40">
        <v>4</v>
      </c>
      <c r="J11" s="18" t="s">
        <v>159</v>
      </c>
      <c r="K11" s="18" t="s">
        <v>48</v>
      </c>
      <c r="L11" s="38" t="s">
        <v>44</v>
      </c>
      <c r="M11" s="20">
        <v>0</v>
      </c>
      <c r="N11" s="38">
        <v>0</v>
      </c>
      <c r="O11" s="39">
        <v>0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41">
        <v>8</v>
      </c>
      <c r="B12" s="25" t="s">
        <v>160</v>
      </c>
      <c r="C12" s="25" t="s">
        <v>161</v>
      </c>
      <c r="D12" s="42" t="s">
        <v>44</v>
      </c>
      <c r="E12" s="27">
        <v>0</v>
      </c>
      <c r="F12" s="42">
        <v>0</v>
      </c>
      <c r="G12" s="43">
        <v>0</v>
      </c>
      <c r="H12" s="34"/>
      <c r="I12" s="41">
        <v>6</v>
      </c>
      <c r="J12" s="25" t="s">
        <v>162</v>
      </c>
      <c r="K12" s="25" t="s">
        <v>36</v>
      </c>
      <c r="L12" s="42" t="s">
        <v>37</v>
      </c>
      <c r="M12" s="27">
        <v>0</v>
      </c>
      <c r="N12" s="42">
        <v>0</v>
      </c>
      <c r="O12" s="43">
        <v>0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4" t="s">
        <v>141</v>
      </c>
      <c r="F14" s="33" t="s">
        <v>142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4" t="s">
        <v>143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</sheetData>
  <hyperlinks>
    <hyperlink ref="B2" location="'Index'!A3" tooltip="Go to the Index sheet" display="`" xr:uid="{312A9348-DB0B-4841-80F4-E07C33031DC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FF97-DD72-4E90-A7DF-68A4116A213A}">
  <sheetPr codeName="Sheet3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5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ht="18" x14ac:dyDescent="0.35">
      <c r="A1" s="2" t="s">
        <v>628</v>
      </c>
      <c r="D1" s="3"/>
      <c r="E1" s="3"/>
      <c r="F1" s="3"/>
      <c r="G1" s="44"/>
      <c r="H1" s="3"/>
      <c r="I1" s="3"/>
      <c r="J1" s="3" t="s">
        <v>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H1" s="4"/>
    </row>
    <row r="2" spans="1:34" ht="15.75" customHeight="1" x14ac:dyDescent="0.3">
      <c r="A2" s="6" t="s">
        <v>2</v>
      </c>
    </row>
    <row r="3" spans="1:34" s="8" customFormat="1" ht="15.75" customHeight="1" x14ac:dyDescent="0.3">
      <c r="A3" s="8" t="s">
        <v>3</v>
      </c>
      <c r="G3" s="5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45" t="s">
        <v>629</v>
      </c>
      <c r="B4" s="46"/>
      <c r="C4" s="47">
        <v>575</v>
      </c>
      <c r="D4" s="46"/>
      <c r="E4" s="48" t="s">
        <v>10</v>
      </c>
      <c r="F4" s="49">
        <f>SUM(F5:F7)</f>
        <v>571</v>
      </c>
      <c r="G4" s="50" t="s">
        <v>168</v>
      </c>
      <c r="H4" s="45" t="s">
        <v>630</v>
      </c>
      <c r="I4" s="46"/>
      <c r="J4" s="47">
        <v>581</v>
      </c>
      <c r="K4" s="46"/>
      <c r="L4" s="48" t="s">
        <v>10</v>
      </c>
      <c r="M4" s="49">
        <f>SUM(M5:M7)</f>
        <v>575</v>
      </c>
      <c r="N4"/>
    </row>
    <row r="5" spans="1:34" ht="15.75" customHeight="1" x14ac:dyDescent="0.3">
      <c r="A5" s="225" t="s">
        <v>631</v>
      </c>
      <c r="B5" s="226"/>
      <c r="C5" s="227"/>
      <c r="D5" s="20">
        <v>95</v>
      </c>
      <c r="E5" s="20">
        <v>97</v>
      </c>
      <c r="F5" s="52">
        <f>SUM(D5:E5)</f>
        <v>192</v>
      </c>
      <c r="G5"/>
      <c r="H5" s="225" t="s">
        <v>560</v>
      </c>
      <c r="I5" s="226"/>
      <c r="J5" s="227"/>
      <c r="K5" s="20">
        <v>95</v>
      </c>
      <c r="L5" s="20">
        <v>92</v>
      </c>
      <c r="M5" s="52">
        <f>SUM(K5:L5)</f>
        <v>187</v>
      </c>
      <c r="N5"/>
    </row>
    <row r="6" spans="1:34" ht="15.75" customHeight="1" x14ac:dyDescent="0.3">
      <c r="A6" s="230" t="s">
        <v>237</v>
      </c>
      <c r="B6" s="231"/>
      <c r="C6" s="232"/>
      <c r="D6" s="19">
        <v>96</v>
      </c>
      <c r="E6" s="19">
        <v>96</v>
      </c>
      <c r="F6" s="21">
        <f>SUM(D6:E6)</f>
        <v>192</v>
      </c>
      <c r="G6"/>
      <c r="H6" s="230" t="s">
        <v>632</v>
      </c>
      <c r="I6" s="231"/>
      <c r="J6" s="232"/>
      <c r="K6" s="19">
        <v>100</v>
      </c>
      <c r="L6" s="19">
        <v>97</v>
      </c>
      <c r="M6" s="21">
        <f>SUM(K6:L6)</f>
        <v>197</v>
      </c>
      <c r="N6"/>
    </row>
    <row r="7" spans="1:34" ht="15.75" customHeight="1" x14ac:dyDescent="0.3">
      <c r="A7" s="234" t="s">
        <v>633</v>
      </c>
      <c r="B7" s="235"/>
      <c r="C7" s="236"/>
      <c r="D7" s="26">
        <v>92</v>
      </c>
      <c r="E7" s="26">
        <v>95</v>
      </c>
      <c r="F7" s="30">
        <f>SUM(D7:E7)</f>
        <v>187</v>
      </c>
      <c r="G7"/>
      <c r="H7" s="234" t="s">
        <v>570</v>
      </c>
      <c r="I7" s="235"/>
      <c r="J7" s="236"/>
      <c r="K7" s="26">
        <v>93</v>
      </c>
      <c r="L7" s="26">
        <v>98</v>
      </c>
      <c r="M7" s="30">
        <f>SUM(K7:L7)</f>
        <v>191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34" ht="15.75" customHeight="1" x14ac:dyDescent="0.3">
      <c r="A9" s="45" t="s">
        <v>634</v>
      </c>
      <c r="B9" s="46"/>
      <c r="C9" s="47">
        <v>585</v>
      </c>
      <c r="D9" s="46"/>
      <c r="E9" s="48" t="s">
        <v>10</v>
      </c>
      <c r="F9" s="49">
        <f>SUM(F10:F12)</f>
        <v>592</v>
      </c>
      <c r="G9" s="50" t="s">
        <v>168</v>
      </c>
      <c r="H9" s="45" t="s">
        <v>635</v>
      </c>
      <c r="I9" s="46"/>
      <c r="J9" s="47">
        <v>577</v>
      </c>
      <c r="K9" s="46"/>
      <c r="L9" s="48" t="s">
        <v>10</v>
      </c>
      <c r="M9" s="49">
        <f>SUM(M10:M12)</f>
        <v>574</v>
      </c>
      <c r="N9"/>
    </row>
    <row r="10" spans="1:34" ht="15.75" customHeight="1" x14ac:dyDescent="0.3">
      <c r="A10" s="225" t="s">
        <v>636</v>
      </c>
      <c r="B10" s="226"/>
      <c r="C10" s="227"/>
      <c r="D10" s="20">
        <v>100</v>
      </c>
      <c r="E10" s="20">
        <v>98</v>
      </c>
      <c r="F10" s="52">
        <f>SUM(D10:E10)</f>
        <v>198</v>
      </c>
      <c r="G10"/>
      <c r="H10" s="225" t="s">
        <v>576</v>
      </c>
      <c r="I10" s="226"/>
      <c r="J10" s="227"/>
      <c r="K10" s="20">
        <v>96</v>
      </c>
      <c r="L10" s="20">
        <v>94</v>
      </c>
      <c r="M10" s="52">
        <f>SUM(K10:L10)</f>
        <v>190</v>
      </c>
      <c r="N10"/>
      <c r="AA10" s="56"/>
      <c r="AB10" s="56"/>
      <c r="AC10" s="56"/>
      <c r="AD10" s="56"/>
      <c r="AE10" s="56"/>
      <c r="AF10" s="56"/>
    </row>
    <row r="11" spans="1:34" ht="15.75" customHeight="1" x14ac:dyDescent="0.3">
      <c r="A11" s="230" t="s">
        <v>583</v>
      </c>
      <c r="B11" s="231"/>
      <c r="C11" s="232"/>
      <c r="D11" s="19">
        <v>99</v>
      </c>
      <c r="E11" s="19">
        <v>95</v>
      </c>
      <c r="F11" s="21">
        <f>SUM(D11:E11)</f>
        <v>194</v>
      </c>
      <c r="G11"/>
      <c r="H11" s="230" t="s">
        <v>398</v>
      </c>
      <c r="I11" s="231"/>
      <c r="J11" s="232"/>
      <c r="K11" s="19">
        <v>95</v>
      </c>
      <c r="L11" s="19">
        <v>94</v>
      </c>
      <c r="M11" s="21">
        <f>SUM(K11:L11)</f>
        <v>189</v>
      </c>
      <c r="N11"/>
      <c r="AA11" s="56"/>
      <c r="AB11" s="56"/>
      <c r="AC11" s="56"/>
      <c r="AD11" s="56"/>
      <c r="AE11" s="56"/>
      <c r="AF11" s="56"/>
    </row>
    <row r="12" spans="1:34" ht="15.75" customHeight="1" x14ac:dyDescent="0.3">
      <c r="A12" s="234" t="s">
        <v>416</v>
      </c>
      <c r="B12" s="235"/>
      <c r="C12" s="236"/>
      <c r="D12" s="26">
        <v>100</v>
      </c>
      <c r="E12" s="26">
        <v>100</v>
      </c>
      <c r="F12" s="30">
        <f>SUM(D12:E12)</f>
        <v>200</v>
      </c>
      <c r="G12"/>
      <c r="H12" s="234" t="s">
        <v>567</v>
      </c>
      <c r="I12" s="235"/>
      <c r="J12" s="236"/>
      <c r="K12" s="26">
        <v>96</v>
      </c>
      <c r="L12" s="26">
        <v>99</v>
      </c>
      <c r="M12" s="30">
        <f>SUM(K12:L12)</f>
        <v>195</v>
      </c>
      <c r="N12"/>
      <c r="AA12" s="56"/>
      <c r="AB12" s="56"/>
      <c r="AC12" s="56"/>
      <c r="AD12" s="56"/>
      <c r="AE12" s="56"/>
      <c r="AF12" s="56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56"/>
      <c r="AB13" s="56"/>
      <c r="AC13" s="56"/>
      <c r="AD13" s="56"/>
      <c r="AE13" s="56"/>
      <c r="AF13" s="56"/>
    </row>
    <row r="14" spans="1:34" ht="15.75" customHeight="1" x14ac:dyDescent="0.3">
      <c r="A14" s="45" t="s">
        <v>637</v>
      </c>
      <c r="B14" s="46"/>
      <c r="C14" s="47">
        <v>580</v>
      </c>
      <c r="D14" s="46"/>
      <c r="E14" s="48" t="s">
        <v>10</v>
      </c>
      <c r="F14" s="49">
        <f>SUM(F15:F17)</f>
        <v>579</v>
      </c>
      <c r="G14" s="50" t="s">
        <v>168</v>
      </c>
      <c r="H14" t="s">
        <v>549</v>
      </c>
      <c r="I14"/>
      <c r="J14"/>
      <c r="K14"/>
      <c r="L14"/>
      <c r="M14">
        <v>580</v>
      </c>
      <c r="N14"/>
    </row>
    <row r="15" spans="1:34" ht="15.75" customHeight="1" x14ac:dyDescent="0.3">
      <c r="A15" s="225" t="s">
        <v>551</v>
      </c>
      <c r="B15" s="226"/>
      <c r="C15" s="227"/>
      <c r="D15" s="20">
        <v>99</v>
      </c>
      <c r="E15" s="20">
        <v>97</v>
      </c>
      <c r="F15" s="52">
        <f>SUM(D15:E15)</f>
        <v>196</v>
      </c>
      <c r="G15"/>
      <c r="H15"/>
      <c r="I15"/>
      <c r="J15"/>
      <c r="K15"/>
      <c r="L15"/>
      <c r="M15"/>
      <c r="N15"/>
    </row>
    <row r="16" spans="1:34" ht="15.75" customHeight="1" x14ac:dyDescent="0.3">
      <c r="A16" s="230" t="s">
        <v>573</v>
      </c>
      <c r="B16" s="231"/>
      <c r="C16" s="232"/>
      <c r="D16" s="19">
        <v>96</v>
      </c>
      <c r="E16" s="19">
        <v>97</v>
      </c>
      <c r="F16" s="21">
        <f>SUM(D16:E16)</f>
        <v>193</v>
      </c>
      <c r="G16"/>
      <c r="H16"/>
      <c r="I16"/>
      <c r="J16"/>
      <c r="K16"/>
      <c r="L16"/>
      <c r="M16"/>
      <c r="N16"/>
    </row>
    <row r="17" spans="1:20" ht="15.75" customHeight="1" x14ac:dyDescent="0.3">
      <c r="A17" s="234" t="s">
        <v>585</v>
      </c>
      <c r="B17" s="235"/>
      <c r="C17" s="236"/>
      <c r="D17" s="26">
        <v>98</v>
      </c>
      <c r="E17" s="26">
        <v>92</v>
      </c>
      <c r="F17" s="30">
        <f>SUM(D17:E17)</f>
        <v>190</v>
      </c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57" t="s">
        <v>3</v>
      </c>
      <c r="I19" s="11" t="s">
        <v>172</v>
      </c>
      <c r="J19" s="11" t="s">
        <v>173</v>
      </c>
      <c r="K19" s="11" t="s">
        <v>174</v>
      </c>
      <c r="L19" s="11" t="s">
        <v>175</v>
      </c>
      <c r="M19" s="11" t="s">
        <v>9</v>
      </c>
      <c r="N19" s="12" t="s">
        <v>176</v>
      </c>
    </row>
    <row r="20" spans="1:20" ht="15.75" customHeight="1" x14ac:dyDescent="0.3">
      <c r="H20" s="51" t="s">
        <v>630</v>
      </c>
      <c r="I20" s="20">
        <v>2</v>
      </c>
      <c r="J20" s="20">
        <v>2</v>
      </c>
      <c r="K20" s="20"/>
      <c r="L20" s="20"/>
      <c r="M20" s="20">
        <v>1159</v>
      </c>
      <c r="N20" s="52">
        <v>4</v>
      </c>
    </row>
    <row r="21" spans="1:20" ht="15.75" customHeight="1" x14ac:dyDescent="0.3">
      <c r="H21" s="60" t="s">
        <v>634</v>
      </c>
      <c r="I21" s="19">
        <v>2</v>
      </c>
      <c r="J21" s="19">
        <v>1</v>
      </c>
      <c r="K21" s="19"/>
      <c r="L21" s="19">
        <v>1</v>
      </c>
      <c r="M21" s="19">
        <v>1168</v>
      </c>
      <c r="N21" s="21">
        <v>2</v>
      </c>
    </row>
    <row r="22" spans="1:20" ht="15.75" customHeight="1" x14ac:dyDescent="0.3">
      <c r="H22" s="53" t="s">
        <v>637</v>
      </c>
      <c r="I22" s="19">
        <v>2</v>
      </c>
      <c r="J22" s="19">
        <v>1</v>
      </c>
      <c r="K22" s="19"/>
      <c r="L22" s="19">
        <v>1</v>
      </c>
      <c r="M22" s="19">
        <v>1162</v>
      </c>
      <c r="N22" s="21">
        <v>2</v>
      </c>
    </row>
    <row r="23" spans="1:20" ht="15.75" customHeight="1" x14ac:dyDescent="0.3">
      <c r="H23" s="53" t="s">
        <v>629</v>
      </c>
      <c r="I23" s="22">
        <v>2</v>
      </c>
      <c r="J23" s="22">
        <v>1</v>
      </c>
      <c r="K23" s="22"/>
      <c r="L23" s="22">
        <v>1</v>
      </c>
      <c r="M23" s="22">
        <v>1153</v>
      </c>
      <c r="N23" s="23">
        <v>2</v>
      </c>
    </row>
    <row r="24" spans="1:20" ht="15.75" customHeight="1" x14ac:dyDescent="0.3">
      <c r="H24" s="54" t="s">
        <v>635</v>
      </c>
      <c r="I24" s="26">
        <v>2</v>
      </c>
      <c r="J24" s="26"/>
      <c r="K24" s="26"/>
      <c r="L24" s="26">
        <v>2</v>
      </c>
      <c r="M24" s="26">
        <v>1152</v>
      </c>
      <c r="N24" s="30">
        <v>0</v>
      </c>
    </row>
    <row r="25" spans="1:20" ht="15.75" customHeight="1" x14ac:dyDescent="0.3"/>
    <row r="26" spans="1:20" ht="15.75" customHeight="1" x14ac:dyDescent="0.3">
      <c r="B26" s="73"/>
      <c r="C26" s="73"/>
      <c r="H26" s="253"/>
      <c r="I26" s="64"/>
      <c r="J26" s="64"/>
      <c r="K26" s="64"/>
      <c r="L26" s="64"/>
      <c r="M26" s="64"/>
      <c r="N26" s="64"/>
    </row>
    <row r="27" spans="1:20" ht="15.75" customHeight="1" x14ac:dyDescent="0.3">
      <c r="A27" s="62"/>
      <c r="B27" s="62"/>
      <c r="C27" s="62"/>
      <c r="D27" s="62"/>
      <c r="E27" s="62"/>
      <c r="F27" s="62"/>
      <c r="G27" s="63"/>
      <c r="H27" s="62"/>
      <c r="I27" s="62"/>
      <c r="J27" s="62"/>
      <c r="K27" s="62"/>
      <c r="L27" s="62"/>
      <c r="M27" s="62"/>
      <c r="N27" s="62"/>
      <c r="P27" s="64"/>
    </row>
    <row r="28" spans="1:20" ht="15.75" customHeight="1" x14ac:dyDescent="0.3"/>
    <row r="29" spans="1:20" ht="15.75" customHeight="1" x14ac:dyDescent="0.3">
      <c r="A29" s="8" t="s">
        <v>4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45" t="s">
        <v>638</v>
      </c>
      <c r="B30" s="46"/>
      <c r="C30" s="47">
        <v>573</v>
      </c>
      <c r="D30" s="46"/>
      <c r="E30" s="48" t="s">
        <v>10</v>
      </c>
      <c r="F30" s="49">
        <f>SUM(F31:F33)</f>
        <v>577</v>
      </c>
      <c r="G30" s="50" t="s">
        <v>168</v>
      </c>
      <c r="H30" s="45" t="s">
        <v>639</v>
      </c>
      <c r="I30" s="46"/>
      <c r="J30" s="47">
        <v>567</v>
      </c>
      <c r="K30" s="46"/>
      <c r="L30" s="48" t="s">
        <v>10</v>
      </c>
      <c r="M30" s="49">
        <f>SUM(M31:M33)</f>
        <v>584</v>
      </c>
      <c r="N30"/>
      <c r="O30" s="34"/>
      <c r="P30" s="34"/>
      <c r="Q30" s="34"/>
      <c r="R30" s="34"/>
      <c r="S30" s="34"/>
      <c r="T30" s="34"/>
    </row>
    <row r="31" spans="1:20" ht="15.75" customHeight="1" x14ac:dyDescent="0.3">
      <c r="A31" s="225" t="s">
        <v>137</v>
      </c>
      <c r="B31" s="226"/>
      <c r="C31" s="227"/>
      <c r="D31" s="20">
        <v>97</v>
      </c>
      <c r="E31" s="20">
        <v>97</v>
      </c>
      <c r="F31" s="52">
        <f>SUM(D31:E31)</f>
        <v>194</v>
      </c>
      <c r="G31"/>
      <c r="H31" s="225" t="s">
        <v>431</v>
      </c>
      <c r="I31" s="226"/>
      <c r="J31" s="227"/>
      <c r="K31" s="20">
        <v>97</v>
      </c>
      <c r="L31" s="20">
        <v>98</v>
      </c>
      <c r="M31" s="52">
        <f>SUM(K31:L31)</f>
        <v>195</v>
      </c>
      <c r="N31"/>
      <c r="O31" s="34"/>
      <c r="P31" s="34"/>
      <c r="Q31" s="34"/>
      <c r="R31" s="34"/>
      <c r="S31" s="34"/>
      <c r="T31" s="34"/>
    </row>
    <row r="32" spans="1:20" ht="15.75" customHeight="1" x14ac:dyDescent="0.3">
      <c r="A32" s="230" t="s">
        <v>559</v>
      </c>
      <c r="B32" s="231"/>
      <c r="C32" s="232"/>
      <c r="D32" s="19">
        <v>99</v>
      </c>
      <c r="E32" s="19">
        <v>96</v>
      </c>
      <c r="F32" s="21">
        <f>SUM(D32:E32)</f>
        <v>195</v>
      </c>
      <c r="G32"/>
      <c r="H32" s="230" t="s">
        <v>601</v>
      </c>
      <c r="I32" s="231"/>
      <c r="J32" s="232"/>
      <c r="K32" s="19">
        <v>96</v>
      </c>
      <c r="L32" s="19">
        <v>98</v>
      </c>
      <c r="M32" s="21">
        <f>SUM(K32:L32)</f>
        <v>194</v>
      </c>
      <c r="N32"/>
      <c r="O32" s="34"/>
      <c r="P32" s="34"/>
      <c r="Q32" s="34"/>
      <c r="R32" s="34"/>
      <c r="S32" s="34"/>
      <c r="T32" s="34"/>
    </row>
    <row r="33" spans="1:20" ht="15.75" customHeight="1" x14ac:dyDescent="0.3">
      <c r="A33" s="234" t="s">
        <v>581</v>
      </c>
      <c r="B33" s="235"/>
      <c r="C33" s="236"/>
      <c r="D33" s="26">
        <v>95</v>
      </c>
      <c r="E33" s="26">
        <v>93</v>
      </c>
      <c r="F33" s="30">
        <f>SUM(D33:E33)</f>
        <v>188</v>
      </c>
      <c r="G33"/>
      <c r="H33" s="234" t="s">
        <v>584</v>
      </c>
      <c r="I33" s="235"/>
      <c r="J33" s="236"/>
      <c r="K33" s="26">
        <v>97</v>
      </c>
      <c r="L33" s="26">
        <v>98</v>
      </c>
      <c r="M33" s="30">
        <f>SUM(K33:L33)</f>
        <v>195</v>
      </c>
      <c r="N33"/>
      <c r="O33" s="34"/>
      <c r="P33" s="34"/>
      <c r="Q33" s="34"/>
      <c r="R33" s="34"/>
      <c r="S33" s="34"/>
      <c r="T33" s="3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34"/>
      <c r="P34" s="34"/>
      <c r="Q34" s="34"/>
      <c r="R34" s="34"/>
      <c r="S34" s="34"/>
      <c r="T34" s="34"/>
    </row>
    <row r="35" spans="1:20" ht="15.75" customHeight="1" x14ac:dyDescent="0.3">
      <c r="A35" s="45" t="s">
        <v>640</v>
      </c>
      <c r="B35" s="46"/>
      <c r="C35" s="47">
        <v>569</v>
      </c>
      <c r="D35" s="46"/>
      <c r="E35" s="48" t="s">
        <v>10</v>
      </c>
      <c r="F35" s="49">
        <f>SUM(F36:F38)</f>
        <v>0</v>
      </c>
      <c r="G35" s="50" t="s">
        <v>168</v>
      </c>
      <c r="H35" s="45" t="s">
        <v>641</v>
      </c>
      <c r="I35" s="46"/>
      <c r="J35" s="47">
        <v>574</v>
      </c>
      <c r="K35" s="46"/>
      <c r="L35" s="48" t="s">
        <v>10</v>
      </c>
      <c r="M35" s="49">
        <f>SUM(M36:M38)</f>
        <v>560</v>
      </c>
      <c r="N35"/>
      <c r="O35" s="34"/>
      <c r="P35" s="34"/>
      <c r="Q35" s="34"/>
      <c r="R35" s="34"/>
      <c r="S35" s="34"/>
      <c r="T35" s="34"/>
    </row>
    <row r="36" spans="1:20" ht="15.75" customHeight="1" x14ac:dyDescent="0.3">
      <c r="A36" s="225" t="s">
        <v>642</v>
      </c>
      <c r="B36" s="226"/>
      <c r="C36" s="227"/>
      <c r="D36" s="20" t="s">
        <v>44</v>
      </c>
      <c r="E36" s="20"/>
      <c r="F36" s="52">
        <f>SUM(D36:E36)</f>
        <v>0</v>
      </c>
      <c r="G36"/>
      <c r="H36" s="225" t="s">
        <v>643</v>
      </c>
      <c r="I36" s="226"/>
      <c r="J36" s="227"/>
      <c r="K36" s="20">
        <v>96</v>
      </c>
      <c r="L36" s="20">
        <v>88</v>
      </c>
      <c r="M36" s="52">
        <f>SUM(K36:L36)</f>
        <v>184</v>
      </c>
      <c r="N36"/>
      <c r="O36" s="34"/>
      <c r="P36" s="34"/>
      <c r="Q36" s="34"/>
      <c r="R36" s="34"/>
      <c r="S36" s="34"/>
      <c r="T36" s="34"/>
    </row>
    <row r="37" spans="1:20" ht="15.75" customHeight="1" x14ac:dyDescent="0.3">
      <c r="A37" s="230" t="s">
        <v>602</v>
      </c>
      <c r="B37" s="231"/>
      <c r="C37" s="232"/>
      <c r="D37" s="19" t="s">
        <v>44</v>
      </c>
      <c r="E37" s="19"/>
      <c r="F37" s="21">
        <f>SUM(D37:E37)</f>
        <v>0</v>
      </c>
      <c r="G37"/>
      <c r="H37" s="230" t="s">
        <v>562</v>
      </c>
      <c r="I37" s="231"/>
      <c r="J37" s="232"/>
      <c r="K37" s="19">
        <v>96</v>
      </c>
      <c r="L37" s="19">
        <v>95</v>
      </c>
      <c r="M37" s="21">
        <f>SUM(K37:L37)</f>
        <v>191</v>
      </c>
      <c r="N37"/>
      <c r="O37" s="34"/>
      <c r="P37" s="34"/>
      <c r="Q37" s="34"/>
      <c r="R37" s="34"/>
      <c r="S37" s="34"/>
      <c r="T37" s="34"/>
    </row>
    <row r="38" spans="1:20" ht="15.75" customHeight="1" x14ac:dyDescent="0.3">
      <c r="A38" s="234" t="s">
        <v>586</v>
      </c>
      <c r="B38" s="235"/>
      <c r="C38" s="236"/>
      <c r="D38" s="26" t="s">
        <v>44</v>
      </c>
      <c r="E38" s="26"/>
      <c r="F38" s="30">
        <f>SUM(D38:E38)</f>
        <v>0</v>
      </c>
      <c r="G38"/>
      <c r="H38" s="234" t="s">
        <v>591</v>
      </c>
      <c r="I38" s="235"/>
      <c r="J38" s="236"/>
      <c r="K38" s="26">
        <v>90</v>
      </c>
      <c r="L38" s="26">
        <v>95</v>
      </c>
      <c r="M38" s="30">
        <f>SUM(K38:L38)</f>
        <v>185</v>
      </c>
      <c r="N38"/>
      <c r="O38" s="34"/>
      <c r="P38" s="34"/>
      <c r="Q38" s="34"/>
      <c r="R38" s="34"/>
      <c r="S38" s="34"/>
      <c r="T38" s="3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34"/>
      <c r="P39" s="34"/>
      <c r="Q39" s="34"/>
      <c r="R39" s="34"/>
      <c r="S39" s="34"/>
      <c r="T39" s="34"/>
    </row>
    <row r="40" spans="1:20" ht="15.75" customHeight="1" x14ac:dyDescent="0.3">
      <c r="A40" s="45" t="s">
        <v>644</v>
      </c>
      <c r="B40" s="46"/>
      <c r="C40" s="47">
        <v>573</v>
      </c>
      <c r="D40" s="46"/>
      <c r="E40" s="48" t="s">
        <v>10</v>
      </c>
      <c r="F40" s="49">
        <f>SUM(F41:F43)</f>
        <v>564</v>
      </c>
      <c r="G40" s="50" t="s">
        <v>168</v>
      </c>
      <c r="H40" t="s">
        <v>549</v>
      </c>
      <c r="I40"/>
      <c r="J40"/>
      <c r="K40"/>
      <c r="L40"/>
      <c r="M40">
        <v>573</v>
      </c>
      <c r="N40"/>
      <c r="O40" s="34"/>
      <c r="P40" s="34"/>
      <c r="Q40" s="34"/>
      <c r="R40" s="34"/>
      <c r="S40" s="34"/>
      <c r="T40" s="34"/>
    </row>
    <row r="41" spans="1:20" ht="15.75" customHeight="1" x14ac:dyDescent="0.3">
      <c r="A41" s="225" t="s">
        <v>574</v>
      </c>
      <c r="B41" s="226"/>
      <c r="C41" s="227"/>
      <c r="D41" s="20">
        <v>95</v>
      </c>
      <c r="E41" s="20">
        <v>98</v>
      </c>
      <c r="F41" s="52">
        <f>SUM(D41:E41)</f>
        <v>193</v>
      </c>
      <c r="G41"/>
      <c r="H41"/>
      <c r="I41"/>
      <c r="J41"/>
      <c r="K41"/>
      <c r="L41"/>
      <c r="M41"/>
      <c r="N41"/>
      <c r="O41" s="34"/>
      <c r="P41" s="34"/>
      <c r="Q41" s="34"/>
      <c r="R41" s="34"/>
      <c r="S41" s="34"/>
      <c r="T41" s="34"/>
    </row>
    <row r="42" spans="1:20" ht="15.75" customHeight="1" x14ac:dyDescent="0.3">
      <c r="A42" s="230" t="s">
        <v>645</v>
      </c>
      <c r="B42" s="231"/>
      <c r="C42" s="232"/>
      <c r="D42" s="19">
        <v>95</v>
      </c>
      <c r="E42" s="19">
        <v>91</v>
      </c>
      <c r="F42" s="21">
        <f>SUM(D42:E42)</f>
        <v>186</v>
      </c>
      <c r="G42"/>
      <c r="H42"/>
      <c r="I42"/>
      <c r="J42"/>
      <c r="K42"/>
      <c r="L42"/>
      <c r="M42"/>
      <c r="N42"/>
      <c r="O42" s="34"/>
      <c r="P42" s="34"/>
      <c r="Q42" s="34"/>
      <c r="R42" s="34"/>
      <c r="S42" s="34"/>
      <c r="T42" s="34"/>
    </row>
    <row r="43" spans="1:20" ht="15.75" customHeight="1" x14ac:dyDescent="0.3">
      <c r="A43" s="234" t="s">
        <v>579</v>
      </c>
      <c r="B43" s="235"/>
      <c r="C43" s="236"/>
      <c r="D43" s="26">
        <v>93</v>
      </c>
      <c r="E43" s="26">
        <v>92</v>
      </c>
      <c r="F43" s="30">
        <f>SUM(D43:E43)</f>
        <v>185</v>
      </c>
      <c r="G43"/>
      <c r="H43"/>
      <c r="I43"/>
      <c r="J43"/>
      <c r="K43"/>
      <c r="L43"/>
      <c r="M43"/>
      <c r="N43"/>
      <c r="O43" s="34"/>
      <c r="P43" s="34"/>
      <c r="Q43" s="34"/>
      <c r="R43" s="34"/>
      <c r="S43" s="34"/>
      <c r="T43" s="3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34"/>
      <c r="P44" s="34"/>
      <c r="Q44" s="34"/>
      <c r="R44" s="34"/>
      <c r="S44" s="34"/>
      <c r="T44" s="34"/>
    </row>
    <row r="45" spans="1:20" ht="15.75" customHeight="1" x14ac:dyDescent="0.3">
      <c r="H45" s="57" t="s">
        <v>4</v>
      </c>
      <c r="I45" s="11" t="s">
        <v>172</v>
      </c>
      <c r="J45" s="11" t="s">
        <v>173</v>
      </c>
      <c r="K45" s="11" t="s">
        <v>174</v>
      </c>
      <c r="L45" s="11" t="s">
        <v>175</v>
      </c>
      <c r="M45" s="11" t="s">
        <v>9</v>
      </c>
      <c r="N45" s="12" t="s">
        <v>176</v>
      </c>
    </row>
    <row r="46" spans="1:20" ht="15.75" customHeight="1" x14ac:dyDescent="0.3">
      <c r="H46" s="66" t="s">
        <v>639</v>
      </c>
      <c r="I46" s="67">
        <v>2</v>
      </c>
      <c r="J46" s="67">
        <v>2</v>
      </c>
      <c r="K46" s="67"/>
      <c r="L46" s="67"/>
      <c r="M46" s="67">
        <v>1154</v>
      </c>
      <c r="N46" s="68">
        <v>4</v>
      </c>
      <c r="O46" s="34"/>
      <c r="P46" s="34"/>
    </row>
    <row r="47" spans="1:20" ht="15.75" customHeight="1" x14ac:dyDescent="0.3">
      <c r="H47" s="69" t="s">
        <v>644</v>
      </c>
      <c r="I47" s="38">
        <v>2</v>
      </c>
      <c r="J47" s="38">
        <v>1</v>
      </c>
      <c r="K47" s="38"/>
      <c r="L47" s="38">
        <v>1</v>
      </c>
      <c r="M47" s="38">
        <v>1130</v>
      </c>
      <c r="N47" s="39">
        <v>2</v>
      </c>
      <c r="O47" s="34"/>
      <c r="P47" s="34"/>
    </row>
    <row r="48" spans="1:20" ht="15.75" customHeight="1" x14ac:dyDescent="0.3">
      <c r="H48" s="69" t="s">
        <v>641</v>
      </c>
      <c r="I48" s="38">
        <v>2</v>
      </c>
      <c r="J48" s="38">
        <v>1</v>
      </c>
      <c r="K48" s="38"/>
      <c r="L48" s="38">
        <v>1</v>
      </c>
      <c r="M48" s="38">
        <v>1119</v>
      </c>
      <c r="N48" s="39">
        <v>2</v>
      </c>
      <c r="O48" s="34"/>
      <c r="P48" s="34"/>
    </row>
    <row r="49" spans="1:16" ht="15.75" customHeight="1" x14ac:dyDescent="0.3">
      <c r="H49" s="69" t="s">
        <v>638</v>
      </c>
      <c r="I49" s="38">
        <v>2</v>
      </c>
      <c r="J49" s="38"/>
      <c r="K49" s="38"/>
      <c r="L49" s="38">
        <v>2</v>
      </c>
      <c r="M49" s="38">
        <v>1149</v>
      </c>
      <c r="N49" s="39">
        <v>0</v>
      </c>
      <c r="O49" s="34"/>
      <c r="P49" s="34"/>
    </row>
    <row r="50" spans="1:16" ht="15.75" customHeight="1" x14ac:dyDescent="0.3">
      <c r="H50" s="70" t="s">
        <v>640</v>
      </c>
      <c r="I50" s="42">
        <v>2</v>
      </c>
      <c r="J50" s="42"/>
      <c r="K50" s="42"/>
      <c r="L50" s="42">
        <v>2</v>
      </c>
      <c r="M50" s="42">
        <v>545</v>
      </c>
      <c r="N50" s="43">
        <v>0</v>
      </c>
      <c r="O50" s="34"/>
      <c r="P50" s="34"/>
    </row>
    <row r="51" spans="1:16" ht="15.75" customHeight="1" x14ac:dyDescent="0.3">
      <c r="H51" s="34"/>
      <c r="I51" s="34"/>
      <c r="J51" s="34"/>
      <c r="K51" s="34"/>
      <c r="L51" s="34"/>
      <c r="M51" s="34"/>
      <c r="N51" s="34"/>
      <c r="O51" s="34"/>
      <c r="P51" s="34"/>
    </row>
    <row r="52" spans="1:16" ht="15.75" customHeight="1" x14ac:dyDescent="0.3">
      <c r="A52" s="4" t="s">
        <v>206</v>
      </c>
      <c r="E52" s="5"/>
      <c r="G52" s="71" t="s">
        <v>142</v>
      </c>
    </row>
    <row r="53" spans="1:16" ht="15.75" customHeight="1" x14ac:dyDescent="0.3">
      <c r="A53" s="4" t="s">
        <v>143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`" xr:uid="{26EF739D-5120-439B-ABAC-2C499D0095D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AC226-B5B4-426E-9ACE-F307CD263224}">
  <sheetPr codeName="Sheet4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5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ht="18" x14ac:dyDescent="0.35">
      <c r="A1" s="2" t="s">
        <v>628</v>
      </c>
      <c r="D1" s="3"/>
      <c r="E1" s="3"/>
      <c r="F1" s="3"/>
      <c r="G1" s="44"/>
      <c r="H1" s="3"/>
      <c r="I1" s="3"/>
      <c r="J1" s="3" t="s">
        <v>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H1" s="4"/>
    </row>
    <row r="2" spans="1:34" ht="15.75" customHeight="1" x14ac:dyDescent="0.3">
      <c r="A2" s="6" t="s">
        <v>2</v>
      </c>
    </row>
    <row r="3" spans="1:34" s="8" customFormat="1" ht="15.75" customHeight="1" x14ac:dyDescent="0.3">
      <c r="A3" s="8" t="s">
        <v>45</v>
      </c>
      <c r="G3" s="5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45" t="s">
        <v>646</v>
      </c>
      <c r="B4" s="46"/>
      <c r="C4" s="47">
        <v>561</v>
      </c>
      <c r="D4" s="46"/>
      <c r="E4" s="48" t="s">
        <v>10</v>
      </c>
      <c r="F4" s="49">
        <f>SUM(F5:F7)</f>
        <v>547</v>
      </c>
      <c r="G4" s="50" t="s">
        <v>168</v>
      </c>
      <c r="H4" s="45" t="s">
        <v>647</v>
      </c>
      <c r="I4" s="46"/>
      <c r="J4" s="47">
        <v>556</v>
      </c>
      <c r="K4" s="46"/>
      <c r="L4" s="48" t="s">
        <v>10</v>
      </c>
      <c r="M4" s="49">
        <f>SUM(M5:M7)</f>
        <v>533</v>
      </c>
      <c r="N4"/>
      <c r="O4" s="34"/>
      <c r="P4" s="34"/>
      <c r="Q4" s="34"/>
      <c r="R4" s="34"/>
      <c r="S4" s="34"/>
      <c r="T4" s="34"/>
    </row>
    <row r="5" spans="1:34" ht="15.75" customHeight="1" x14ac:dyDescent="0.3">
      <c r="A5" s="225" t="s">
        <v>648</v>
      </c>
      <c r="B5" s="226"/>
      <c r="C5" s="227"/>
      <c r="D5" s="254">
        <v>93</v>
      </c>
      <c r="E5" s="255">
        <v>81</v>
      </c>
      <c r="F5" s="52">
        <f>SUM(D5:E5)</f>
        <v>174</v>
      </c>
      <c r="G5"/>
      <c r="H5" s="225" t="s">
        <v>558</v>
      </c>
      <c r="I5" s="226"/>
      <c r="J5" s="227"/>
      <c r="K5" s="20">
        <v>97</v>
      </c>
      <c r="L5" s="20">
        <v>97</v>
      </c>
      <c r="M5" s="52">
        <f>SUM(K5:L5)</f>
        <v>194</v>
      </c>
      <c r="N5"/>
      <c r="O5" s="34"/>
      <c r="P5" s="34"/>
      <c r="Q5" s="34"/>
      <c r="R5" s="34"/>
      <c r="S5" s="34"/>
      <c r="T5" s="34"/>
    </row>
    <row r="6" spans="1:34" ht="15.75" customHeight="1" x14ac:dyDescent="0.3">
      <c r="A6" s="230" t="s">
        <v>593</v>
      </c>
      <c r="B6" s="231"/>
      <c r="C6" s="232"/>
      <c r="D6" s="19">
        <v>92</v>
      </c>
      <c r="E6" s="19">
        <v>97</v>
      </c>
      <c r="F6" s="21">
        <f>SUM(D6:E6)</f>
        <v>189</v>
      </c>
      <c r="G6"/>
      <c r="H6" s="230" t="s">
        <v>649</v>
      </c>
      <c r="I6" s="231"/>
      <c r="J6" s="232"/>
      <c r="K6" s="19">
        <v>85</v>
      </c>
      <c r="L6" s="19">
        <v>90</v>
      </c>
      <c r="M6" s="21">
        <f>SUM(K6:L6)</f>
        <v>175</v>
      </c>
      <c r="N6"/>
      <c r="O6" s="34"/>
      <c r="P6" s="34"/>
      <c r="Q6" s="34"/>
      <c r="R6" s="34"/>
      <c r="S6" s="34"/>
      <c r="T6" s="34"/>
    </row>
    <row r="7" spans="1:34" ht="15.75" customHeight="1" x14ac:dyDescent="0.3">
      <c r="A7" s="234" t="s">
        <v>600</v>
      </c>
      <c r="B7" s="235"/>
      <c r="C7" s="236"/>
      <c r="D7" s="26">
        <v>92</v>
      </c>
      <c r="E7" s="26">
        <v>92</v>
      </c>
      <c r="F7" s="30">
        <f>SUM(D7:E7)</f>
        <v>184</v>
      </c>
      <c r="G7"/>
      <c r="H7" s="234" t="s">
        <v>650</v>
      </c>
      <c r="I7" s="235"/>
      <c r="J7" s="236"/>
      <c r="K7" s="26">
        <v>84</v>
      </c>
      <c r="L7" s="26">
        <v>80</v>
      </c>
      <c r="M7" s="30">
        <f>SUM(K7:L7)</f>
        <v>164</v>
      </c>
      <c r="N7"/>
      <c r="O7" s="34"/>
      <c r="P7" s="34"/>
      <c r="Q7" s="34"/>
      <c r="R7" s="34"/>
      <c r="S7" s="34"/>
      <c r="T7" s="34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34"/>
      <c r="P8" s="34"/>
      <c r="Q8" s="34"/>
      <c r="R8" s="34"/>
      <c r="S8" s="34"/>
      <c r="T8" s="34"/>
    </row>
    <row r="9" spans="1:34" ht="15.75" customHeight="1" x14ac:dyDescent="0.3">
      <c r="A9" s="45" t="s">
        <v>651</v>
      </c>
      <c r="B9" s="46"/>
      <c r="C9" s="47">
        <v>540</v>
      </c>
      <c r="D9" s="46"/>
      <c r="E9" s="48" t="s">
        <v>10</v>
      </c>
      <c r="F9" s="49">
        <f>SUM(F10:F12)</f>
        <v>544</v>
      </c>
      <c r="G9" s="50" t="s">
        <v>168</v>
      </c>
      <c r="H9" s="45" t="s">
        <v>652</v>
      </c>
      <c r="I9" s="46"/>
      <c r="J9" s="47">
        <v>538</v>
      </c>
      <c r="K9" s="46"/>
      <c r="L9" s="48" t="s">
        <v>10</v>
      </c>
      <c r="M9" s="49">
        <f>SUM(M10:M12)</f>
        <v>365</v>
      </c>
      <c r="N9"/>
      <c r="O9" s="34"/>
      <c r="P9" s="34"/>
      <c r="Q9" s="34"/>
      <c r="R9" s="34"/>
      <c r="S9" s="34"/>
      <c r="T9" s="34"/>
    </row>
    <row r="10" spans="1:34" ht="15.75" customHeight="1" x14ac:dyDescent="0.3">
      <c r="A10" s="225" t="s">
        <v>605</v>
      </c>
      <c r="B10" s="226"/>
      <c r="C10" s="227"/>
      <c r="D10" s="20">
        <v>93</v>
      </c>
      <c r="E10" s="20">
        <v>87</v>
      </c>
      <c r="F10" s="52">
        <f>SUM(D10:E10)</f>
        <v>180</v>
      </c>
      <c r="G10"/>
      <c r="H10" s="225" t="s">
        <v>604</v>
      </c>
      <c r="I10" s="226"/>
      <c r="J10" s="227"/>
      <c r="K10" s="20" t="s">
        <v>44</v>
      </c>
      <c r="L10" s="20"/>
      <c r="M10" s="52">
        <f>SUM(K10:L10)</f>
        <v>0</v>
      </c>
      <c r="N10"/>
      <c r="O10" s="34"/>
      <c r="P10" s="34"/>
      <c r="Q10" s="34"/>
      <c r="R10" s="34"/>
      <c r="S10" s="34"/>
      <c r="T10" s="34"/>
      <c r="AA10" s="56"/>
      <c r="AB10" s="56"/>
      <c r="AC10" s="56"/>
      <c r="AD10" s="56"/>
      <c r="AE10" s="56"/>
      <c r="AF10" s="56"/>
    </row>
    <row r="11" spans="1:34" ht="15.75" customHeight="1" x14ac:dyDescent="0.3">
      <c r="A11" s="230" t="s">
        <v>590</v>
      </c>
      <c r="B11" s="231"/>
      <c r="C11" s="232"/>
      <c r="D11" s="19">
        <v>95</v>
      </c>
      <c r="E11" s="19">
        <v>89</v>
      </c>
      <c r="F11" s="21">
        <f>SUM(D11:E11)</f>
        <v>184</v>
      </c>
      <c r="G11"/>
      <c r="H11" s="230" t="s">
        <v>569</v>
      </c>
      <c r="I11" s="231"/>
      <c r="J11" s="232"/>
      <c r="K11" s="19">
        <v>96</v>
      </c>
      <c r="L11" s="19">
        <v>98</v>
      </c>
      <c r="M11" s="21">
        <f>SUM(K11:L11)</f>
        <v>194</v>
      </c>
      <c r="N11"/>
      <c r="O11" s="34"/>
      <c r="P11" s="34"/>
      <c r="Q11" s="34"/>
      <c r="R11" s="34"/>
      <c r="S11" s="34"/>
      <c r="T11" s="34"/>
      <c r="AA11" s="56"/>
      <c r="AB11" s="56"/>
      <c r="AC11" s="56"/>
      <c r="AD11" s="56"/>
      <c r="AE11" s="56"/>
      <c r="AF11" s="56"/>
    </row>
    <row r="12" spans="1:34" ht="15.75" customHeight="1" x14ac:dyDescent="0.3">
      <c r="A12" s="234" t="s">
        <v>606</v>
      </c>
      <c r="B12" s="235"/>
      <c r="C12" s="236"/>
      <c r="D12" s="26">
        <v>90</v>
      </c>
      <c r="E12" s="26">
        <v>90</v>
      </c>
      <c r="F12" s="30">
        <f>SUM(D12:E12)</f>
        <v>180</v>
      </c>
      <c r="G12"/>
      <c r="H12" s="234" t="s">
        <v>626</v>
      </c>
      <c r="I12" s="235"/>
      <c r="J12" s="236"/>
      <c r="K12" s="26">
        <v>86</v>
      </c>
      <c r="L12" s="26">
        <v>85</v>
      </c>
      <c r="M12" s="30">
        <f>SUM(K12:L12)</f>
        <v>171</v>
      </c>
      <c r="N12"/>
      <c r="O12" s="34"/>
      <c r="P12" s="34"/>
      <c r="Q12" s="34"/>
      <c r="R12" s="34"/>
      <c r="S12" s="34"/>
      <c r="T12" s="34"/>
      <c r="AA12" s="56"/>
      <c r="AB12" s="56"/>
      <c r="AC12" s="56"/>
      <c r="AD12" s="56"/>
      <c r="AE12" s="56"/>
      <c r="AF12" s="56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34"/>
      <c r="P13" s="34"/>
      <c r="Q13" s="34"/>
      <c r="R13" s="34"/>
      <c r="S13" s="34"/>
      <c r="T13" s="34"/>
      <c r="AA13" s="56"/>
      <c r="AB13" s="56"/>
      <c r="AC13" s="56"/>
      <c r="AD13" s="56"/>
      <c r="AE13" s="56"/>
      <c r="AF13" s="56"/>
    </row>
    <row r="14" spans="1:34" ht="15.75" customHeight="1" x14ac:dyDescent="0.3">
      <c r="A14" s="45" t="s">
        <v>653</v>
      </c>
      <c r="B14" s="46"/>
      <c r="C14" s="47">
        <v>556</v>
      </c>
      <c r="D14" s="46"/>
      <c r="E14" s="48" t="s">
        <v>10</v>
      </c>
      <c r="F14" s="49">
        <f>SUM(F15:F17)</f>
        <v>578</v>
      </c>
      <c r="G14" s="50" t="s">
        <v>168</v>
      </c>
      <c r="H14" t="s">
        <v>549</v>
      </c>
      <c r="I14"/>
      <c r="J14"/>
      <c r="K14"/>
      <c r="L14"/>
      <c r="M14">
        <v>556</v>
      </c>
      <c r="N14"/>
      <c r="O14" s="34"/>
      <c r="P14" s="34"/>
      <c r="Q14" s="34"/>
      <c r="R14" s="34"/>
      <c r="S14" s="34"/>
      <c r="T14" s="34"/>
    </row>
    <row r="15" spans="1:34" ht="15.75" customHeight="1" x14ac:dyDescent="0.3">
      <c r="A15" s="225" t="s">
        <v>580</v>
      </c>
      <c r="B15" s="226"/>
      <c r="C15" s="227"/>
      <c r="D15" s="20">
        <v>99</v>
      </c>
      <c r="E15" s="20">
        <v>97</v>
      </c>
      <c r="F15" s="52">
        <f>SUM(D15:E15)</f>
        <v>196</v>
      </c>
      <c r="G15"/>
      <c r="H15"/>
      <c r="I15"/>
      <c r="J15"/>
      <c r="K15"/>
      <c r="L15"/>
      <c r="M15"/>
      <c r="N15"/>
      <c r="O15" s="34"/>
      <c r="P15" s="34"/>
      <c r="Q15" s="34"/>
      <c r="R15" s="34"/>
      <c r="S15" s="34"/>
      <c r="T15" s="34"/>
    </row>
    <row r="16" spans="1:34" ht="15.75" customHeight="1" x14ac:dyDescent="0.3">
      <c r="A16" s="230" t="s">
        <v>598</v>
      </c>
      <c r="B16" s="231"/>
      <c r="C16" s="232"/>
      <c r="D16" s="19">
        <v>93</v>
      </c>
      <c r="E16" s="19">
        <v>95</v>
      </c>
      <c r="F16" s="21">
        <f>SUM(D16:E16)</f>
        <v>188</v>
      </c>
      <c r="G16"/>
      <c r="H16"/>
      <c r="I16"/>
      <c r="J16"/>
      <c r="K16"/>
      <c r="L16"/>
      <c r="M16"/>
      <c r="N16"/>
      <c r="O16" s="34"/>
      <c r="P16" s="34"/>
      <c r="Q16" s="34"/>
      <c r="R16" s="34"/>
      <c r="S16" s="34"/>
      <c r="T16" s="34"/>
    </row>
    <row r="17" spans="1:20" ht="15.75" customHeight="1" x14ac:dyDescent="0.3">
      <c r="A17" s="234" t="s">
        <v>619</v>
      </c>
      <c r="B17" s="235"/>
      <c r="C17" s="236"/>
      <c r="D17" s="26">
        <v>97</v>
      </c>
      <c r="E17" s="26">
        <v>97</v>
      </c>
      <c r="F17" s="30">
        <f>SUM(D17:E17)</f>
        <v>194</v>
      </c>
      <c r="G17"/>
      <c r="H17"/>
      <c r="I17"/>
      <c r="J17"/>
      <c r="K17"/>
      <c r="L17"/>
      <c r="M17"/>
      <c r="N17"/>
      <c r="O17" s="34"/>
      <c r="P17" s="34"/>
      <c r="Q17" s="34"/>
      <c r="R17" s="34"/>
      <c r="S17" s="34"/>
      <c r="T17" s="3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34"/>
      <c r="P18" s="34"/>
      <c r="Q18" s="34"/>
      <c r="R18" s="34"/>
      <c r="S18" s="34"/>
      <c r="T18" s="34"/>
    </row>
    <row r="19" spans="1:20" ht="15.75" customHeight="1" x14ac:dyDescent="0.3">
      <c r="H19" s="57" t="s">
        <v>45</v>
      </c>
      <c r="I19" s="11" t="s">
        <v>172</v>
      </c>
      <c r="J19" s="11" t="s">
        <v>173</v>
      </c>
      <c r="K19" s="11" t="s">
        <v>174</v>
      </c>
      <c r="L19" s="11" t="s">
        <v>175</v>
      </c>
      <c r="M19" s="11" t="s">
        <v>9</v>
      </c>
      <c r="N19" s="12" t="s">
        <v>176</v>
      </c>
    </row>
    <row r="20" spans="1:20" ht="15.75" customHeight="1" x14ac:dyDescent="0.3">
      <c r="H20" s="66" t="s">
        <v>653</v>
      </c>
      <c r="I20" s="67">
        <v>2</v>
      </c>
      <c r="J20" s="67">
        <v>2</v>
      </c>
      <c r="K20" s="67"/>
      <c r="L20" s="67"/>
      <c r="M20" s="67">
        <v>1144</v>
      </c>
      <c r="N20" s="68">
        <v>4</v>
      </c>
      <c r="O20" s="34"/>
      <c r="P20" s="34"/>
    </row>
    <row r="21" spans="1:20" ht="15.75" customHeight="1" x14ac:dyDescent="0.3">
      <c r="H21" s="69" t="s">
        <v>651</v>
      </c>
      <c r="I21" s="38">
        <v>2</v>
      </c>
      <c r="J21" s="38">
        <v>2</v>
      </c>
      <c r="K21" s="38"/>
      <c r="L21" s="38"/>
      <c r="M21" s="38">
        <v>1067</v>
      </c>
      <c r="N21" s="39">
        <v>4</v>
      </c>
      <c r="O21" s="34"/>
      <c r="P21" s="34"/>
    </row>
    <row r="22" spans="1:20" ht="15.75" customHeight="1" x14ac:dyDescent="0.3">
      <c r="H22" s="69" t="s">
        <v>646</v>
      </c>
      <c r="I22" s="38">
        <v>2</v>
      </c>
      <c r="J22" s="38">
        <v>1</v>
      </c>
      <c r="K22" s="38"/>
      <c r="L22" s="38">
        <v>1</v>
      </c>
      <c r="M22" s="38">
        <v>1093</v>
      </c>
      <c r="N22" s="39">
        <v>2</v>
      </c>
      <c r="O22" s="34"/>
      <c r="P22" s="34"/>
    </row>
    <row r="23" spans="1:20" ht="15.75" customHeight="1" x14ac:dyDescent="0.3">
      <c r="H23" s="69" t="s">
        <v>647</v>
      </c>
      <c r="I23" s="38">
        <v>2</v>
      </c>
      <c r="J23" s="38"/>
      <c r="K23" s="38"/>
      <c r="L23" s="38">
        <v>2</v>
      </c>
      <c r="M23" s="38">
        <v>1021</v>
      </c>
      <c r="N23" s="39">
        <v>0</v>
      </c>
      <c r="O23" s="34"/>
      <c r="P23" s="34"/>
    </row>
    <row r="24" spans="1:20" ht="15.75" customHeight="1" x14ac:dyDescent="0.3">
      <c r="H24" s="70" t="s">
        <v>652</v>
      </c>
      <c r="I24" s="42">
        <v>2</v>
      </c>
      <c r="J24" s="42"/>
      <c r="K24" s="42"/>
      <c r="L24" s="42">
        <v>2</v>
      </c>
      <c r="M24" s="42">
        <v>721</v>
      </c>
      <c r="N24" s="43">
        <v>0</v>
      </c>
      <c r="O24" s="34"/>
      <c r="P24" s="34"/>
    </row>
    <row r="25" spans="1:20" ht="15.75" customHeight="1" x14ac:dyDescent="0.3">
      <c r="H25" s="34"/>
      <c r="I25" s="34"/>
      <c r="J25" s="34"/>
      <c r="K25" s="34"/>
      <c r="L25" s="34"/>
      <c r="M25" s="34"/>
      <c r="N25" s="34"/>
      <c r="O25" s="34"/>
      <c r="P25" s="34"/>
    </row>
    <row r="26" spans="1:20" ht="15.75" customHeight="1" x14ac:dyDescent="0.3">
      <c r="A26" s="4" t="s">
        <v>206</v>
      </c>
      <c r="E26" s="5"/>
      <c r="G26" s="71" t="s">
        <v>142</v>
      </c>
      <c r="H26" s="253"/>
      <c r="I26" s="64"/>
      <c r="J26" s="64"/>
      <c r="K26" s="64"/>
      <c r="L26" s="64"/>
      <c r="M26" s="64"/>
      <c r="N26" s="64"/>
    </row>
    <row r="27" spans="1:20" ht="15.75" customHeight="1" x14ac:dyDescent="0.3">
      <c r="A27" s="4" t="s">
        <v>143</v>
      </c>
      <c r="H27" s="253"/>
      <c r="I27" s="64"/>
      <c r="J27" s="64"/>
      <c r="K27" s="64"/>
      <c r="L27" s="64"/>
      <c r="M27" s="64"/>
      <c r="N27" s="64"/>
    </row>
    <row r="28" spans="1:20" ht="15.75" customHeight="1" x14ac:dyDescent="0.3">
      <c r="A28" s="34"/>
      <c r="B28" s="34"/>
      <c r="C28" s="34"/>
      <c r="D28" s="34"/>
      <c r="E28" s="34"/>
      <c r="F28" s="34"/>
      <c r="G28" s="72"/>
      <c r="H28" s="34"/>
      <c r="I28" s="34"/>
      <c r="J28" s="34"/>
      <c r="K28" s="34"/>
      <c r="L28" s="34"/>
      <c r="M28" s="34"/>
      <c r="N28" s="34"/>
      <c r="O28" s="34"/>
      <c r="P28" s="34"/>
    </row>
    <row r="29" spans="1:20" ht="15.75" customHeight="1" x14ac:dyDescent="0.3">
      <c r="A29" s="34"/>
      <c r="B29" s="34"/>
      <c r="C29" s="34"/>
      <c r="D29" s="34"/>
      <c r="E29" s="34"/>
      <c r="F29" s="34"/>
      <c r="G29" s="72"/>
      <c r="H29" s="34"/>
      <c r="I29" s="34"/>
      <c r="J29" s="34"/>
      <c r="K29" s="34"/>
      <c r="L29" s="34"/>
      <c r="M29" s="34"/>
      <c r="N29" s="34"/>
      <c r="O29" s="34"/>
      <c r="P29" s="34"/>
    </row>
    <row r="30" spans="1:20" ht="15.75" customHeight="1" x14ac:dyDescent="0.3">
      <c r="A30" s="34"/>
      <c r="B30" s="34"/>
      <c r="C30" s="34"/>
      <c r="D30" s="34"/>
      <c r="E30" s="34"/>
      <c r="F30" s="34"/>
      <c r="G30" s="72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spans="1:20" ht="15.75" customHeight="1" x14ac:dyDescent="0.3">
      <c r="A31" s="34"/>
      <c r="B31" s="34"/>
      <c r="C31" s="34"/>
      <c r="D31" s="34"/>
      <c r="E31" s="34"/>
      <c r="F31" s="34"/>
      <c r="G31" s="72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spans="1:20" ht="15.75" customHeight="1" x14ac:dyDescent="0.3">
      <c r="A32" s="34"/>
      <c r="B32" s="34"/>
      <c r="C32" s="34"/>
      <c r="D32" s="34"/>
      <c r="E32" s="34"/>
      <c r="F32" s="34"/>
      <c r="G32" s="72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spans="1:20" ht="15.75" customHeight="1" x14ac:dyDescent="0.3">
      <c r="A33" s="34"/>
      <c r="B33" s="34"/>
      <c r="C33" s="34"/>
      <c r="D33" s="34"/>
      <c r="E33" s="34"/>
      <c r="F33" s="34"/>
      <c r="G33" s="72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1:20" ht="15.75" customHeight="1" x14ac:dyDescent="0.3">
      <c r="A34" s="34"/>
      <c r="B34" s="34"/>
      <c r="C34" s="34"/>
      <c r="D34" s="34"/>
      <c r="E34" s="34"/>
      <c r="F34" s="34"/>
      <c r="G34" s="72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spans="1:20" ht="15.75" customHeight="1" x14ac:dyDescent="0.3">
      <c r="A35" s="34"/>
      <c r="B35" s="34"/>
      <c r="C35" s="34"/>
      <c r="D35" s="34"/>
      <c r="E35" s="34"/>
      <c r="F35" s="34"/>
      <c r="G35" s="72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1:20" ht="15.75" customHeight="1" x14ac:dyDescent="0.3">
      <c r="A36" s="34"/>
      <c r="B36" s="34"/>
      <c r="C36" s="34"/>
      <c r="D36" s="34"/>
      <c r="E36" s="34"/>
      <c r="F36" s="34"/>
      <c r="G36" s="72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  <row r="37" spans="1:20" ht="15.75" customHeight="1" x14ac:dyDescent="0.3">
      <c r="A37" s="34"/>
      <c r="B37" s="34"/>
      <c r="C37" s="34"/>
      <c r="D37" s="34"/>
      <c r="E37" s="34"/>
      <c r="F37" s="34"/>
      <c r="G37" s="72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</row>
    <row r="38" spans="1:20" ht="15.75" customHeight="1" x14ac:dyDescent="0.3">
      <c r="A38" s="34"/>
      <c r="B38" s="34"/>
      <c r="C38" s="34"/>
      <c r="D38" s="34"/>
      <c r="E38" s="34"/>
      <c r="F38" s="34"/>
      <c r="G38" s="72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</row>
    <row r="39" spans="1:20" ht="15.75" customHeight="1" x14ac:dyDescent="0.3">
      <c r="A39" s="34"/>
      <c r="B39" s="34"/>
      <c r="C39" s="34"/>
      <c r="D39" s="34"/>
      <c r="E39" s="34"/>
      <c r="F39" s="34"/>
      <c r="G39" s="72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</row>
    <row r="40" spans="1:20" ht="15.75" customHeight="1" x14ac:dyDescent="0.3">
      <c r="A40" s="34"/>
      <c r="B40" s="34"/>
      <c r="C40" s="34"/>
      <c r="D40" s="34"/>
      <c r="E40" s="34"/>
      <c r="F40" s="34"/>
      <c r="G40" s="72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</row>
    <row r="41" spans="1:20" ht="15.75" customHeight="1" x14ac:dyDescent="0.3">
      <c r="A41" s="34"/>
      <c r="B41" s="34"/>
      <c r="C41" s="34"/>
      <c r="D41" s="34"/>
      <c r="E41" s="34"/>
      <c r="F41" s="34"/>
      <c r="G41" s="72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</row>
    <row r="42" spans="1:20" ht="15.75" customHeight="1" x14ac:dyDescent="0.3">
      <c r="A42" s="34"/>
      <c r="B42" s="34"/>
      <c r="C42" s="34"/>
      <c r="D42" s="34"/>
      <c r="E42" s="34"/>
      <c r="F42" s="34"/>
      <c r="G42" s="72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</row>
    <row r="43" spans="1:20" ht="15.75" customHeight="1" x14ac:dyDescent="0.3">
      <c r="A43" s="34"/>
      <c r="B43" s="34"/>
      <c r="C43" s="34"/>
      <c r="D43" s="34"/>
      <c r="E43" s="34"/>
      <c r="F43" s="34"/>
      <c r="G43" s="72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</row>
    <row r="44" spans="1:20" ht="15.75" customHeight="1" x14ac:dyDescent="0.3">
      <c r="A44" s="34"/>
      <c r="B44" s="34"/>
      <c r="C44" s="34"/>
      <c r="D44" s="34"/>
      <c r="E44" s="34"/>
      <c r="F44" s="34"/>
      <c r="G44" s="72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spans="1:20" ht="15.75" customHeight="1" x14ac:dyDescent="0.3">
      <c r="A45" s="34"/>
      <c r="B45" s="34"/>
      <c r="C45" s="34"/>
      <c r="D45" s="34"/>
      <c r="E45" s="34"/>
      <c r="F45" s="34"/>
      <c r="G45" s="72"/>
      <c r="H45" s="34"/>
      <c r="I45" s="34"/>
      <c r="J45" s="34"/>
      <c r="K45" s="34"/>
      <c r="L45" s="34"/>
      <c r="M45" s="34"/>
      <c r="N45" s="34"/>
      <c r="O45" s="34"/>
      <c r="P45" s="34"/>
    </row>
    <row r="46" spans="1:20" ht="15.75" customHeight="1" x14ac:dyDescent="0.3">
      <c r="A46" s="34"/>
      <c r="B46" s="34"/>
      <c r="C46" s="34"/>
      <c r="D46" s="34"/>
      <c r="E46" s="34"/>
      <c r="F46" s="34"/>
      <c r="G46" s="72"/>
      <c r="H46" s="34"/>
      <c r="I46" s="34"/>
      <c r="J46" s="34"/>
      <c r="K46" s="34"/>
      <c r="L46" s="34"/>
      <c r="M46" s="34"/>
      <c r="N46" s="34"/>
      <c r="O46" s="34"/>
      <c r="P46" s="34"/>
    </row>
    <row r="47" spans="1:20" ht="15.75" customHeight="1" x14ac:dyDescent="0.3">
      <c r="A47" s="34"/>
      <c r="B47" s="34"/>
      <c r="C47" s="34"/>
      <c r="D47" s="34"/>
      <c r="E47" s="34"/>
      <c r="F47" s="34"/>
      <c r="G47" s="72"/>
      <c r="H47" s="34"/>
      <c r="I47" s="34"/>
      <c r="J47" s="34"/>
      <c r="K47" s="34"/>
      <c r="L47" s="34"/>
      <c r="M47" s="34"/>
      <c r="N47" s="34"/>
      <c r="O47" s="34"/>
      <c r="P47" s="34"/>
    </row>
    <row r="48" spans="1:20" ht="15.75" customHeight="1" x14ac:dyDescent="0.3">
      <c r="A48" s="34"/>
      <c r="B48" s="34"/>
      <c r="C48" s="34"/>
      <c r="D48" s="34"/>
      <c r="E48" s="34"/>
      <c r="F48" s="34"/>
      <c r="G48" s="72"/>
      <c r="H48" s="34"/>
      <c r="I48" s="34"/>
      <c r="J48" s="34"/>
      <c r="K48" s="34"/>
      <c r="L48" s="34"/>
      <c r="M48" s="34"/>
      <c r="N48" s="34"/>
      <c r="O48" s="34"/>
      <c r="P48" s="34"/>
    </row>
    <row r="49" spans="1:16" ht="15.75" customHeight="1" x14ac:dyDescent="0.3">
      <c r="A49" s="34"/>
      <c r="B49" s="34"/>
      <c r="C49" s="34"/>
      <c r="D49" s="34"/>
      <c r="E49" s="34"/>
      <c r="F49" s="34"/>
      <c r="G49" s="72"/>
      <c r="H49" s="34"/>
      <c r="I49" s="34"/>
      <c r="J49" s="34"/>
      <c r="K49" s="34"/>
      <c r="L49" s="34"/>
      <c r="M49" s="34"/>
      <c r="N49" s="34"/>
      <c r="O49" s="34"/>
      <c r="P49" s="34"/>
    </row>
    <row r="50" spans="1:16" ht="15.75" customHeight="1" x14ac:dyDescent="0.3">
      <c r="A50" s="34"/>
      <c r="B50" s="34"/>
      <c r="C50" s="34"/>
      <c r="D50" s="34"/>
      <c r="E50" s="34"/>
      <c r="F50" s="34"/>
      <c r="G50" s="72"/>
      <c r="H50" s="34"/>
      <c r="I50" s="34"/>
      <c r="J50" s="34"/>
      <c r="K50" s="34"/>
      <c r="L50" s="34"/>
      <c r="M50" s="34"/>
      <c r="N50" s="34"/>
      <c r="O50" s="34"/>
      <c r="P50" s="34"/>
    </row>
    <row r="51" spans="1:16" ht="15.75" customHeight="1" x14ac:dyDescent="0.3">
      <c r="A51" s="34"/>
      <c r="B51" s="34"/>
      <c r="C51" s="34"/>
      <c r="D51" s="34"/>
      <c r="E51" s="34"/>
      <c r="F51" s="34"/>
      <c r="G51" s="72"/>
      <c r="H51" s="34"/>
      <c r="I51" s="34"/>
      <c r="J51" s="34"/>
      <c r="K51" s="34"/>
      <c r="L51" s="34"/>
      <c r="M51" s="34"/>
      <c r="N51" s="34"/>
      <c r="O51" s="34"/>
      <c r="P51" s="34"/>
    </row>
    <row r="52" spans="1:16" ht="15.75" customHeight="1" x14ac:dyDescent="0.3">
      <c r="A52" s="34"/>
      <c r="B52" s="34"/>
      <c r="C52" s="34"/>
      <c r="D52" s="34"/>
      <c r="E52" s="34"/>
      <c r="F52" s="34"/>
      <c r="G52" s="72"/>
      <c r="H52" s="34"/>
      <c r="I52" s="34"/>
      <c r="J52" s="34"/>
      <c r="K52" s="34"/>
      <c r="L52" s="34"/>
      <c r="M52" s="34"/>
      <c r="N52" s="34"/>
      <c r="O52" s="34"/>
      <c r="P52" s="34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hyperlinks>
    <hyperlink ref="A2" location="'Index'!A3" tooltip="Go to the Index sheet" display="`" xr:uid="{7CFD84CD-F3B3-40C1-99BD-EF9E98219E8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D3BB3-0868-4C77-A769-7A5D28AA70D3}">
  <sheetPr codeName="Sheet7">
    <tabColor rgb="FF0070C0"/>
    <pageSetUpPr fitToPage="1"/>
  </sheetPr>
  <dimension ref="A1:AMJ62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5" customWidth="1"/>
    <col min="2" max="3" width="20.7109375" style="135" customWidth="1"/>
    <col min="4" max="7" width="5" style="135" customWidth="1"/>
    <col min="8" max="8" width="1.7109375" style="135" customWidth="1"/>
    <col min="9" max="9" width="2.7109375" style="135" customWidth="1"/>
    <col min="10" max="11" width="20.7109375" style="135" customWidth="1"/>
    <col min="12" max="15" width="5" style="135" customWidth="1"/>
    <col min="16" max="16" width="5.140625" style="135" customWidth="1"/>
    <col min="17" max="1024" width="12.85546875" style="135"/>
    <col min="1025" max="16384" width="12.85546875" style="168"/>
  </cols>
  <sheetData>
    <row r="1" spans="1:34" s="127" customFormat="1" ht="18" x14ac:dyDescent="0.35">
      <c r="A1" s="123"/>
      <c r="B1" s="124" t="s">
        <v>394</v>
      </c>
      <c r="C1" s="125"/>
      <c r="D1" s="126"/>
      <c r="E1" s="126"/>
      <c r="F1" s="126"/>
      <c r="G1" s="126"/>
      <c r="H1" s="126"/>
      <c r="I1" s="126"/>
      <c r="J1" s="126" t="s">
        <v>1</v>
      </c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G1" s="128"/>
      <c r="AH1" s="129"/>
    </row>
    <row r="2" spans="1:34" ht="18.75" x14ac:dyDescent="0.3">
      <c r="A2" s="130"/>
      <c r="B2" s="131" t="s">
        <v>2</v>
      </c>
      <c r="C2" s="132"/>
      <c r="D2" s="133"/>
      <c r="E2" s="133"/>
      <c r="F2" s="132"/>
      <c r="G2" s="133"/>
      <c r="H2" s="133"/>
      <c r="I2" s="134"/>
      <c r="J2" s="133"/>
      <c r="K2" s="133"/>
      <c r="L2" s="133"/>
      <c r="M2" s="132"/>
      <c r="N2" s="133"/>
      <c r="AG2" s="128"/>
      <c r="AH2" s="128"/>
    </row>
    <row r="3" spans="1:34" x14ac:dyDescent="0.3">
      <c r="A3" s="136"/>
      <c r="B3" s="137" t="s">
        <v>3</v>
      </c>
      <c r="C3" s="138"/>
      <c r="D3" s="137"/>
      <c r="E3" s="137"/>
      <c r="F3" s="137"/>
      <c r="G3" s="137"/>
      <c r="H3" s="139"/>
      <c r="I3" s="136"/>
      <c r="J3" s="137" t="s">
        <v>4</v>
      </c>
      <c r="K3" s="138"/>
      <c r="L3" s="137"/>
      <c r="M3" s="137"/>
      <c r="N3" s="137"/>
      <c r="O3" s="137"/>
    </row>
    <row r="4" spans="1:34" x14ac:dyDescent="0.3">
      <c r="A4" s="140"/>
      <c r="B4" s="141" t="s">
        <v>5</v>
      </c>
      <c r="C4" s="141" t="s">
        <v>6</v>
      </c>
      <c r="D4" s="142" t="s">
        <v>7</v>
      </c>
      <c r="E4" s="142" t="s">
        <v>8</v>
      </c>
      <c r="F4" s="142" t="s">
        <v>9</v>
      </c>
      <c r="G4" s="143" t="s">
        <v>10</v>
      </c>
      <c r="H4" s="133"/>
      <c r="I4" s="140"/>
      <c r="J4" s="141" t="s">
        <v>5</v>
      </c>
      <c r="K4" s="141" t="s">
        <v>6</v>
      </c>
      <c r="L4" s="142" t="s">
        <v>7</v>
      </c>
      <c r="M4" s="142" t="s">
        <v>8</v>
      </c>
      <c r="N4" s="142" t="s">
        <v>9</v>
      </c>
      <c r="O4" s="143" t="s">
        <v>10</v>
      </c>
    </row>
    <row r="5" spans="1:34" x14ac:dyDescent="0.3">
      <c r="A5" s="144">
        <v>2</v>
      </c>
      <c r="B5" s="145" t="s">
        <v>395</v>
      </c>
      <c r="C5" s="145" t="s">
        <v>396</v>
      </c>
      <c r="D5" s="146">
        <v>100</v>
      </c>
      <c r="E5" s="146">
        <v>9</v>
      </c>
      <c r="F5" s="146">
        <v>199</v>
      </c>
      <c r="G5" s="147">
        <v>18</v>
      </c>
      <c r="H5" s="128"/>
      <c r="I5" s="144">
        <v>9</v>
      </c>
      <c r="J5" s="145" t="s">
        <v>397</v>
      </c>
      <c r="K5" s="145" t="s">
        <v>115</v>
      </c>
      <c r="L5" s="148">
        <v>94</v>
      </c>
      <c r="M5" s="146">
        <v>9</v>
      </c>
      <c r="N5" s="148">
        <v>188</v>
      </c>
      <c r="O5" s="149">
        <v>18</v>
      </c>
    </row>
    <row r="6" spans="1:34" x14ac:dyDescent="0.3">
      <c r="A6" s="150">
        <v>1</v>
      </c>
      <c r="B6" s="151" t="s">
        <v>398</v>
      </c>
      <c r="C6" s="151" t="s">
        <v>161</v>
      </c>
      <c r="D6" s="152">
        <v>99</v>
      </c>
      <c r="E6" s="153">
        <v>8</v>
      </c>
      <c r="F6" s="154">
        <v>197</v>
      </c>
      <c r="G6" s="155">
        <v>16</v>
      </c>
      <c r="H6" s="133"/>
      <c r="I6" s="150">
        <v>2</v>
      </c>
      <c r="J6" s="151" t="s">
        <v>114</v>
      </c>
      <c r="K6" s="151" t="s">
        <v>115</v>
      </c>
      <c r="L6" s="152">
        <v>90</v>
      </c>
      <c r="M6" s="153">
        <v>6</v>
      </c>
      <c r="N6" s="152">
        <v>178</v>
      </c>
      <c r="O6" s="155">
        <v>12</v>
      </c>
      <c r="AD6" s="128"/>
      <c r="AE6" s="128"/>
    </row>
    <row r="7" spans="1:34" s="128" customFormat="1" ht="15.75" customHeight="1" x14ac:dyDescent="0.3">
      <c r="A7" s="150">
        <v>3</v>
      </c>
      <c r="B7" s="151" t="s">
        <v>252</v>
      </c>
      <c r="C7" s="151" t="s">
        <v>63</v>
      </c>
      <c r="D7" s="156">
        <v>96</v>
      </c>
      <c r="E7" s="153">
        <v>7</v>
      </c>
      <c r="F7" s="156">
        <v>190</v>
      </c>
      <c r="G7" s="157">
        <v>14</v>
      </c>
      <c r="I7" s="150">
        <v>8</v>
      </c>
      <c r="J7" s="151" t="s">
        <v>399</v>
      </c>
      <c r="K7" s="151" t="s">
        <v>48</v>
      </c>
      <c r="L7" s="154">
        <v>90</v>
      </c>
      <c r="M7" s="153">
        <v>6</v>
      </c>
      <c r="N7" s="154">
        <v>178</v>
      </c>
      <c r="O7" s="155">
        <v>12</v>
      </c>
      <c r="V7" s="135"/>
      <c r="W7" s="135"/>
      <c r="AD7" s="135"/>
      <c r="AE7" s="135"/>
    </row>
    <row r="8" spans="1:34" s="128" customFormat="1" ht="15.75" customHeight="1" x14ac:dyDescent="0.3">
      <c r="A8" s="150">
        <v>6</v>
      </c>
      <c r="B8" s="151" t="s">
        <v>400</v>
      </c>
      <c r="C8" s="151" t="s">
        <v>63</v>
      </c>
      <c r="D8" s="152">
        <v>93</v>
      </c>
      <c r="E8" s="153">
        <v>5</v>
      </c>
      <c r="F8" s="152">
        <v>187</v>
      </c>
      <c r="G8" s="158">
        <v>12</v>
      </c>
      <c r="I8" s="150">
        <v>1</v>
      </c>
      <c r="J8" s="151" t="s">
        <v>297</v>
      </c>
      <c r="K8" s="151" t="s">
        <v>242</v>
      </c>
      <c r="L8" s="152">
        <v>86</v>
      </c>
      <c r="M8" s="153">
        <v>4</v>
      </c>
      <c r="N8" s="154">
        <v>177</v>
      </c>
      <c r="O8" s="155">
        <v>12</v>
      </c>
      <c r="AD8" s="135"/>
      <c r="AE8" s="135"/>
    </row>
    <row r="9" spans="1:34" x14ac:dyDescent="0.3">
      <c r="A9" s="150">
        <v>7</v>
      </c>
      <c r="B9" s="151" t="s">
        <v>387</v>
      </c>
      <c r="C9" s="151" t="s">
        <v>48</v>
      </c>
      <c r="D9" s="154">
        <v>95</v>
      </c>
      <c r="E9" s="153">
        <v>6</v>
      </c>
      <c r="F9" s="154">
        <v>187</v>
      </c>
      <c r="G9" s="155">
        <v>11</v>
      </c>
      <c r="H9" s="133"/>
      <c r="I9" s="150">
        <v>7</v>
      </c>
      <c r="J9" s="151" t="s">
        <v>300</v>
      </c>
      <c r="K9" s="151" t="s">
        <v>242</v>
      </c>
      <c r="L9" s="154">
        <v>86</v>
      </c>
      <c r="M9" s="153">
        <v>4</v>
      </c>
      <c r="N9" s="154">
        <v>177</v>
      </c>
      <c r="O9" s="155">
        <v>12</v>
      </c>
    </row>
    <row r="10" spans="1:34" x14ac:dyDescent="0.3">
      <c r="A10" s="150">
        <v>5</v>
      </c>
      <c r="B10" s="151" t="s">
        <v>401</v>
      </c>
      <c r="C10" s="151" t="s">
        <v>115</v>
      </c>
      <c r="D10" s="152">
        <v>90</v>
      </c>
      <c r="E10" s="153">
        <v>4</v>
      </c>
      <c r="F10" s="152">
        <v>181</v>
      </c>
      <c r="G10" s="158">
        <v>8</v>
      </c>
      <c r="H10" s="133"/>
      <c r="I10" s="150">
        <v>6</v>
      </c>
      <c r="J10" s="151" t="s">
        <v>289</v>
      </c>
      <c r="K10" s="151" t="s">
        <v>12</v>
      </c>
      <c r="L10" s="152">
        <v>91</v>
      </c>
      <c r="M10" s="153">
        <v>8</v>
      </c>
      <c r="N10" s="152">
        <v>176</v>
      </c>
      <c r="O10" s="155">
        <v>11</v>
      </c>
      <c r="AD10" s="128"/>
      <c r="AE10" s="128"/>
    </row>
    <row r="11" spans="1:34" x14ac:dyDescent="0.3">
      <c r="A11" s="150">
        <v>4</v>
      </c>
      <c r="B11" s="151" t="s">
        <v>402</v>
      </c>
      <c r="C11" s="151" t="s">
        <v>242</v>
      </c>
      <c r="D11" s="156" t="s">
        <v>44</v>
      </c>
      <c r="E11" s="153">
        <v>0</v>
      </c>
      <c r="F11" s="156">
        <v>0</v>
      </c>
      <c r="G11" s="157">
        <v>0</v>
      </c>
      <c r="I11" s="150">
        <v>3</v>
      </c>
      <c r="J11" s="151" t="s">
        <v>403</v>
      </c>
      <c r="K11" s="151" t="s">
        <v>404</v>
      </c>
      <c r="L11" s="156">
        <v>91</v>
      </c>
      <c r="M11" s="153">
        <v>8</v>
      </c>
      <c r="N11" s="156">
        <v>175</v>
      </c>
      <c r="O11" s="157">
        <v>10</v>
      </c>
    </row>
    <row r="12" spans="1:34" x14ac:dyDescent="0.3">
      <c r="A12" s="150">
        <v>8</v>
      </c>
      <c r="B12" s="151" t="s">
        <v>405</v>
      </c>
      <c r="C12" s="151" t="s">
        <v>257</v>
      </c>
      <c r="D12" s="154" t="s">
        <v>44</v>
      </c>
      <c r="E12" s="153">
        <v>0</v>
      </c>
      <c r="F12" s="154">
        <v>0</v>
      </c>
      <c r="G12" s="155">
        <v>0</v>
      </c>
      <c r="I12" s="150">
        <v>4</v>
      </c>
      <c r="J12" s="151" t="s">
        <v>406</v>
      </c>
      <c r="K12" s="151" t="s">
        <v>161</v>
      </c>
      <c r="L12" s="156">
        <v>82</v>
      </c>
      <c r="M12" s="153">
        <v>2</v>
      </c>
      <c r="N12" s="156">
        <v>170</v>
      </c>
      <c r="O12" s="157">
        <v>8</v>
      </c>
      <c r="V12" s="128"/>
      <c r="W12" s="128"/>
    </row>
    <row r="13" spans="1:34" x14ac:dyDescent="0.3">
      <c r="A13" s="159">
        <v>9</v>
      </c>
      <c r="B13" s="160" t="s">
        <v>407</v>
      </c>
      <c r="C13" s="160" t="s">
        <v>304</v>
      </c>
      <c r="D13" s="161" t="s">
        <v>44</v>
      </c>
      <c r="E13" s="162">
        <v>0</v>
      </c>
      <c r="F13" s="161">
        <v>0</v>
      </c>
      <c r="G13" s="163">
        <v>0</v>
      </c>
      <c r="I13" s="159">
        <v>5</v>
      </c>
      <c r="J13" s="160" t="s">
        <v>71</v>
      </c>
      <c r="K13" s="160" t="s">
        <v>48</v>
      </c>
      <c r="L13" s="164" t="s">
        <v>44</v>
      </c>
      <c r="M13" s="162">
        <v>0</v>
      </c>
      <c r="N13" s="164">
        <v>0</v>
      </c>
      <c r="O13" s="163">
        <v>0</v>
      </c>
    </row>
    <row r="15" spans="1:34" x14ac:dyDescent="0.3">
      <c r="A15" s="136"/>
      <c r="B15" s="137" t="s">
        <v>45</v>
      </c>
      <c r="C15" s="138"/>
      <c r="D15" s="137"/>
      <c r="E15" s="137"/>
      <c r="F15" s="137"/>
      <c r="G15" s="137"/>
      <c r="I15" s="136"/>
      <c r="J15" s="137" t="s">
        <v>46</v>
      </c>
      <c r="K15" s="138"/>
      <c r="L15" s="137"/>
      <c r="M15" s="137"/>
      <c r="N15" s="137"/>
      <c r="O15" s="137"/>
    </row>
    <row r="16" spans="1:34" x14ac:dyDescent="0.3">
      <c r="A16" s="140"/>
      <c r="B16" s="141" t="s">
        <v>5</v>
      </c>
      <c r="C16" s="141" t="s">
        <v>6</v>
      </c>
      <c r="D16" s="142" t="s">
        <v>7</v>
      </c>
      <c r="E16" s="142" t="s">
        <v>8</v>
      </c>
      <c r="F16" s="142" t="s">
        <v>9</v>
      </c>
      <c r="G16" s="143" t="s">
        <v>10</v>
      </c>
      <c r="I16" s="140"/>
      <c r="J16" s="141" t="s">
        <v>5</v>
      </c>
      <c r="K16" s="141" t="s">
        <v>6</v>
      </c>
      <c r="L16" s="142" t="s">
        <v>7</v>
      </c>
      <c r="M16" s="142" t="s">
        <v>8</v>
      </c>
      <c r="N16" s="142" t="s">
        <v>9</v>
      </c>
      <c r="O16" s="143" t="s">
        <v>10</v>
      </c>
    </row>
    <row r="17" spans="1:15" x14ac:dyDescent="0.3">
      <c r="A17" s="144">
        <v>1</v>
      </c>
      <c r="B17" s="145" t="s">
        <v>299</v>
      </c>
      <c r="C17" s="145" t="s">
        <v>242</v>
      </c>
      <c r="D17" s="146">
        <v>93</v>
      </c>
      <c r="E17" s="146">
        <v>8</v>
      </c>
      <c r="F17" s="148">
        <v>191</v>
      </c>
      <c r="G17" s="149">
        <v>17</v>
      </c>
      <c r="I17" s="144">
        <v>9</v>
      </c>
      <c r="J17" s="145" t="s">
        <v>112</v>
      </c>
      <c r="K17" s="145" t="s">
        <v>109</v>
      </c>
      <c r="L17" s="148">
        <v>92</v>
      </c>
      <c r="M17" s="146">
        <v>9</v>
      </c>
      <c r="N17" s="148">
        <v>187</v>
      </c>
      <c r="O17" s="149">
        <v>18</v>
      </c>
    </row>
    <row r="18" spans="1:15" x14ac:dyDescent="0.3">
      <c r="A18" s="165">
        <v>6</v>
      </c>
      <c r="B18" s="151" t="s">
        <v>408</v>
      </c>
      <c r="C18" s="151" t="s">
        <v>409</v>
      </c>
      <c r="D18" s="154">
        <v>96</v>
      </c>
      <c r="E18" s="153">
        <v>9</v>
      </c>
      <c r="F18" s="154">
        <v>189</v>
      </c>
      <c r="G18" s="155">
        <v>16</v>
      </c>
      <c r="I18" s="150">
        <v>3</v>
      </c>
      <c r="J18" s="151" t="s">
        <v>62</v>
      </c>
      <c r="K18" s="151" t="s">
        <v>63</v>
      </c>
      <c r="L18" s="154">
        <v>92</v>
      </c>
      <c r="M18" s="153">
        <v>9</v>
      </c>
      <c r="N18" s="154">
        <v>177</v>
      </c>
      <c r="O18" s="155">
        <v>14</v>
      </c>
    </row>
    <row r="19" spans="1:15" x14ac:dyDescent="0.3">
      <c r="A19" s="150">
        <v>3</v>
      </c>
      <c r="B19" s="151" t="s">
        <v>410</v>
      </c>
      <c r="C19" s="151" t="s">
        <v>255</v>
      </c>
      <c r="D19" s="154">
        <v>91</v>
      </c>
      <c r="E19" s="153">
        <v>6</v>
      </c>
      <c r="F19" s="154">
        <v>188</v>
      </c>
      <c r="G19" s="155">
        <v>14</v>
      </c>
      <c r="I19" s="165">
        <v>8</v>
      </c>
      <c r="J19" s="151" t="s">
        <v>108</v>
      </c>
      <c r="K19" s="151" t="s">
        <v>109</v>
      </c>
      <c r="L19" s="154">
        <v>89</v>
      </c>
      <c r="M19" s="153">
        <v>7</v>
      </c>
      <c r="N19" s="154">
        <v>176</v>
      </c>
      <c r="O19" s="155">
        <v>14</v>
      </c>
    </row>
    <row r="20" spans="1:15" x14ac:dyDescent="0.3">
      <c r="A20" s="165">
        <v>4</v>
      </c>
      <c r="B20" s="151" t="s">
        <v>243</v>
      </c>
      <c r="C20" s="151" t="s">
        <v>263</v>
      </c>
      <c r="D20" s="154">
        <v>92</v>
      </c>
      <c r="E20" s="153">
        <v>7</v>
      </c>
      <c r="F20" s="154">
        <v>182</v>
      </c>
      <c r="G20" s="155">
        <v>13</v>
      </c>
      <c r="I20" s="150">
        <v>1</v>
      </c>
      <c r="J20" s="151" t="s">
        <v>318</v>
      </c>
      <c r="K20" s="151" t="s">
        <v>242</v>
      </c>
      <c r="L20" s="152">
        <v>89</v>
      </c>
      <c r="M20" s="153">
        <v>7</v>
      </c>
      <c r="N20" s="154">
        <v>174</v>
      </c>
      <c r="O20" s="155">
        <v>12</v>
      </c>
    </row>
    <row r="21" spans="1:15" x14ac:dyDescent="0.3">
      <c r="A21" s="150">
        <v>5</v>
      </c>
      <c r="B21" s="151" t="s">
        <v>411</v>
      </c>
      <c r="C21" s="151" t="s">
        <v>115</v>
      </c>
      <c r="D21" s="154">
        <v>91</v>
      </c>
      <c r="E21" s="153">
        <v>6</v>
      </c>
      <c r="F21" s="154">
        <v>180</v>
      </c>
      <c r="G21" s="155">
        <v>11</v>
      </c>
      <c r="I21" s="165">
        <v>2</v>
      </c>
      <c r="J21" s="151" t="s">
        <v>412</v>
      </c>
      <c r="K21" s="151" t="s">
        <v>140</v>
      </c>
      <c r="L21" s="154">
        <v>86</v>
      </c>
      <c r="M21" s="153">
        <v>4</v>
      </c>
      <c r="N21" s="154">
        <v>174</v>
      </c>
      <c r="O21" s="155">
        <v>12</v>
      </c>
    </row>
    <row r="22" spans="1:15" x14ac:dyDescent="0.3">
      <c r="A22" s="165">
        <v>2</v>
      </c>
      <c r="B22" s="151" t="s">
        <v>413</v>
      </c>
      <c r="C22" s="151" t="s">
        <v>414</v>
      </c>
      <c r="D22" s="154">
        <v>91</v>
      </c>
      <c r="E22" s="153">
        <v>6</v>
      </c>
      <c r="F22" s="154">
        <v>179</v>
      </c>
      <c r="G22" s="155">
        <v>10</v>
      </c>
      <c r="I22" s="165">
        <v>4</v>
      </c>
      <c r="J22" s="151" t="s">
        <v>295</v>
      </c>
      <c r="K22" s="151" t="s">
        <v>32</v>
      </c>
      <c r="L22" s="154">
        <v>86</v>
      </c>
      <c r="M22" s="153">
        <v>4</v>
      </c>
      <c r="N22" s="154">
        <v>172</v>
      </c>
      <c r="O22" s="155">
        <v>10</v>
      </c>
    </row>
    <row r="23" spans="1:15" x14ac:dyDescent="0.3">
      <c r="A23" s="165">
        <v>8</v>
      </c>
      <c r="B23" s="151" t="s">
        <v>274</v>
      </c>
      <c r="C23" s="151" t="s">
        <v>271</v>
      </c>
      <c r="D23" s="154">
        <v>90</v>
      </c>
      <c r="E23" s="153">
        <v>3</v>
      </c>
      <c r="F23" s="154">
        <v>177</v>
      </c>
      <c r="G23" s="155">
        <v>5</v>
      </c>
      <c r="I23" s="150">
        <v>5</v>
      </c>
      <c r="J23" s="151" t="s">
        <v>415</v>
      </c>
      <c r="K23" s="151" t="s">
        <v>140</v>
      </c>
      <c r="L23" s="154">
        <v>87</v>
      </c>
      <c r="M23" s="153">
        <v>5</v>
      </c>
      <c r="N23" s="154">
        <v>171</v>
      </c>
      <c r="O23" s="155">
        <v>8</v>
      </c>
    </row>
    <row r="24" spans="1:15" x14ac:dyDescent="0.3">
      <c r="A24" s="150">
        <v>9</v>
      </c>
      <c r="B24" s="151" t="s">
        <v>416</v>
      </c>
      <c r="C24" s="151" t="s">
        <v>417</v>
      </c>
      <c r="D24" s="154">
        <v>86</v>
      </c>
      <c r="E24" s="153">
        <v>1</v>
      </c>
      <c r="F24" s="154">
        <v>174</v>
      </c>
      <c r="G24" s="155">
        <v>5</v>
      </c>
      <c r="I24" s="165">
        <v>6</v>
      </c>
      <c r="J24" s="151" t="s">
        <v>291</v>
      </c>
      <c r="K24" s="151" t="s">
        <v>271</v>
      </c>
      <c r="L24" s="154">
        <v>82</v>
      </c>
      <c r="M24" s="153">
        <v>2</v>
      </c>
      <c r="N24" s="154">
        <v>164</v>
      </c>
      <c r="O24" s="155">
        <v>4</v>
      </c>
    </row>
    <row r="25" spans="1:15" x14ac:dyDescent="0.3">
      <c r="A25" s="159">
        <v>7</v>
      </c>
      <c r="B25" s="160" t="s">
        <v>236</v>
      </c>
      <c r="C25" s="160" t="s">
        <v>115</v>
      </c>
      <c r="D25" s="161">
        <v>90</v>
      </c>
      <c r="E25" s="162">
        <v>3</v>
      </c>
      <c r="F25" s="161">
        <v>170</v>
      </c>
      <c r="G25" s="163">
        <v>4</v>
      </c>
      <c r="I25" s="159">
        <v>7</v>
      </c>
      <c r="J25" s="160" t="s">
        <v>418</v>
      </c>
      <c r="K25" s="160" t="s">
        <v>63</v>
      </c>
      <c r="L25" s="161">
        <v>78</v>
      </c>
      <c r="M25" s="162">
        <v>1</v>
      </c>
      <c r="N25" s="161">
        <v>151</v>
      </c>
      <c r="O25" s="163">
        <v>2</v>
      </c>
    </row>
    <row r="27" spans="1:15" x14ac:dyDescent="0.3">
      <c r="A27" s="136"/>
      <c r="B27" s="137" t="s">
        <v>72</v>
      </c>
      <c r="C27" s="138"/>
      <c r="D27" s="137"/>
      <c r="E27" s="137"/>
      <c r="F27" s="137"/>
      <c r="G27" s="137"/>
      <c r="I27" s="136"/>
      <c r="J27" s="137" t="s">
        <v>73</v>
      </c>
      <c r="K27" s="138"/>
      <c r="L27" s="137"/>
      <c r="M27" s="137"/>
      <c r="N27" s="137"/>
      <c r="O27" s="137"/>
    </row>
    <row r="28" spans="1:15" x14ac:dyDescent="0.3">
      <c r="A28" s="140"/>
      <c r="B28" s="141" t="s">
        <v>5</v>
      </c>
      <c r="C28" s="141" t="s">
        <v>6</v>
      </c>
      <c r="D28" s="142" t="s">
        <v>7</v>
      </c>
      <c r="E28" s="142" t="s">
        <v>8</v>
      </c>
      <c r="F28" s="142" t="s">
        <v>9</v>
      </c>
      <c r="G28" s="143" t="s">
        <v>10</v>
      </c>
      <c r="I28" s="140"/>
      <c r="J28" s="141" t="s">
        <v>5</v>
      </c>
      <c r="K28" s="141" t="s">
        <v>6</v>
      </c>
      <c r="L28" s="142" t="s">
        <v>7</v>
      </c>
      <c r="M28" s="142" t="s">
        <v>8</v>
      </c>
      <c r="N28" s="142" t="s">
        <v>9</v>
      </c>
      <c r="O28" s="143" t="s">
        <v>10</v>
      </c>
    </row>
    <row r="29" spans="1:15" x14ac:dyDescent="0.3">
      <c r="A29" s="144">
        <v>5</v>
      </c>
      <c r="B29" s="145" t="s">
        <v>256</v>
      </c>
      <c r="C29" s="145" t="s">
        <v>257</v>
      </c>
      <c r="D29" s="148">
        <v>97</v>
      </c>
      <c r="E29" s="146">
        <v>9</v>
      </c>
      <c r="F29" s="148">
        <v>192</v>
      </c>
      <c r="G29" s="149">
        <v>18</v>
      </c>
      <c r="I29" s="144">
        <v>3</v>
      </c>
      <c r="J29" s="145" t="s">
        <v>310</v>
      </c>
      <c r="K29" s="145" t="s">
        <v>242</v>
      </c>
      <c r="L29" s="148">
        <v>85</v>
      </c>
      <c r="M29" s="146">
        <v>8</v>
      </c>
      <c r="N29" s="148">
        <v>173</v>
      </c>
      <c r="O29" s="149">
        <v>17</v>
      </c>
    </row>
    <row r="30" spans="1:15" x14ac:dyDescent="0.3">
      <c r="A30" s="150">
        <v>7</v>
      </c>
      <c r="B30" s="151" t="s">
        <v>419</v>
      </c>
      <c r="C30" s="151" t="s">
        <v>161</v>
      </c>
      <c r="D30" s="154">
        <v>87</v>
      </c>
      <c r="E30" s="153">
        <v>8</v>
      </c>
      <c r="F30" s="154">
        <v>171</v>
      </c>
      <c r="G30" s="155">
        <v>14</v>
      </c>
      <c r="I30" s="150">
        <v>7</v>
      </c>
      <c r="J30" s="151" t="s">
        <v>359</v>
      </c>
      <c r="K30" s="151" t="s">
        <v>115</v>
      </c>
      <c r="L30" s="154">
        <v>86</v>
      </c>
      <c r="M30" s="153">
        <v>9</v>
      </c>
      <c r="N30" s="154">
        <v>172</v>
      </c>
      <c r="O30" s="155">
        <v>17</v>
      </c>
    </row>
    <row r="31" spans="1:15" x14ac:dyDescent="0.3">
      <c r="A31" s="165">
        <v>8</v>
      </c>
      <c r="B31" s="151" t="s">
        <v>420</v>
      </c>
      <c r="C31" s="151" t="s">
        <v>409</v>
      </c>
      <c r="D31" s="154">
        <v>77</v>
      </c>
      <c r="E31" s="153">
        <v>3</v>
      </c>
      <c r="F31" s="154">
        <v>168</v>
      </c>
      <c r="G31" s="155">
        <v>11</v>
      </c>
      <c r="I31" s="150">
        <v>9</v>
      </c>
      <c r="J31" s="151" t="s">
        <v>421</v>
      </c>
      <c r="K31" s="151" t="s">
        <v>115</v>
      </c>
      <c r="L31" s="154">
        <v>85</v>
      </c>
      <c r="M31" s="153">
        <v>8</v>
      </c>
      <c r="N31" s="154">
        <v>168</v>
      </c>
      <c r="O31" s="155">
        <v>14</v>
      </c>
    </row>
    <row r="32" spans="1:15" x14ac:dyDescent="0.3">
      <c r="A32" s="150">
        <v>3</v>
      </c>
      <c r="B32" s="151" t="s">
        <v>422</v>
      </c>
      <c r="C32" s="151" t="s">
        <v>115</v>
      </c>
      <c r="D32" s="154">
        <v>83</v>
      </c>
      <c r="E32" s="153">
        <v>7</v>
      </c>
      <c r="F32" s="154">
        <v>165</v>
      </c>
      <c r="G32" s="155">
        <v>11</v>
      </c>
      <c r="I32" s="165">
        <v>2</v>
      </c>
      <c r="J32" s="151" t="s">
        <v>423</v>
      </c>
      <c r="K32" s="151" t="s">
        <v>273</v>
      </c>
      <c r="L32" s="154">
        <v>81</v>
      </c>
      <c r="M32" s="153">
        <v>6</v>
      </c>
      <c r="N32" s="154">
        <v>164</v>
      </c>
      <c r="O32" s="155">
        <v>12</v>
      </c>
    </row>
    <row r="33" spans="1:15" x14ac:dyDescent="0.3">
      <c r="A33" s="150">
        <v>1</v>
      </c>
      <c r="B33" s="151" t="s">
        <v>424</v>
      </c>
      <c r="C33" s="151" t="s">
        <v>273</v>
      </c>
      <c r="D33" s="152">
        <v>73</v>
      </c>
      <c r="E33" s="153">
        <v>2</v>
      </c>
      <c r="F33" s="154">
        <v>164</v>
      </c>
      <c r="G33" s="155">
        <v>10</v>
      </c>
      <c r="I33" s="150">
        <v>5</v>
      </c>
      <c r="J33" s="151" t="s">
        <v>425</v>
      </c>
      <c r="K33" s="151" t="s">
        <v>85</v>
      </c>
      <c r="L33" s="154">
        <v>79</v>
      </c>
      <c r="M33" s="153">
        <v>5</v>
      </c>
      <c r="N33" s="154">
        <v>164</v>
      </c>
      <c r="O33" s="155">
        <v>12</v>
      </c>
    </row>
    <row r="34" spans="1:15" x14ac:dyDescent="0.3">
      <c r="A34" s="165">
        <v>4</v>
      </c>
      <c r="B34" s="151" t="s">
        <v>426</v>
      </c>
      <c r="C34" s="151" t="s">
        <v>161</v>
      </c>
      <c r="D34" s="154">
        <v>82</v>
      </c>
      <c r="E34" s="153">
        <v>6</v>
      </c>
      <c r="F34" s="154">
        <v>164</v>
      </c>
      <c r="G34" s="155">
        <v>10</v>
      </c>
      <c r="I34" s="165">
        <v>8</v>
      </c>
      <c r="J34" s="151" t="s">
        <v>427</v>
      </c>
      <c r="K34" s="151" t="s">
        <v>409</v>
      </c>
      <c r="L34" s="154">
        <v>79</v>
      </c>
      <c r="M34" s="153">
        <v>5</v>
      </c>
      <c r="N34" s="154">
        <v>162</v>
      </c>
      <c r="O34" s="155">
        <v>11</v>
      </c>
    </row>
    <row r="35" spans="1:15" x14ac:dyDescent="0.3">
      <c r="A35" s="150">
        <v>9</v>
      </c>
      <c r="B35" s="151" t="s">
        <v>428</v>
      </c>
      <c r="C35" s="151" t="s">
        <v>115</v>
      </c>
      <c r="D35" s="154">
        <v>78</v>
      </c>
      <c r="E35" s="153">
        <v>5</v>
      </c>
      <c r="F35" s="154">
        <v>161</v>
      </c>
      <c r="G35" s="155">
        <v>10</v>
      </c>
      <c r="I35" s="150">
        <v>1</v>
      </c>
      <c r="J35" s="151" t="s">
        <v>429</v>
      </c>
      <c r="K35" s="151" t="s">
        <v>417</v>
      </c>
      <c r="L35" s="152">
        <v>77</v>
      </c>
      <c r="M35" s="153">
        <v>3</v>
      </c>
      <c r="N35" s="154">
        <v>152</v>
      </c>
      <c r="O35" s="155">
        <v>5</v>
      </c>
    </row>
    <row r="36" spans="1:15" x14ac:dyDescent="0.3">
      <c r="A36" s="165">
        <v>2</v>
      </c>
      <c r="B36" s="151" t="s">
        <v>430</v>
      </c>
      <c r="C36" s="151" t="s">
        <v>85</v>
      </c>
      <c r="D36" s="154">
        <v>78</v>
      </c>
      <c r="E36" s="153">
        <v>5</v>
      </c>
      <c r="F36" s="154">
        <v>159</v>
      </c>
      <c r="G36" s="155">
        <v>7</v>
      </c>
      <c r="I36" s="165">
        <v>4</v>
      </c>
      <c r="J36" s="151" t="s">
        <v>431</v>
      </c>
      <c r="K36" s="151" t="s">
        <v>63</v>
      </c>
      <c r="L36" s="154">
        <v>63</v>
      </c>
      <c r="M36" s="153">
        <v>2</v>
      </c>
      <c r="N36" s="154">
        <v>144</v>
      </c>
      <c r="O36" s="155">
        <v>5</v>
      </c>
    </row>
    <row r="37" spans="1:15" x14ac:dyDescent="0.3">
      <c r="A37" s="166">
        <v>6</v>
      </c>
      <c r="B37" s="160" t="s">
        <v>432</v>
      </c>
      <c r="C37" s="160" t="s">
        <v>115</v>
      </c>
      <c r="D37" s="161" t="s">
        <v>44</v>
      </c>
      <c r="E37" s="162">
        <v>0</v>
      </c>
      <c r="F37" s="161">
        <v>0</v>
      </c>
      <c r="G37" s="163">
        <v>0</v>
      </c>
      <c r="I37" s="166">
        <v>6</v>
      </c>
      <c r="J37" s="160" t="s">
        <v>433</v>
      </c>
      <c r="K37" s="160" t="s">
        <v>36</v>
      </c>
      <c r="L37" s="161" t="s">
        <v>37</v>
      </c>
      <c r="M37" s="162">
        <v>0</v>
      </c>
      <c r="N37" s="161">
        <v>0</v>
      </c>
      <c r="O37" s="163">
        <v>0</v>
      </c>
    </row>
    <row r="39" spans="1:15" x14ac:dyDescent="0.3">
      <c r="A39" s="136"/>
      <c r="B39" s="137" t="s">
        <v>96</v>
      </c>
      <c r="C39" s="138"/>
      <c r="D39" s="137"/>
      <c r="E39" s="137"/>
      <c r="F39" s="137"/>
      <c r="G39" s="137"/>
      <c r="I39" s="136"/>
      <c r="J39" s="137" t="s">
        <v>97</v>
      </c>
      <c r="K39" s="138"/>
      <c r="L39" s="137"/>
      <c r="M39" s="137"/>
      <c r="N39" s="137"/>
      <c r="O39" s="137"/>
    </row>
    <row r="40" spans="1:15" x14ac:dyDescent="0.3">
      <c r="A40" s="140"/>
      <c r="B40" s="141" t="s">
        <v>5</v>
      </c>
      <c r="C40" s="141" t="s">
        <v>6</v>
      </c>
      <c r="D40" s="142" t="s">
        <v>7</v>
      </c>
      <c r="E40" s="142" t="s">
        <v>8</v>
      </c>
      <c r="F40" s="142" t="s">
        <v>9</v>
      </c>
      <c r="G40" s="143" t="s">
        <v>10</v>
      </c>
      <c r="I40" s="140"/>
      <c r="J40" s="141" t="s">
        <v>5</v>
      </c>
      <c r="K40" s="141" t="s">
        <v>6</v>
      </c>
      <c r="L40" s="142" t="s">
        <v>7</v>
      </c>
      <c r="M40" s="142" t="s">
        <v>8</v>
      </c>
      <c r="N40" s="142" t="s">
        <v>9</v>
      </c>
      <c r="O40" s="143" t="s">
        <v>10</v>
      </c>
    </row>
    <row r="41" spans="1:15" x14ac:dyDescent="0.3">
      <c r="A41" s="144">
        <v>1</v>
      </c>
      <c r="B41" s="145" t="s">
        <v>308</v>
      </c>
      <c r="C41" s="145" t="s">
        <v>257</v>
      </c>
      <c r="D41" s="146">
        <v>97</v>
      </c>
      <c r="E41" s="146">
        <v>8</v>
      </c>
      <c r="F41" s="148">
        <v>186</v>
      </c>
      <c r="G41" s="149">
        <v>16</v>
      </c>
      <c r="I41" s="144">
        <v>3</v>
      </c>
      <c r="J41" s="145" t="s">
        <v>325</v>
      </c>
      <c r="K41" s="145" t="s">
        <v>63</v>
      </c>
      <c r="L41" s="148">
        <v>88</v>
      </c>
      <c r="M41" s="146">
        <v>8</v>
      </c>
      <c r="N41" s="148">
        <v>173</v>
      </c>
      <c r="O41" s="149">
        <v>16</v>
      </c>
    </row>
    <row r="42" spans="1:15" x14ac:dyDescent="0.3">
      <c r="A42" s="150">
        <v>3</v>
      </c>
      <c r="B42" s="151" t="s">
        <v>434</v>
      </c>
      <c r="C42" s="151" t="s">
        <v>409</v>
      </c>
      <c r="D42" s="154">
        <v>90</v>
      </c>
      <c r="E42" s="153">
        <v>7</v>
      </c>
      <c r="F42" s="154">
        <v>176</v>
      </c>
      <c r="G42" s="155">
        <v>13</v>
      </c>
      <c r="I42" s="165">
        <v>4</v>
      </c>
      <c r="J42" s="151" t="s">
        <v>435</v>
      </c>
      <c r="K42" s="151" t="s">
        <v>85</v>
      </c>
      <c r="L42" s="154">
        <v>84</v>
      </c>
      <c r="M42" s="153">
        <v>7</v>
      </c>
      <c r="N42" s="154">
        <v>163</v>
      </c>
      <c r="O42" s="155">
        <v>13</v>
      </c>
    </row>
    <row r="43" spans="1:15" x14ac:dyDescent="0.3">
      <c r="A43" s="150">
        <v>5</v>
      </c>
      <c r="B43" s="151" t="s">
        <v>436</v>
      </c>
      <c r="C43" s="151" t="s">
        <v>409</v>
      </c>
      <c r="D43" s="154">
        <v>89</v>
      </c>
      <c r="E43" s="153">
        <v>6</v>
      </c>
      <c r="F43" s="154">
        <v>175</v>
      </c>
      <c r="G43" s="155">
        <v>12</v>
      </c>
      <c r="I43" s="150">
        <v>1</v>
      </c>
      <c r="J43" s="151" t="s">
        <v>388</v>
      </c>
      <c r="K43" s="151" t="s">
        <v>48</v>
      </c>
      <c r="L43" s="152">
        <v>79</v>
      </c>
      <c r="M43" s="153">
        <v>4</v>
      </c>
      <c r="N43" s="154">
        <v>163</v>
      </c>
      <c r="O43" s="155">
        <v>11</v>
      </c>
    </row>
    <row r="44" spans="1:15" x14ac:dyDescent="0.3">
      <c r="A44" s="165">
        <v>8</v>
      </c>
      <c r="B44" s="151" t="s">
        <v>437</v>
      </c>
      <c r="C44" s="151" t="s">
        <v>36</v>
      </c>
      <c r="D44" s="154">
        <v>84</v>
      </c>
      <c r="E44" s="153">
        <v>4</v>
      </c>
      <c r="F44" s="154">
        <v>171</v>
      </c>
      <c r="G44" s="155">
        <v>11</v>
      </c>
      <c r="I44" s="150">
        <v>5</v>
      </c>
      <c r="J44" s="151" t="s">
        <v>128</v>
      </c>
      <c r="K44" s="151" t="s">
        <v>109</v>
      </c>
      <c r="L44" s="154">
        <v>82</v>
      </c>
      <c r="M44" s="153">
        <v>5</v>
      </c>
      <c r="N44" s="154">
        <v>161</v>
      </c>
      <c r="O44" s="155">
        <v>11</v>
      </c>
    </row>
    <row r="45" spans="1:15" x14ac:dyDescent="0.3">
      <c r="A45" s="165">
        <v>2</v>
      </c>
      <c r="B45" s="151" t="s">
        <v>239</v>
      </c>
      <c r="C45" s="151" t="s">
        <v>115</v>
      </c>
      <c r="D45" s="154">
        <v>84</v>
      </c>
      <c r="E45" s="153">
        <v>4</v>
      </c>
      <c r="F45" s="154">
        <v>167</v>
      </c>
      <c r="G45" s="155">
        <v>7</v>
      </c>
      <c r="I45" s="150">
        <v>7</v>
      </c>
      <c r="J45" s="151" t="s">
        <v>54</v>
      </c>
      <c r="K45" s="151" t="s">
        <v>36</v>
      </c>
      <c r="L45" s="154">
        <v>84</v>
      </c>
      <c r="M45" s="153">
        <v>7</v>
      </c>
      <c r="N45" s="154">
        <v>161</v>
      </c>
      <c r="O45" s="155">
        <v>11</v>
      </c>
    </row>
    <row r="46" spans="1:15" x14ac:dyDescent="0.3">
      <c r="A46" s="165">
        <v>4</v>
      </c>
      <c r="B46" s="151" t="s">
        <v>389</v>
      </c>
      <c r="C46" s="151" t="s">
        <v>48</v>
      </c>
      <c r="D46" s="154">
        <v>86</v>
      </c>
      <c r="E46" s="153">
        <v>5</v>
      </c>
      <c r="F46" s="154">
        <v>165</v>
      </c>
      <c r="G46" s="155">
        <v>7</v>
      </c>
      <c r="I46" s="165">
        <v>6</v>
      </c>
      <c r="J46" s="151" t="s">
        <v>438</v>
      </c>
      <c r="K46" s="151" t="s">
        <v>409</v>
      </c>
      <c r="L46" s="154">
        <v>78</v>
      </c>
      <c r="M46" s="153">
        <v>3</v>
      </c>
      <c r="N46" s="154">
        <v>153</v>
      </c>
      <c r="O46" s="155">
        <v>6</v>
      </c>
    </row>
    <row r="47" spans="1:15" x14ac:dyDescent="0.3">
      <c r="A47" s="150">
        <v>7</v>
      </c>
      <c r="B47" s="151" t="s">
        <v>231</v>
      </c>
      <c r="C47" s="151" t="s">
        <v>109</v>
      </c>
      <c r="D47" s="154">
        <v>76</v>
      </c>
      <c r="E47" s="153">
        <v>2</v>
      </c>
      <c r="F47" s="154">
        <v>160</v>
      </c>
      <c r="G47" s="155">
        <v>6</v>
      </c>
      <c r="I47" s="165">
        <v>2</v>
      </c>
      <c r="J47" s="151" t="s">
        <v>390</v>
      </c>
      <c r="K47" s="151" t="s">
        <v>48</v>
      </c>
      <c r="L47" s="154" t="s">
        <v>44</v>
      </c>
      <c r="M47" s="153">
        <v>0</v>
      </c>
      <c r="N47" s="154">
        <v>0</v>
      </c>
      <c r="O47" s="155">
        <v>0</v>
      </c>
    </row>
    <row r="48" spans="1:15" x14ac:dyDescent="0.3">
      <c r="A48" s="166">
        <v>6</v>
      </c>
      <c r="B48" s="160" t="s">
        <v>157</v>
      </c>
      <c r="C48" s="160" t="s">
        <v>85</v>
      </c>
      <c r="D48" s="161" t="s">
        <v>44</v>
      </c>
      <c r="E48" s="162">
        <v>0</v>
      </c>
      <c r="F48" s="161">
        <v>0</v>
      </c>
      <c r="G48" s="163">
        <v>0</v>
      </c>
      <c r="I48" s="166">
        <v>8</v>
      </c>
      <c r="J48" s="160" t="s">
        <v>439</v>
      </c>
      <c r="K48" s="160" t="s">
        <v>396</v>
      </c>
      <c r="L48" s="161" t="s">
        <v>44</v>
      </c>
      <c r="M48" s="162">
        <v>0</v>
      </c>
      <c r="N48" s="161">
        <v>0</v>
      </c>
      <c r="O48" s="163">
        <v>0</v>
      </c>
    </row>
    <row r="50" spans="1:15" x14ac:dyDescent="0.3">
      <c r="A50" s="136"/>
      <c r="B50" s="137" t="s">
        <v>121</v>
      </c>
      <c r="C50" s="138"/>
      <c r="D50" s="137"/>
      <c r="E50" s="137"/>
      <c r="F50" s="137"/>
      <c r="G50" s="137"/>
      <c r="I50" s="136"/>
      <c r="J50" s="137" t="s">
        <v>122</v>
      </c>
      <c r="K50" s="138"/>
      <c r="L50" s="137"/>
      <c r="M50" s="137"/>
      <c r="N50" s="137"/>
      <c r="O50" s="137"/>
    </row>
    <row r="51" spans="1:15" x14ac:dyDescent="0.3">
      <c r="A51" s="140"/>
      <c r="B51" s="141" t="s">
        <v>5</v>
      </c>
      <c r="C51" s="141" t="s">
        <v>6</v>
      </c>
      <c r="D51" s="142" t="s">
        <v>7</v>
      </c>
      <c r="E51" s="142" t="s">
        <v>8</v>
      </c>
      <c r="F51" s="142" t="s">
        <v>9</v>
      </c>
      <c r="G51" s="143" t="s">
        <v>10</v>
      </c>
      <c r="I51" s="140"/>
      <c r="J51" s="141" t="s">
        <v>5</v>
      </c>
      <c r="K51" s="141" t="s">
        <v>6</v>
      </c>
      <c r="L51" s="142" t="s">
        <v>7</v>
      </c>
      <c r="M51" s="142" t="s">
        <v>8</v>
      </c>
      <c r="N51" s="142" t="s">
        <v>9</v>
      </c>
      <c r="O51" s="143" t="s">
        <v>10</v>
      </c>
    </row>
    <row r="52" spans="1:15" x14ac:dyDescent="0.3">
      <c r="A52" s="144">
        <v>5</v>
      </c>
      <c r="B52" s="145" t="s">
        <v>440</v>
      </c>
      <c r="C52" s="145" t="s">
        <v>12</v>
      </c>
      <c r="D52" s="148">
        <v>82</v>
      </c>
      <c r="E52" s="146">
        <v>7</v>
      </c>
      <c r="F52" s="148">
        <v>163</v>
      </c>
      <c r="G52" s="149">
        <v>15</v>
      </c>
      <c r="I52" s="144">
        <v>1</v>
      </c>
      <c r="J52" s="145" t="s">
        <v>84</v>
      </c>
      <c r="K52" s="145" t="s">
        <v>85</v>
      </c>
      <c r="L52" s="146">
        <v>93</v>
      </c>
      <c r="M52" s="146">
        <v>8</v>
      </c>
      <c r="N52" s="148">
        <v>188</v>
      </c>
      <c r="O52" s="149">
        <v>16</v>
      </c>
    </row>
    <row r="53" spans="1:15" x14ac:dyDescent="0.3">
      <c r="A53" s="165">
        <v>8</v>
      </c>
      <c r="B53" s="151" t="s">
        <v>441</v>
      </c>
      <c r="C53" s="151" t="s">
        <v>115</v>
      </c>
      <c r="D53" s="154">
        <v>78</v>
      </c>
      <c r="E53" s="153">
        <v>6</v>
      </c>
      <c r="F53" s="154">
        <v>157</v>
      </c>
      <c r="G53" s="155">
        <v>13</v>
      </c>
      <c r="I53" s="150">
        <v>7</v>
      </c>
      <c r="J53" s="151" t="s">
        <v>442</v>
      </c>
      <c r="K53" s="151" t="s">
        <v>417</v>
      </c>
      <c r="L53" s="154">
        <v>78</v>
      </c>
      <c r="M53" s="153">
        <v>7</v>
      </c>
      <c r="N53" s="154">
        <v>147</v>
      </c>
      <c r="O53" s="155">
        <v>9</v>
      </c>
    </row>
    <row r="54" spans="1:15" x14ac:dyDescent="0.3">
      <c r="A54" s="150">
        <v>7</v>
      </c>
      <c r="B54" s="151" t="s">
        <v>443</v>
      </c>
      <c r="C54" s="151" t="s">
        <v>12</v>
      </c>
      <c r="D54" s="154">
        <v>85</v>
      </c>
      <c r="E54" s="153">
        <v>8</v>
      </c>
      <c r="F54" s="154">
        <v>154</v>
      </c>
      <c r="G54" s="155">
        <v>11</v>
      </c>
      <c r="I54" s="165">
        <v>2</v>
      </c>
      <c r="J54" s="151" t="s">
        <v>444</v>
      </c>
      <c r="K54" s="151" t="s">
        <v>417</v>
      </c>
      <c r="L54" s="154">
        <v>73</v>
      </c>
      <c r="M54" s="153">
        <v>6</v>
      </c>
      <c r="N54" s="154">
        <v>145</v>
      </c>
      <c r="O54" s="155">
        <v>9</v>
      </c>
    </row>
    <row r="55" spans="1:15" x14ac:dyDescent="0.3">
      <c r="A55" s="165">
        <v>4</v>
      </c>
      <c r="B55" s="151" t="s">
        <v>445</v>
      </c>
      <c r="C55" s="151" t="s">
        <v>12</v>
      </c>
      <c r="D55" s="154">
        <v>68</v>
      </c>
      <c r="E55" s="153">
        <v>5</v>
      </c>
      <c r="F55" s="154">
        <v>140</v>
      </c>
      <c r="G55" s="155">
        <v>9</v>
      </c>
      <c r="I55" s="165">
        <v>4</v>
      </c>
      <c r="J55" s="151" t="s">
        <v>277</v>
      </c>
      <c r="K55" s="151" t="s">
        <v>257</v>
      </c>
      <c r="L55" s="154">
        <v>72</v>
      </c>
      <c r="M55" s="153">
        <v>5</v>
      </c>
      <c r="N55" s="154">
        <v>145</v>
      </c>
      <c r="O55" s="155">
        <v>9</v>
      </c>
    </row>
    <row r="56" spans="1:15" x14ac:dyDescent="0.3">
      <c r="A56" s="165">
        <v>6</v>
      </c>
      <c r="B56" s="151" t="s">
        <v>446</v>
      </c>
      <c r="C56" s="151" t="s">
        <v>409</v>
      </c>
      <c r="D56" s="154">
        <v>61</v>
      </c>
      <c r="E56" s="153">
        <v>3</v>
      </c>
      <c r="F56" s="154">
        <v>137</v>
      </c>
      <c r="G56" s="155">
        <v>9</v>
      </c>
      <c r="I56" s="165">
        <v>6</v>
      </c>
      <c r="J56" s="151" t="s">
        <v>447</v>
      </c>
      <c r="K56" s="151" t="s">
        <v>12</v>
      </c>
      <c r="L56" s="154">
        <v>63</v>
      </c>
      <c r="M56" s="153">
        <v>3</v>
      </c>
      <c r="N56" s="154">
        <v>143</v>
      </c>
      <c r="O56" s="155">
        <v>9</v>
      </c>
    </row>
    <row r="57" spans="1:15" x14ac:dyDescent="0.3">
      <c r="A57" s="150">
        <v>1</v>
      </c>
      <c r="B57" s="151" t="s">
        <v>60</v>
      </c>
      <c r="C57" s="151" t="s">
        <v>417</v>
      </c>
      <c r="D57" s="152">
        <v>63</v>
      </c>
      <c r="E57" s="153">
        <v>4</v>
      </c>
      <c r="F57" s="154">
        <v>132</v>
      </c>
      <c r="G57" s="155">
        <v>7</v>
      </c>
      <c r="I57" s="150">
        <v>3</v>
      </c>
      <c r="J57" s="151" t="s">
        <v>448</v>
      </c>
      <c r="K57" s="151" t="s">
        <v>417</v>
      </c>
      <c r="L57" s="154">
        <v>67</v>
      </c>
      <c r="M57" s="153">
        <v>4</v>
      </c>
      <c r="N57" s="154">
        <v>141</v>
      </c>
      <c r="O57" s="155">
        <v>9</v>
      </c>
    </row>
    <row r="58" spans="1:15" x14ac:dyDescent="0.3">
      <c r="A58" s="165">
        <v>2</v>
      </c>
      <c r="B58" s="151" t="s">
        <v>449</v>
      </c>
      <c r="C58" s="151" t="s">
        <v>85</v>
      </c>
      <c r="D58" s="154" t="s">
        <v>44</v>
      </c>
      <c r="E58" s="153">
        <v>0</v>
      </c>
      <c r="F58" s="154">
        <v>73</v>
      </c>
      <c r="G58" s="155">
        <v>5</v>
      </c>
      <c r="I58" s="150">
        <v>5</v>
      </c>
      <c r="J58" s="151" t="s">
        <v>450</v>
      </c>
      <c r="K58" s="151" t="s">
        <v>36</v>
      </c>
      <c r="L58" s="154">
        <v>54</v>
      </c>
      <c r="M58" s="153">
        <v>2</v>
      </c>
      <c r="N58" s="154">
        <v>140</v>
      </c>
      <c r="O58" s="155">
        <v>9</v>
      </c>
    </row>
    <row r="59" spans="1:15" x14ac:dyDescent="0.3">
      <c r="A59" s="159">
        <v>3</v>
      </c>
      <c r="B59" s="160" t="s">
        <v>451</v>
      </c>
      <c r="C59" s="160" t="s">
        <v>255</v>
      </c>
      <c r="D59" s="161" t="s">
        <v>44</v>
      </c>
      <c r="E59" s="162">
        <v>0</v>
      </c>
      <c r="F59" s="161">
        <v>0</v>
      </c>
      <c r="G59" s="163">
        <v>0</v>
      </c>
      <c r="I59" s="166">
        <v>8</v>
      </c>
      <c r="J59" s="160" t="s">
        <v>162</v>
      </c>
      <c r="K59" s="160" t="s">
        <v>36</v>
      </c>
      <c r="L59" s="161" t="s">
        <v>37</v>
      </c>
      <c r="M59" s="162">
        <v>0</v>
      </c>
      <c r="N59" s="161">
        <v>0</v>
      </c>
      <c r="O59" s="163">
        <v>0</v>
      </c>
    </row>
    <row r="61" spans="1:15" x14ac:dyDescent="0.3">
      <c r="B61" s="128" t="s">
        <v>452</v>
      </c>
      <c r="C61" s="128"/>
      <c r="D61" s="128"/>
      <c r="E61" s="128"/>
      <c r="F61" s="167" t="s">
        <v>142</v>
      </c>
      <c r="G61" s="128"/>
    </row>
    <row r="62" spans="1:15" x14ac:dyDescent="0.3">
      <c r="B62" s="128" t="s">
        <v>143</v>
      </c>
      <c r="C62" s="128"/>
      <c r="D62" s="128"/>
      <c r="E62" s="128"/>
      <c r="F62" s="128"/>
      <c r="G62" s="128"/>
    </row>
  </sheetData>
  <hyperlinks>
    <hyperlink ref="B2" location="'Index'!A3" display="`" xr:uid="{FDCBECF0-17A7-49F2-B1B3-9244D127315F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A0F9-6460-438B-97DE-2F0A003FE6FF}">
  <sheetPr codeName="Sheet8">
    <tabColor rgb="FF0070C0"/>
    <pageSetUpPr fitToPage="1"/>
  </sheetPr>
  <dimension ref="A1:AMJ69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5" customWidth="1"/>
    <col min="2" max="3" width="20.7109375" style="135" customWidth="1"/>
    <col min="4" max="7" width="5" style="135" customWidth="1"/>
    <col min="8" max="8" width="1.7109375" style="135" customWidth="1"/>
    <col min="9" max="9" width="2.7109375" style="135" customWidth="1"/>
    <col min="10" max="11" width="20.7109375" style="135" customWidth="1"/>
    <col min="12" max="15" width="5" style="135" customWidth="1"/>
    <col min="16" max="16" width="5.140625" style="135" customWidth="1"/>
    <col min="17" max="1024" width="12.85546875" style="135"/>
    <col min="1025" max="16384" width="12.85546875" style="180"/>
  </cols>
  <sheetData>
    <row r="1" spans="1:34" s="127" customFormat="1" ht="18" x14ac:dyDescent="0.35">
      <c r="A1" s="123"/>
      <c r="B1" s="124" t="s">
        <v>394</v>
      </c>
      <c r="C1" s="125"/>
      <c r="D1" s="126"/>
      <c r="E1" s="126"/>
      <c r="F1" s="126" t="s">
        <v>165</v>
      </c>
      <c r="G1" s="126"/>
      <c r="H1" s="126"/>
      <c r="I1" s="126" t="s">
        <v>1</v>
      </c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G1" s="135"/>
      <c r="AH1" s="135"/>
    </row>
    <row r="2" spans="1:34" ht="18.75" x14ac:dyDescent="0.3">
      <c r="A2" s="130"/>
      <c r="B2" s="169" t="s">
        <v>2</v>
      </c>
      <c r="C2" s="132"/>
      <c r="D2" s="133"/>
      <c r="E2" s="133"/>
      <c r="F2" s="132"/>
      <c r="G2" s="133"/>
      <c r="H2" s="133"/>
      <c r="I2" s="134"/>
      <c r="J2" s="133"/>
      <c r="K2" s="133"/>
      <c r="L2" s="133"/>
      <c r="M2" s="132"/>
      <c r="N2" s="133"/>
    </row>
    <row r="3" spans="1:34" x14ac:dyDescent="0.3">
      <c r="A3" s="136"/>
      <c r="B3" s="137" t="s">
        <v>3</v>
      </c>
      <c r="C3" s="138"/>
      <c r="D3" s="137"/>
      <c r="E3" s="137"/>
      <c r="F3" s="137"/>
      <c r="G3" s="137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</row>
    <row r="4" spans="1:34" x14ac:dyDescent="0.3">
      <c r="A4" s="140"/>
      <c r="B4" s="141" t="s">
        <v>5</v>
      </c>
      <c r="C4" s="141" t="s">
        <v>6</v>
      </c>
      <c r="D4" s="142" t="s">
        <v>7</v>
      </c>
      <c r="E4" s="142" t="s">
        <v>8</v>
      </c>
      <c r="F4" s="142" t="s">
        <v>9</v>
      </c>
      <c r="G4" s="143" t="s">
        <v>10</v>
      </c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</row>
    <row r="5" spans="1:34" x14ac:dyDescent="0.3">
      <c r="A5" s="144">
        <v>1</v>
      </c>
      <c r="B5" s="145" t="s">
        <v>395</v>
      </c>
      <c r="C5" s="145" t="s">
        <v>396</v>
      </c>
      <c r="D5" s="146">
        <v>100</v>
      </c>
      <c r="E5" s="146">
        <v>8</v>
      </c>
      <c r="F5" s="148">
        <v>199</v>
      </c>
      <c r="G5" s="149">
        <v>16</v>
      </c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</row>
    <row r="6" spans="1:34" x14ac:dyDescent="0.3">
      <c r="A6" s="171">
        <v>6</v>
      </c>
      <c r="B6" s="151" t="s">
        <v>252</v>
      </c>
      <c r="C6" s="151" t="s">
        <v>63</v>
      </c>
      <c r="D6" s="172">
        <v>96</v>
      </c>
      <c r="E6" s="152">
        <v>7</v>
      </c>
      <c r="F6" s="172">
        <v>190</v>
      </c>
      <c r="G6" s="173">
        <v>14</v>
      </c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D6" s="128"/>
      <c r="AE6" s="128"/>
    </row>
    <row r="7" spans="1:34" s="128" customFormat="1" ht="15.75" customHeight="1" x14ac:dyDescent="0.3">
      <c r="A7" s="150">
        <v>5</v>
      </c>
      <c r="B7" s="151" t="s">
        <v>408</v>
      </c>
      <c r="C7" s="151" t="s">
        <v>409</v>
      </c>
      <c r="D7" s="172">
        <v>96</v>
      </c>
      <c r="E7" s="152">
        <v>7</v>
      </c>
      <c r="F7" s="172">
        <v>189</v>
      </c>
      <c r="G7" s="173">
        <v>13</v>
      </c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D7" s="135"/>
      <c r="AE7" s="135"/>
    </row>
    <row r="8" spans="1:34" s="128" customFormat="1" ht="15.75" customHeight="1" x14ac:dyDescent="0.3">
      <c r="A8" s="171">
        <v>4</v>
      </c>
      <c r="B8" s="151" t="s">
        <v>243</v>
      </c>
      <c r="C8" s="151" t="s">
        <v>263</v>
      </c>
      <c r="D8" s="172">
        <v>92</v>
      </c>
      <c r="E8" s="152">
        <v>5</v>
      </c>
      <c r="F8" s="172">
        <v>182</v>
      </c>
      <c r="G8" s="173">
        <v>10</v>
      </c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D8" s="135"/>
      <c r="AE8" s="135"/>
    </row>
    <row r="9" spans="1:34" x14ac:dyDescent="0.3">
      <c r="A9" s="171">
        <v>2</v>
      </c>
      <c r="B9" s="151" t="s">
        <v>413</v>
      </c>
      <c r="C9" s="151" t="s">
        <v>414</v>
      </c>
      <c r="D9" s="172">
        <v>91</v>
      </c>
      <c r="E9" s="152">
        <v>4</v>
      </c>
      <c r="F9" s="172">
        <v>179</v>
      </c>
      <c r="G9" s="173">
        <v>8</v>
      </c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</row>
    <row r="10" spans="1:34" x14ac:dyDescent="0.3">
      <c r="A10" s="171">
        <v>8</v>
      </c>
      <c r="B10" s="151" t="s">
        <v>399</v>
      </c>
      <c r="C10" s="151" t="s">
        <v>48</v>
      </c>
      <c r="D10" s="172">
        <v>90</v>
      </c>
      <c r="E10" s="152">
        <v>2</v>
      </c>
      <c r="F10" s="172">
        <v>178</v>
      </c>
      <c r="G10" s="173">
        <v>6</v>
      </c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D10" s="128"/>
      <c r="AE10" s="128"/>
    </row>
    <row r="11" spans="1:34" x14ac:dyDescent="0.3">
      <c r="A11" s="150">
        <v>3</v>
      </c>
      <c r="B11" s="151" t="s">
        <v>403</v>
      </c>
      <c r="C11" s="151" t="s">
        <v>404</v>
      </c>
      <c r="D11" s="172">
        <v>91</v>
      </c>
      <c r="E11" s="152">
        <v>4</v>
      </c>
      <c r="F11" s="172">
        <v>175</v>
      </c>
      <c r="G11" s="173">
        <v>5</v>
      </c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</row>
    <row r="12" spans="1:34" x14ac:dyDescent="0.3">
      <c r="A12" s="159">
        <v>7</v>
      </c>
      <c r="B12" s="160" t="s">
        <v>274</v>
      </c>
      <c r="C12" s="160" t="s">
        <v>271</v>
      </c>
      <c r="D12" s="174">
        <v>90</v>
      </c>
      <c r="E12" s="164">
        <v>2</v>
      </c>
      <c r="F12" s="174">
        <v>177</v>
      </c>
      <c r="G12" s="175">
        <v>4</v>
      </c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</row>
    <row r="13" spans="1:34" x14ac:dyDescent="0.3">
      <c r="A13" s="170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</row>
    <row r="14" spans="1:34" x14ac:dyDescent="0.3">
      <c r="A14" s="136"/>
      <c r="B14" s="137" t="s">
        <v>4</v>
      </c>
      <c r="C14" s="138"/>
      <c r="D14" s="137"/>
      <c r="E14" s="137"/>
      <c r="F14" s="137"/>
      <c r="G14" s="137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</row>
    <row r="15" spans="1:34" x14ac:dyDescent="0.3">
      <c r="A15" s="140"/>
      <c r="B15" s="141" t="s">
        <v>5</v>
      </c>
      <c r="C15" s="141" t="s">
        <v>6</v>
      </c>
      <c r="D15" s="142" t="s">
        <v>7</v>
      </c>
      <c r="E15" s="142" t="s">
        <v>8</v>
      </c>
      <c r="F15" s="142" t="s">
        <v>9</v>
      </c>
      <c r="G15" s="143" t="s">
        <v>10</v>
      </c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</row>
    <row r="16" spans="1:34" x14ac:dyDescent="0.3">
      <c r="A16" s="176">
        <v>8</v>
      </c>
      <c r="B16" s="145" t="s">
        <v>112</v>
      </c>
      <c r="C16" s="145" t="s">
        <v>109</v>
      </c>
      <c r="D16" s="177">
        <v>92</v>
      </c>
      <c r="E16" s="146">
        <v>8</v>
      </c>
      <c r="F16" s="177">
        <v>187</v>
      </c>
      <c r="G16" s="178">
        <v>16</v>
      </c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</row>
    <row r="17" spans="1:26" x14ac:dyDescent="0.3">
      <c r="A17" s="150">
        <v>7</v>
      </c>
      <c r="B17" s="151" t="s">
        <v>108</v>
      </c>
      <c r="C17" s="151" t="s">
        <v>109</v>
      </c>
      <c r="D17" s="172">
        <v>89</v>
      </c>
      <c r="E17" s="152">
        <v>7</v>
      </c>
      <c r="F17" s="172">
        <v>176</v>
      </c>
      <c r="G17" s="173">
        <v>13</v>
      </c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</row>
    <row r="18" spans="1:26" x14ac:dyDescent="0.3">
      <c r="A18" s="150">
        <v>1</v>
      </c>
      <c r="B18" s="151" t="s">
        <v>412</v>
      </c>
      <c r="C18" s="151" t="s">
        <v>140</v>
      </c>
      <c r="D18" s="152">
        <v>86</v>
      </c>
      <c r="E18" s="152">
        <v>5</v>
      </c>
      <c r="F18" s="154">
        <v>174</v>
      </c>
      <c r="G18" s="155">
        <v>12</v>
      </c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</row>
    <row r="19" spans="1:26" x14ac:dyDescent="0.3">
      <c r="A19" s="171">
        <v>2</v>
      </c>
      <c r="B19" s="151" t="s">
        <v>295</v>
      </c>
      <c r="C19" s="151" t="s">
        <v>32</v>
      </c>
      <c r="D19" s="172">
        <v>86</v>
      </c>
      <c r="E19" s="152">
        <v>5</v>
      </c>
      <c r="F19" s="172">
        <v>172</v>
      </c>
      <c r="G19" s="173">
        <v>10</v>
      </c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</row>
    <row r="20" spans="1:26" x14ac:dyDescent="0.3">
      <c r="A20" s="150">
        <v>3</v>
      </c>
      <c r="B20" s="151" t="s">
        <v>415</v>
      </c>
      <c r="C20" s="151" t="s">
        <v>140</v>
      </c>
      <c r="D20" s="172">
        <v>87</v>
      </c>
      <c r="E20" s="152">
        <v>6</v>
      </c>
      <c r="F20" s="172">
        <v>171</v>
      </c>
      <c r="G20" s="173">
        <v>10</v>
      </c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</row>
    <row r="21" spans="1:26" x14ac:dyDescent="0.3">
      <c r="A21" s="150">
        <v>5</v>
      </c>
      <c r="B21" s="151" t="s">
        <v>291</v>
      </c>
      <c r="C21" s="151" t="s">
        <v>271</v>
      </c>
      <c r="D21" s="172">
        <v>82</v>
      </c>
      <c r="E21" s="152">
        <v>3</v>
      </c>
      <c r="F21" s="172">
        <v>164</v>
      </c>
      <c r="G21" s="173">
        <v>6</v>
      </c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</row>
    <row r="22" spans="1:26" x14ac:dyDescent="0.3">
      <c r="A22" s="171">
        <v>6</v>
      </c>
      <c r="B22" s="151" t="s">
        <v>418</v>
      </c>
      <c r="C22" s="151" t="s">
        <v>63</v>
      </c>
      <c r="D22" s="172">
        <v>78</v>
      </c>
      <c r="E22" s="152">
        <v>2</v>
      </c>
      <c r="F22" s="172">
        <v>151</v>
      </c>
      <c r="G22" s="173">
        <v>3</v>
      </c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</row>
    <row r="23" spans="1:26" x14ac:dyDescent="0.3">
      <c r="A23" s="179">
        <v>4</v>
      </c>
      <c r="B23" s="160" t="s">
        <v>431</v>
      </c>
      <c r="C23" s="160" t="s">
        <v>63</v>
      </c>
      <c r="D23" s="174">
        <v>63</v>
      </c>
      <c r="E23" s="164">
        <v>1</v>
      </c>
      <c r="F23" s="174">
        <v>144</v>
      </c>
      <c r="G23" s="175">
        <v>3</v>
      </c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</row>
    <row r="24" spans="1:26" x14ac:dyDescent="0.3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</row>
    <row r="25" spans="1:26" x14ac:dyDescent="0.3">
      <c r="A25" s="136"/>
      <c r="B25" s="137" t="s">
        <v>45</v>
      </c>
      <c r="C25" s="138"/>
      <c r="D25" s="137"/>
      <c r="E25" s="137"/>
      <c r="F25" s="137"/>
      <c r="G25" s="137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</row>
    <row r="26" spans="1:26" x14ac:dyDescent="0.3">
      <c r="A26" s="140"/>
      <c r="B26" s="141" t="s">
        <v>5</v>
      </c>
      <c r="C26" s="141" t="s">
        <v>6</v>
      </c>
      <c r="D26" s="142" t="s">
        <v>7</v>
      </c>
      <c r="E26" s="142" t="s">
        <v>8</v>
      </c>
      <c r="F26" s="142" t="s">
        <v>9</v>
      </c>
      <c r="G26" s="143" t="s">
        <v>10</v>
      </c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</row>
    <row r="27" spans="1:26" x14ac:dyDescent="0.3">
      <c r="A27" s="144">
        <v>3</v>
      </c>
      <c r="B27" s="145" t="s">
        <v>325</v>
      </c>
      <c r="C27" s="145" t="s">
        <v>63</v>
      </c>
      <c r="D27" s="177">
        <v>88</v>
      </c>
      <c r="E27" s="146">
        <v>9</v>
      </c>
      <c r="F27" s="177">
        <v>173</v>
      </c>
      <c r="G27" s="178">
        <v>18</v>
      </c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</row>
    <row r="28" spans="1:26" x14ac:dyDescent="0.3">
      <c r="A28" s="171">
        <v>2</v>
      </c>
      <c r="B28" s="151" t="s">
        <v>389</v>
      </c>
      <c r="C28" s="151" t="s">
        <v>48</v>
      </c>
      <c r="D28" s="172">
        <v>86</v>
      </c>
      <c r="E28" s="152">
        <v>8</v>
      </c>
      <c r="F28" s="172">
        <v>165</v>
      </c>
      <c r="G28" s="173">
        <v>13</v>
      </c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</row>
    <row r="29" spans="1:26" x14ac:dyDescent="0.3">
      <c r="A29" s="150">
        <v>1</v>
      </c>
      <c r="B29" s="151" t="s">
        <v>388</v>
      </c>
      <c r="C29" s="151" t="s">
        <v>48</v>
      </c>
      <c r="D29" s="152">
        <v>79</v>
      </c>
      <c r="E29" s="152">
        <v>5</v>
      </c>
      <c r="F29" s="154">
        <v>163</v>
      </c>
      <c r="G29" s="155">
        <v>13</v>
      </c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</row>
    <row r="30" spans="1:26" x14ac:dyDescent="0.3">
      <c r="A30" s="171">
        <v>4</v>
      </c>
      <c r="B30" s="151" t="s">
        <v>435</v>
      </c>
      <c r="C30" s="151" t="s">
        <v>85</v>
      </c>
      <c r="D30" s="172">
        <v>84</v>
      </c>
      <c r="E30" s="152">
        <v>7</v>
      </c>
      <c r="F30" s="172">
        <v>163</v>
      </c>
      <c r="G30" s="173">
        <v>12</v>
      </c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</row>
    <row r="31" spans="1:26" x14ac:dyDescent="0.3">
      <c r="A31" s="171">
        <v>8</v>
      </c>
      <c r="B31" s="151" t="s">
        <v>427</v>
      </c>
      <c r="C31" s="151" t="s">
        <v>409</v>
      </c>
      <c r="D31" s="172">
        <v>79</v>
      </c>
      <c r="E31" s="152">
        <v>5</v>
      </c>
      <c r="F31" s="172">
        <v>162</v>
      </c>
      <c r="G31" s="173">
        <v>11</v>
      </c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</row>
    <row r="32" spans="1:26" x14ac:dyDescent="0.3">
      <c r="A32" s="150">
        <v>5</v>
      </c>
      <c r="B32" s="151" t="s">
        <v>128</v>
      </c>
      <c r="C32" s="151" t="s">
        <v>109</v>
      </c>
      <c r="D32" s="172">
        <v>82</v>
      </c>
      <c r="E32" s="152">
        <v>6</v>
      </c>
      <c r="F32" s="172">
        <v>161</v>
      </c>
      <c r="G32" s="173">
        <v>11</v>
      </c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</row>
    <row r="33" spans="1:26" x14ac:dyDescent="0.3">
      <c r="A33" s="150">
        <v>9</v>
      </c>
      <c r="B33" s="151" t="s">
        <v>231</v>
      </c>
      <c r="C33" s="151" t="s">
        <v>109</v>
      </c>
      <c r="D33" s="172">
        <v>76</v>
      </c>
      <c r="E33" s="152">
        <v>2</v>
      </c>
      <c r="F33" s="172">
        <v>160</v>
      </c>
      <c r="G33" s="173">
        <v>10</v>
      </c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</row>
    <row r="34" spans="1:26" x14ac:dyDescent="0.3">
      <c r="A34" s="171">
        <v>6</v>
      </c>
      <c r="B34" s="151" t="s">
        <v>438</v>
      </c>
      <c r="C34" s="151" t="s">
        <v>409</v>
      </c>
      <c r="D34" s="172">
        <v>78</v>
      </c>
      <c r="E34" s="152">
        <v>3</v>
      </c>
      <c r="F34" s="172">
        <v>153</v>
      </c>
      <c r="G34" s="173">
        <v>4</v>
      </c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</row>
    <row r="35" spans="1:26" x14ac:dyDescent="0.3">
      <c r="A35" s="159">
        <v>7</v>
      </c>
      <c r="B35" s="160" t="s">
        <v>446</v>
      </c>
      <c r="C35" s="160" t="s">
        <v>409</v>
      </c>
      <c r="D35" s="174">
        <v>61</v>
      </c>
      <c r="E35" s="164">
        <v>1</v>
      </c>
      <c r="F35" s="174">
        <v>137</v>
      </c>
      <c r="G35" s="175">
        <v>3</v>
      </c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</row>
    <row r="36" spans="1:26" x14ac:dyDescent="0.3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</row>
    <row r="37" spans="1:26" x14ac:dyDescent="0.3">
      <c r="A37" s="170"/>
      <c r="B37" s="128" t="s">
        <v>164</v>
      </c>
      <c r="C37" s="128"/>
      <c r="D37" s="128"/>
      <c r="E37" s="128"/>
      <c r="F37" s="167" t="s">
        <v>142</v>
      </c>
      <c r="G37" s="128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</row>
    <row r="38" spans="1:26" x14ac:dyDescent="0.3">
      <c r="A38" s="170"/>
      <c r="B38" s="128" t="s">
        <v>143</v>
      </c>
      <c r="C38" s="128"/>
      <c r="D38" s="128"/>
      <c r="E38" s="128"/>
      <c r="F38" s="128"/>
      <c r="G38" s="128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</row>
    <row r="39" spans="1:26" x14ac:dyDescent="0.3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</row>
    <row r="40" spans="1:26" x14ac:dyDescent="0.3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</row>
    <row r="41" spans="1:26" x14ac:dyDescent="0.3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</row>
    <row r="42" spans="1:26" x14ac:dyDescent="0.3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</row>
    <row r="43" spans="1:26" x14ac:dyDescent="0.3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</row>
    <row r="44" spans="1:26" x14ac:dyDescent="0.3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</row>
    <row r="45" spans="1:26" x14ac:dyDescent="0.3">
      <c r="A45" s="170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</row>
    <row r="46" spans="1:26" x14ac:dyDescent="0.3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</row>
    <row r="47" spans="1:26" x14ac:dyDescent="0.3">
      <c r="A47" s="170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</row>
    <row r="48" spans="1:26" x14ac:dyDescent="0.3">
      <c r="A48" s="170"/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</row>
    <row r="49" spans="1:26" x14ac:dyDescent="0.3">
      <c r="A49" s="170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</row>
    <row r="50" spans="1:26" x14ac:dyDescent="0.3">
      <c r="A50" s="170"/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</row>
    <row r="51" spans="1:26" x14ac:dyDescent="0.3">
      <c r="A51" s="170"/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</row>
    <row r="52" spans="1:26" x14ac:dyDescent="0.3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</row>
    <row r="53" spans="1:26" x14ac:dyDescent="0.3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</row>
    <row r="54" spans="1:26" x14ac:dyDescent="0.3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</row>
    <row r="55" spans="1:26" x14ac:dyDescent="0.3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</row>
    <row r="56" spans="1:26" x14ac:dyDescent="0.3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</row>
    <row r="57" spans="1:26" x14ac:dyDescent="0.3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</row>
    <row r="58" spans="1:26" x14ac:dyDescent="0.3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</row>
    <row r="59" spans="1:26" x14ac:dyDescent="0.3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</row>
    <row r="60" spans="1:26" x14ac:dyDescent="0.3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</row>
    <row r="61" spans="1:26" x14ac:dyDescent="0.3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</row>
    <row r="62" spans="1:26" x14ac:dyDescent="0.3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</row>
    <row r="63" spans="1:26" x14ac:dyDescent="0.3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</row>
    <row r="64" spans="1:26" x14ac:dyDescent="0.3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</row>
    <row r="65" spans="1:26" x14ac:dyDescent="0.3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</row>
    <row r="66" spans="1:26" x14ac:dyDescent="0.3">
      <c r="A66" s="170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</row>
    <row r="67" spans="1:26" x14ac:dyDescent="0.3">
      <c r="A67" s="17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</row>
    <row r="68" spans="1:26" x14ac:dyDescent="0.3">
      <c r="A68" s="17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</row>
    <row r="69" spans="1:26" x14ac:dyDescent="0.3">
      <c r="A69" s="17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</row>
  </sheetData>
  <sheetProtection selectLockedCells="1" selectUnlockedCells="1"/>
  <hyperlinks>
    <hyperlink ref="B2" location="'Index'!A3" display="`" xr:uid="{0B84BACD-3E95-4188-9646-04059FBACFDE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25530-D0BF-444B-B0A3-EB407836C2A3}">
  <sheetPr codeName="Sheet9">
    <tabColor rgb="FF0070C0"/>
    <pageSetUpPr fitToPage="1"/>
  </sheetPr>
  <dimension ref="A1:AMJ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28" customWidth="1"/>
    <col min="2" max="6" width="5" style="128" customWidth="1"/>
    <col min="7" max="7" width="4.7109375" style="129" customWidth="1"/>
    <col min="8" max="8" width="20.7109375" style="128" customWidth="1"/>
    <col min="9" max="14" width="5" style="128" customWidth="1"/>
    <col min="15" max="22" width="4.140625" style="128" customWidth="1"/>
    <col min="23" max="1024" width="10.28515625" style="128"/>
    <col min="1025" max="16384" width="10.28515625" style="180"/>
  </cols>
  <sheetData>
    <row r="1" spans="1:34" s="184" customFormat="1" ht="18" x14ac:dyDescent="0.35">
      <c r="A1" s="181" t="s">
        <v>453</v>
      </c>
      <c r="B1" s="182"/>
      <c r="C1" s="182"/>
      <c r="D1" s="126"/>
      <c r="E1" s="126"/>
      <c r="F1" s="126"/>
      <c r="G1" s="183"/>
      <c r="H1" s="126"/>
      <c r="I1" s="126"/>
      <c r="J1" s="126" t="s">
        <v>1</v>
      </c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AH1" s="128"/>
    </row>
    <row r="2" spans="1:34" ht="15.75" customHeight="1" x14ac:dyDescent="0.3">
      <c r="A2" s="185" t="s">
        <v>2</v>
      </c>
    </row>
    <row r="3" spans="1:34" s="139" customFormat="1" ht="15.75" customHeight="1" x14ac:dyDescent="0.3">
      <c r="A3" s="139" t="s">
        <v>3</v>
      </c>
      <c r="G3" s="186"/>
      <c r="AA3" s="128"/>
      <c r="AB3" s="128"/>
      <c r="AC3" s="128"/>
      <c r="AD3" s="128"/>
      <c r="AE3" s="128"/>
      <c r="AF3" s="128"/>
    </row>
    <row r="4" spans="1:34" ht="15.75" customHeight="1" x14ac:dyDescent="0.3">
      <c r="A4" s="187" t="s">
        <v>454</v>
      </c>
      <c r="B4" s="188"/>
      <c r="C4" s="189">
        <v>538</v>
      </c>
      <c r="D4" s="188"/>
      <c r="E4" s="190" t="s">
        <v>10</v>
      </c>
      <c r="F4" s="191">
        <f>SUM(F5:F7)</f>
        <v>536</v>
      </c>
      <c r="G4" s="192" t="s">
        <v>168</v>
      </c>
      <c r="H4" s="187" t="s">
        <v>455</v>
      </c>
      <c r="I4" s="188"/>
      <c r="J4" s="189">
        <v>522</v>
      </c>
      <c r="K4" s="188"/>
      <c r="L4" s="190" t="s">
        <v>10</v>
      </c>
      <c r="M4" s="191">
        <f>SUM(M5:M7)</f>
        <v>526</v>
      </c>
    </row>
    <row r="5" spans="1:34" ht="15.75" customHeight="1" x14ac:dyDescent="0.3">
      <c r="A5" s="193" t="s">
        <v>398</v>
      </c>
      <c r="B5" s="194"/>
      <c r="C5" s="195"/>
      <c r="D5" s="196">
        <v>99</v>
      </c>
      <c r="E5" s="196">
        <v>96</v>
      </c>
      <c r="F5" s="197">
        <f>SUM(D5:E5)</f>
        <v>195</v>
      </c>
      <c r="H5" s="193" t="s">
        <v>299</v>
      </c>
      <c r="I5" s="194"/>
      <c r="J5" s="195"/>
      <c r="K5" s="196">
        <v>92</v>
      </c>
      <c r="L5" s="196">
        <v>93</v>
      </c>
      <c r="M5" s="197">
        <f>SUM(K5:L5)</f>
        <v>185</v>
      </c>
    </row>
    <row r="6" spans="1:34" ht="15.75" customHeight="1" x14ac:dyDescent="0.3">
      <c r="A6" s="198" t="s">
        <v>426</v>
      </c>
      <c r="B6" s="199"/>
      <c r="C6" s="200"/>
      <c r="D6" s="156">
        <v>82</v>
      </c>
      <c r="E6" s="156">
        <v>86</v>
      </c>
      <c r="F6" s="157">
        <f>SUM(D6:E6)</f>
        <v>168</v>
      </c>
      <c r="H6" s="198" t="s">
        <v>318</v>
      </c>
      <c r="I6" s="199"/>
      <c r="J6" s="200"/>
      <c r="K6" s="156">
        <v>89</v>
      </c>
      <c r="L6" s="156">
        <v>89</v>
      </c>
      <c r="M6" s="157">
        <f>SUM(K6:L6)</f>
        <v>178</v>
      </c>
    </row>
    <row r="7" spans="1:34" ht="15.75" customHeight="1" x14ac:dyDescent="0.3">
      <c r="A7" s="201" t="s">
        <v>419</v>
      </c>
      <c r="B7" s="202"/>
      <c r="C7" s="203"/>
      <c r="D7" s="204">
        <v>87</v>
      </c>
      <c r="E7" s="204">
        <v>86</v>
      </c>
      <c r="F7" s="205">
        <f>SUM(D7:E7)</f>
        <v>173</v>
      </c>
      <c r="H7" s="201" t="s">
        <v>310</v>
      </c>
      <c r="I7" s="202"/>
      <c r="J7" s="203"/>
      <c r="K7" s="204">
        <v>78</v>
      </c>
      <c r="L7" s="204">
        <v>85</v>
      </c>
      <c r="M7" s="205">
        <f>SUM(K7:L7)</f>
        <v>163</v>
      </c>
    </row>
    <row r="8" spans="1:34" ht="15.75" customHeight="1" x14ac:dyDescent="0.3">
      <c r="O8" s="206"/>
    </row>
    <row r="9" spans="1:34" ht="15.75" customHeight="1" x14ac:dyDescent="0.3">
      <c r="A9" s="187" t="s">
        <v>456</v>
      </c>
      <c r="B9" s="188"/>
      <c r="C9" s="189">
        <v>557</v>
      </c>
      <c r="D9" s="188"/>
      <c r="E9" s="190" t="s">
        <v>10</v>
      </c>
      <c r="F9" s="191">
        <f>SUM(F10:F12)</f>
        <v>550</v>
      </c>
      <c r="G9" s="192" t="s">
        <v>168</v>
      </c>
      <c r="H9" s="187" t="s">
        <v>457</v>
      </c>
      <c r="I9" s="188"/>
      <c r="J9" s="189">
        <v>560</v>
      </c>
      <c r="K9" s="188"/>
      <c r="L9" s="190" t="s">
        <v>10</v>
      </c>
      <c r="M9" s="191">
        <f>SUM(M10:M12)</f>
        <v>344</v>
      </c>
    </row>
    <row r="10" spans="1:34" ht="15.75" customHeight="1" x14ac:dyDescent="0.3">
      <c r="A10" s="193" t="s">
        <v>62</v>
      </c>
      <c r="B10" s="194"/>
      <c r="C10" s="195"/>
      <c r="D10" s="196">
        <v>87</v>
      </c>
      <c r="E10" s="196">
        <v>88</v>
      </c>
      <c r="F10" s="197">
        <f>SUM(D10:E10)</f>
        <v>175</v>
      </c>
      <c r="H10" s="193" t="s">
        <v>297</v>
      </c>
      <c r="I10" s="194"/>
      <c r="J10" s="195"/>
      <c r="K10" s="196">
        <v>86</v>
      </c>
      <c r="L10" s="196">
        <v>86</v>
      </c>
      <c r="M10" s="197">
        <f>SUM(K10:L10)</f>
        <v>172</v>
      </c>
      <c r="AA10" s="207"/>
      <c r="AB10" s="207"/>
      <c r="AC10" s="207"/>
      <c r="AD10" s="207"/>
      <c r="AE10" s="207"/>
      <c r="AF10" s="207"/>
    </row>
    <row r="11" spans="1:34" ht="15.75" customHeight="1" x14ac:dyDescent="0.3">
      <c r="A11" s="198" t="s">
        <v>252</v>
      </c>
      <c r="B11" s="199"/>
      <c r="C11" s="200"/>
      <c r="D11" s="156">
        <v>93</v>
      </c>
      <c r="E11" s="156">
        <v>91</v>
      </c>
      <c r="F11" s="157">
        <f>SUM(D11:E11)</f>
        <v>184</v>
      </c>
      <c r="H11" s="198" t="s">
        <v>402</v>
      </c>
      <c r="I11" s="199"/>
      <c r="J11" s="200"/>
      <c r="K11" s="156" t="s">
        <v>44</v>
      </c>
      <c r="L11" s="156"/>
      <c r="M11" s="157">
        <f>SUM(K11:L11)</f>
        <v>0</v>
      </c>
      <c r="AA11" s="207"/>
      <c r="AB11" s="207"/>
      <c r="AC11" s="207"/>
      <c r="AD11" s="207"/>
      <c r="AE11" s="207"/>
      <c r="AF11" s="207"/>
    </row>
    <row r="12" spans="1:34" ht="15.75" customHeight="1" x14ac:dyDescent="0.3">
      <c r="A12" s="201" t="s">
        <v>400</v>
      </c>
      <c r="B12" s="202"/>
      <c r="C12" s="203"/>
      <c r="D12" s="204">
        <v>95</v>
      </c>
      <c r="E12" s="204">
        <v>96</v>
      </c>
      <c r="F12" s="205">
        <f>SUM(D12:E12)</f>
        <v>191</v>
      </c>
      <c r="H12" s="201" t="s">
        <v>300</v>
      </c>
      <c r="I12" s="202"/>
      <c r="J12" s="203"/>
      <c r="K12" s="204">
        <v>86</v>
      </c>
      <c r="L12" s="204">
        <v>86</v>
      </c>
      <c r="M12" s="205">
        <f>SUM(K12:L12)</f>
        <v>172</v>
      </c>
      <c r="AA12" s="207"/>
      <c r="AB12" s="207"/>
      <c r="AC12" s="207"/>
      <c r="AD12" s="207"/>
      <c r="AE12" s="207"/>
      <c r="AF12" s="207"/>
    </row>
    <row r="13" spans="1:34" ht="15.75" customHeight="1" x14ac:dyDescent="0.3">
      <c r="AA13" s="207"/>
      <c r="AB13" s="207"/>
      <c r="AC13" s="207"/>
      <c r="AD13" s="207"/>
      <c r="AE13" s="207"/>
      <c r="AF13" s="207"/>
    </row>
    <row r="14" spans="1:34" ht="15.75" customHeight="1" x14ac:dyDescent="0.3"/>
    <row r="15" spans="1:34" ht="15.75" customHeight="1" x14ac:dyDescent="0.3"/>
    <row r="16" spans="1:34" ht="15.75" customHeight="1" x14ac:dyDescent="0.3"/>
    <row r="17" spans="1:20" ht="15.75" customHeight="1" x14ac:dyDescent="0.3"/>
    <row r="18" spans="1:20" ht="15.75" customHeight="1" x14ac:dyDescent="0.3"/>
    <row r="19" spans="1:20" ht="15.75" customHeight="1" x14ac:dyDescent="0.3">
      <c r="H19" s="208" t="s">
        <v>3</v>
      </c>
      <c r="I19" s="209" t="s">
        <v>172</v>
      </c>
      <c r="J19" s="209" t="s">
        <v>173</v>
      </c>
      <c r="K19" s="209" t="s">
        <v>174</v>
      </c>
      <c r="L19" s="209" t="s">
        <v>175</v>
      </c>
      <c r="M19" s="209" t="s">
        <v>9</v>
      </c>
      <c r="N19" s="210" t="s">
        <v>176</v>
      </c>
    </row>
    <row r="20" spans="1:20" ht="15.75" customHeight="1" x14ac:dyDescent="0.3">
      <c r="H20" s="211" t="s">
        <v>456</v>
      </c>
      <c r="I20" s="196">
        <v>2</v>
      </c>
      <c r="J20" s="196">
        <v>1</v>
      </c>
      <c r="K20" s="196"/>
      <c r="L20" s="196">
        <v>1</v>
      </c>
      <c r="M20" s="196">
        <v>1100</v>
      </c>
      <c r="N20" s="197">
        <v>2</v>
      </c>
    </row>
    <row r="21" spans="1:20" ht="15.75" customHeight="1" x14ac:dyDescent="0.3">
      <c r="H21" s="212" t="s">
        <v>454</v>
      </c>
      <c r="I21" s="154">
        <v>2</v>
      </c>
      <c r="J21" s="154">
        <v>1</v>
      </c>
      <c r="K21" s="154"/>
      <c r="L21" s="154">
        <v>1</v>
      </c>
      <c r="M21" s="154">
        <v>1058</v>
      </c>
      <c r="N21" s="155">
        <v>2</v>
      </c>
    </row>
    <row r="22" spans="1:20" ht="15.75" customHeight="1" x14ac:dyDescent="0.3">
      <c r="H22" s="212" t="s">
        <v>455</v>
      </c>
      <c r="I22" s="156">
        <v>2</v>
      </c>
      <c r="J22" s="156">
        <v>1</v>
      </c>
      <c r="K22" s="156"/>
      <c r="L22" s="156">
        <v>1</v>
      </c>
      <c r="M22" s="156">
        <v>1052</v>
      </c>
      <c r="N22" s="157">
        <v>2</v>
      </c>
    </row>
    <row r="23" spans="1:20" ht="15.75" customHeight="1" x14ac:dyDescent="0.3">
      <c r="H23" s="213" t="s">
        <v>457</v>
      </c>
      <c r="I23" s="204">
        <v>2</v>
      </c>
      <c r="J23" s="204"/>
      <c r="K23" s="204"/>
      <c r="L23" s="204">
        <v>2</v>
      </c>
      <c r="M23" s="204">
        <v>709</v>
      </c>
      <c r="N23" s="205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ht="15.75" customHeight="1" x14ac:dyDescent="0.3">
      <c r="A27" s="214"/>
      <c r="B27" s="214"/>
      <c r="C27" s="214"/>
      <c r="D27" s="214"/>
      <c r="E27" s="214"/>
      <c r="F27" s="214"/>
      <c r="G27" s="215"/>
      <c r="H27" s="214"/>
      <c r="I27" s="214"/>
      <c r="J27" s="214"/>
      <c r="K27" s="214"/>
      <c r="L27" s="214"/>
      <c r="M27" s="214"/>
      <c r="N27" s="214"/>
      <c r="P27" s="135"/>
    </row>
    <row r="28" spans="1:20" ht="15.75" customHeight="1" x14ac:dyDescent="0.3"/>
    <row r="29" spans="1:20" ht="15.75" customHeight="1" x14ac:dyDescent="0.3">
      <c r="A29" s="139" t="s">
        <v>4</v>
      </c>
      <c r="B29" s="139"/>
      <c r="C29" s="139"/>
      <c r="D29" s="139"/>
      <c r="E29" s="139"/>
      <c r="F29" s="139"/>
      <c r="G29" s="186"/>
      <c r="H29" s="139"/>
      <c r="I29" s="139"/>
      <c r="J29" s="139"/>
      <c r="K29" s="139"/>
      <c r="L29" s="139"/>
      <c r="M29" s="139"/>
      <c r="N29" s="139"/>
      <c r="O29" s="139"/>
    </row>
    <row r="30" spans="1:20" ht="15.75" customHeight="1" x14ac:dyDescent="0.3">
      <c r="A30" s="187" t="s">
        <v>458</v>
      </c>
      <c r="B30" s="188"/>
      <c r="C30" s="189">
        <v>515</v>
      </c>
      <c r="D30" s="188"/>
      <c r="E30" s="190" t="s">
        <v>10</v>
      </c>
      <c r="F30" s="191">
        <f>SUM(F31:F33)</f>
        <v>523</v>
      </c>
      <c r="G30" s="192" t="s">
        <v>168</v>
      </c>
      <c r="H30" s="187" t="s">
        <v>169</v>
      </c>
      <c r="I30" s="188"/>
      <c r="J30" s="189">
        <v>508</v>
      </c>
      <c r="K30" s="188"/>
      <c r="L30" s="190" t="s">
        <v>10</v>
      </c>
      <c r="M30" s="191">
        <f>SUM(M31:M33)</f>
        <v>518</v>
      </c>
      <c r="O30" s="170"/>
      <c r="P30" s="170"/>
      <c r="Q30" s="170"/>
      <c r="R30" s="170"/>
      <c r="S30" s="170"/>
      <c r="T30" s="170"/>
    </row>
    <row r="31" spans="1:20" ht="15.75" customHeight="1" x14ac:dyDescent="0.3">
      <c r="A31" s="193" t="s">
        <v>108</v>
      </c>
      <c r="B31" s="194"/>
      <c r="C31" s="195"/>
      <c r="D31" s="196">
        <v>86</v>
      </c>
      <c r="E31" s="196">
        <v>89</v>
      </c>
      <c r="F31" s="197">
        <f>SUM(D31:E31)</f>
        <v>175</v>
      </c>
      <c r="H31" s="193" t="s">
        <v>388</v>
      </c>
      <c r="I31" s="194"/>
      <c r="J31" s="195"/>
      <c r="K31" s="196">
        <v>79</v>
      </c>
      <c r="L31" s="196">
        <v>78</v>
      </c>
      <c r="M31" s="197">
        <f>SUM(K31:L31)</f>
        <v>157</v>
      </c>
      <c r="O31" s="170"/>
      <c r="P31" s="170"/>
      <c r="Q31" s="170"/>
      <c r="R31" s="170"/>
      <c r="S31" s="170"/>
      <c r="T31" s="170"/>
    </row>
    <row r="32" spans="1:20" ht="15.75" customHeight="1" x14ac:dyDescent="0.3">
      <c r="A32" s="198" t="s">
        <v>112</v>
      </c>
      <c r="B32" s="199"/>
      <c r="C32" s="200"/>
      <c r="D32" s="156">
        <v>92</v>
      </c>
      <c r="E32" s="156">
        <v>93</v>
      </c>
      <c r="F32" s="157">
        <f>SUM(D32:E32)</f>
        <v>185</v>
      </c>
      <c r="H32" s="198" t="s">
        <v>389</v>
      </c>
      <c r="I32" s="199"/>
      <c r="J32" s="200"/>
      <c r="K32" s="156">
        <v>86</v>
      </c>
      <c r="L32" s="156">
        <v>87</v>
      </c>
      <c r="M32" s="157">
        <f>SUM(K32:L32)</f>
        <v>173</v>
      </c>
      <c r="O32" s="170"/>
      <c r="P32" s="170"/>
      <c r="Q32" s="170"/>
      <c r="R32" s="170"/>
      <c r="S32" s="170"/>
      <c r="T32" s="170"/>
    </row>
    <row r="33" spans="1:20" ht="15.75" customHeight="1" x14ac:dyDescent="0.3">
      <c r="A33" s="201" t="s">
        <v>231</v>
      </c>
      <c r="B33" s="202"/>
      <c r="C33" s="203"/>
      <c r="D33" s="204">
        <v>76</v>
      </c>
      <c r="E33" s="204">
        <v>87</v>
      </c>
      <c r="F33" s="205">
        <f>SUM(D33:E33)</f>
        <v>163</v>
      </c>
      <c r="H33" s="201" t="s">
        <v>387</v>
      </c>
      <c r="I33" s="202"/>
      <c r="J33" s="203"/>
      <c r="K33" s="204">
        <v>95</v>
      </c>
      <c r="L33" s="204">
        <v>93</v>
      </c>
      <c r="M33" s="205">
        <f>SUM(K33:L33)</f>
        <v>188</v>
      </c>
      <c r="O33" s="170"/>
      <c r="P33" s="170"/>
      <c r="Q33" s="170"/>
      <c r="R33" s="170"/>
      <c r="S33" s="170"/>
      <c r="T33" s="170"/>
    </row>
    <row r="34" spans="1:20" ht="15.75" customHeight="1" x14ac:dyDescent="0.3">
      <c r="O34" s="170"/>
      <c r="P34" s="170"/>
      <c r="Q34" s="170"/>
      <c r="R34" s="170"/>
      <c r="S34" s="170"/>
      <c r="T34" s="170"/>
    </row>
    <row r="35" spans="1:20" ht="15.75" customHeight="1" x14ac:dyDescent="0.3">
      <c r="A35" s="187" t="s">
        <v>459</v>
      </c>
      <c r="B35" s="188"/>
      <c r="C35" s="189">
        <v>493</v>
      </c>
      <c r="D35" s="188"/>
      <c r="E35" s="190" t="s">
        <v>10</v>
      </c>
      <c r="F35" s="191">
        <f>SUM(F36:F38)</f>
        <v>349</v>
      </c>
      <c r="G35" s="192" t="s">
        <v>168</v>
      </c>
      <c r="H35" s="187" t="s">
        <v>460</v>
      </c>
      <c r="I35" s="188"/>
      <c r="J35" s="189">
        <v>460</v>
      </c>
      <c r="K35" s="188"/>
      <c r="L35" s="190" t="s">
        <v>10</v>
      </c>
      <c r="M35" s="191">
        <f>SUM(M36:M38)</f>
        <v>331</v>
      </c>
      <c r="O35" s="170"/>
      <c r="P35" s="170"/>
      <c r="Q35" s="170"/>
      <c r="R35" s="170"/>
      <c r="S35" s="170"/>
      <c r="T35" s="170"/>
    </row>
    <row r="36" spans="1:20" ht="15.75" customHeight="1" x14ac:dyDescent="0.3">
      <c r="A36" s="193" t="s">
        <v>84</v>
      </c>
      <c r="B36" s="194"/>
      <c r="C36" s="195"/>
      <c r="D36" s="196">
        <v>95</v>
      </c>
      <c r="E36" s="196">
        <v>92</v>
      </c>
      <c r="F36" s="197">
        <f>SUM(D36:E36)</f>
        <v>187</v>
      </c>
      <c r="H36" s="193" t="s">
        <v>430</v>
      </c>
      <c r="I36" s="194"/>
      <c r="J36" s="195"/>
      <c r="K36" s="196">
        <v>83</v>
      </c>
      <c r="L36" s="196">
        <v>74</v>
      </c>
      <c r="M36" s="197">
        <f>SUM(K36:L36)</f>
        <v>157</v>
      </c>
      <c r="O36" s="170"/>
      <c r="P36" s="170"/>
      <c r="Q36" s="170"/>
      <c r="R36" s="170"/>
      <c r="S36" s="170"/>
      <c r="T36" s="170"/>
    </row>
    <row r="37" spans="1:20" ht="15.75" customHeight="1" x14ac:dyDescent="0.3">
      <c r="A37" s="198" t="s">
        <v>425</v>
      </c>
      <c r="B37" s="199"/>
      <c r="C37" s="200"/>
      <c r="D37" s="156">
        <v>81</v>
      </c>
      <c r="E37" s="156">
        <v>81</v>
      </c>
      <c r="F37" s="157">
        <f>SUM(D37:E37)</f>
        <v>162</v>
      </c>
      <c r="H37" s="198" t="s">
        <v>449</v>
      </c>
      <c r="I37" s="199"/>
      <c r="J37" s="200"/>
      <c r="K37" s="156" t="s">
        <v>44</v>
      </c>
      <c r="L37" s="156"/>
      <c r="M37" s="157">
        <f>SUM(K37:L37)</f>
        <v>0</v>
      </c>
      <c r="O37" s="170"/>
      <c r="P37" s="170"/>
      <c r="Q37" s="170"/>
      <c r="R37" s="170"/>
      <c r="S37" s="170"/>
      <c r="T37" s="170"/>
    </row>
    <row r="38" spans="1:20" ht="15.75" customHeight="1" x14ac:dyDescent="0.3">
      <c r="A38" s="201" t="s">
        <v>157</v>
      </c>
      <c r="B38" s="202"/>
      <c r="C38" s="203"/>
      <c r="D38" s="204" t="s">
        <v>44</v>
      </c>
      <c r="E38" s="204"/>
      <c r="F38" s="205">
        <f>SUM(D38:E38)</f>
        <v>0</v>
      </c>
      <c r="H38" s="201" t="s">
        <v>435</v>
      </c>
      <c r="I38" s="202"/>
      <c r="J38" s="203"/>
      <c r="K38" s="204">
        <v>80</v>
      </c>
      <c r="L38" s="204">
        <v>94</v>
      </c>
      <c r="M38" s="205">
        <f>SUM(K38:L38)</f>
        <v>174</v>
      </c>
      <c r="O38" s="170"/>
      <c r="P38" s="170"/>
      <c r="Q38" s="170"/>
      <c r="R38" s="170"/>
      <c r="S38" s="170"/>
      <c r="T38" s="170"/>
    </row>
    <row r="39" spans="1:20" ht="15.75" customHeight="1" x14ac:dyDescent="0.3">
      <c r="O39" s="170"/>
      <c r="P39" s="170"/>
      <c r="Q39" s="170"/>
      <c r="R39" s="170"/>
      <c r="S39" s="170"/>
      <c r="T39" s="170"/>
    </row>
    <row r="40" spans="1:20" ht="15.75" customHeight="1" x14ac:dyDescent="0.3">
      <c r="O40" s="170"/>
      <c r="P40" s="170"/>
      <c r="Q40" s="170"/>
      <c r="R40" s="170"/>
      <c r="S40" s="170"/>
      <c r="T40" s="170"/>
    </row>
    <row r="41" spans="1:20" ht="15.75" customHeight="1" x14ac:dyDescent="0.3">
      <c r="O41" s="170"/>
      <c r="P41" s="170"/>
      <c r="Q41" s="170"/>
      <c r="R41" s="170"/>
      <c r="S41" s="170"/>
      <c r="T41" s="170"/>
    </row>
    <row r="42" spans="1:20" ht="15.75" customHeight="1" x14ac:dyDescent="0.3">
      <c r="O42" s="170"/>
      <c r="P42" s="170"/>
      <c r="Q42" s="170"/>
      <c r="R42" s="170"/>
      <c r="S42" s="170"/>
      <c r="T42" s="170"/>
    </row>
    <row r="43" spans="1:20" ht="15.75" customHeight="1" x14ac:dyDescent="0.3">
      <c r="O43" s="170"/>
      <c r="P43" s="170"/>
      <c r="Q43" s="170"/>
      <c r="R43" s="170"/>
      <c r="S43" s="170"/>
      <c r="T43" s="170"/>
    </row>
    <row r="44" spans="1:20" ht="15.75" customHeight="1" x14ac:dyDescent="0.3">
      <c r="O44" s="170"/>
      <c r="P44" s="170"/>
      <c r="Q44" s="170"/>
      <c r="R44" s="170"/>
      <c r="S44" s="170"/>
      <c r="T44" s="170"/>
    </row>
    <row r="45" spans="1:20" ht="15.75" customHeight="1" x14ac:dyDescent="0.3">
      <c r="H45" s="208" t="s">
        <v>4</v>
      </c>
      <c r="I45" s="209" t="s">
        <v>172</v>
      </c>
      <c r="J45" s="209" t="s">
        <v>173</v>
      </c>
      <c r="K45" s="209" t="s">
        <v>174</v>
      </c>
      <c r="L45" s="209" t="s">
        <v>175</v>
      </c>
      <c r="M45" s="209" t="s">
        <v>9</v>
      </c>
      <c r="N45" s="210" t="s">
        <v>176</v>
      </c>
    </row>
    <row r="46" spans="1:20" ht="15.75" customHeight="1" x14ac:dyDescent="0.3">
      <c r="H46" s="216" t="s">
        <v>458</v>
      </c>
      <c r="I46" s="217">
        <v>2</v>
      </c>
      <c r="J46" s="217">
        <v>2</v>
      </c>
      <c r="K46" s="217"/>
      <c r="L46" s="217"/>
      <c r="M46" s="217">
        <v>1057</v>
      </c>
      <c r="N46" s="218">
        <v>4</v>
      </c>
      <c r="O46" s="170"/>
      <c r="P46" s="170"/>
    </row>
    <row r="47" spans="1:20" ht="15.75" customHeight="1" x14ac:dyDescent="0.3">
      <c r="H47" s="219" t="s">
        <v>169</v>
      </c>
      <c r="I47" s="172">
        <v>2</v>
      </c>
      <c r="J47" s="172">
        <v>1</v>
      </c>
      <c r="K47" s="172"/>
      <c r="L47" s="172">
        <v>1</v>
      </c>
      <c r="M47" s="172">
        <v>1039</v>
      </c>
      <c r="N47" s="173">
        <v>2</v>
      </c>
      <c r="O47" s="170"/>
      <c r="P47" s="170"/>
    </row>
    <row r="48" spans="1:20" ht="15.75" customHeight="1" x14ac:dyDescent="0.3">
      <c r="H48" s="219" t="s">
        <v>459</v>
      </c>
      <c r="I48" s="172">
        <v>2</v>
      </c>
      <c r="J48" s="172">
        <v>1</v>
      </c>
      <c r="K48" s="172"/>
      <c r="L48" s="172">
        <v>1</v>
      </c>
      <c r="M48" s="172">
        <v>686</v>
      </c>
      <c r="N48" s="173">
        <v>2</v>
      </c>
      <c r="O48" s="170"/>
      <c r="P48" s="170"/>
    </row>
    <row r="49" spans="1:16" ht="15.75" customHeight="1" x14ac:dyDescent="0.3">
      <c r="H49" s="220" t="s">
        <v>460</v>
      </c>
      <c r="I49" s="174">
        <v>2</v>
      </c>
      <c r="J49" s="174"/>
      <c r="K49" s="174"/>
      <c r="L49" s="174">
        <v>2</v>
      </c>
      <c r="M49" s="174">
        <v>805</v>
      </c>
      <c r="N49" s="175">
        <v>0</v>
      </c>
      <c r="O49" s="170"/>
      <c r="P49" s="170"/>
    </row>
    <row r="50" spans="1:16" ht="15.75" customHeight="1" x14ac:dyDescent="0.3">
      <c r="H50" s="170"/>
      <c r="I50" s="170"/>
      <c r="J50" s="170"/>
      <c r="K50" s="170"/>
      <c r="L50" s="170"/>
      <c r="M50" s="170"/>
      <c r="N50" s="170"/>
      <c r="O50" s="170"/>
      <c r="P50" s="170"/>
    </row>
    <row r="51" spans="1:16" ht="15.75" customHeight="1" x14ac:dyDescent="0.3">
      <c r="A51" s="128" t="s">
        <v>452</v>
      </c>
      <c r="E51" s="129"/>
      <c r="G51" s="221" t="s">
        <v>142</v>
      </c>
      <c r="H51" s="170"/>
      <c r="I51" s="170"/>
      <c r="J51" s="170"/>
      <c r="K51" s="170"/>
      <c r="L51" s="170"/>
      <c r="M51" s="170"/>
      <c r="N51" s="170"/>
      <c r="O51" s="170"/>
      <c r="P51" s="170"/>
    </row>
    <row r="52" spans="1:16" ht="15.75" customHeight="1" x14ac:dyDescent="0.3">
      <c r="A52" s="128" t="s">
        <v>143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display="`" xr:uid="{09961734-0362-4B92-AFA8-558BF235BD5D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1552-5CFC-4C61-8386-9AFCD1287396}">
  <sheetPr codeName="Sheet21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461</v>
      </c>
      <c r="D1" s="3"/>
      <c r="E1" s="3"/>
      <c r="F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K3" s="7"/>
      <c r="AA3" s="4"/>
      <c r="AB3" s="4"/>
      <c r="AC3" s="4"/>
      <c r="AD3" s="4"/>
      <c r="AE3" s="4"/>
      <c r="AF3" s="4"/>
    </row>
    <row r="4" spans="1:34" ht="15.75" customHeight="1" x14ac:dyDescent="0.3">
      <c r="A4" s="76">
        <v>2</v>
      </c>
      <c r="B4" s="10" t="s">
        <v>5</v>
      </c>
      <c r="C4" s="77" t="s">
        <v>6</v>
      </c>
      <c r="D4" s="46"/>
      <c r="E4" s="78"/>
      <c r="F4" s="11" t="s">
        <v>7</v>
      </c>
      <c r="G4" s="11" t="s">
        <v>8</v>
      </c>
      <c r="H4" s="11" t="s">
        <v>9</v>
      </c>
      <c r="I4" s="12" t="s">
        <v>10</v>
      </c>
      <c r="K4" s="4"/>
    </row>
    <row r="5" spans="1:34" ht="15.75" customHeight="1" x14ac:dyDescent="0.3">
      <c r="A5" s="13">
        <v>2</v>
      </c>
      <c r="B5" s="14" t="s">
        <v>150</v>
      </c>
      <c r="C5" s="14" t="s">
        <v>102</v>
      </c>
      <c r="D5" s="85">
        <v>99.004999999999995</v>
      </c>
      <c r="E5" s="85">
        <v>99.001999999999995</v>
      </c>
      <c r="F5" s="85">
        <f t="shared" ref="F5:F13" si="0">SUM(D5,E5)</f>
        <v>198.00700000000001</v>
      </c>
      <c r="G5" s="15">
        <v>9</v>
      </c>
      <c r="H5" s="85">
        <v>397.01800000000003</v>
      </c>
      <c r="I5" s="32">
        <v>18</v>
      </c>
      <c r="K5" s="4"/>
    </row>
    <row r="6" spans="1:34" ht="15.75" customHeight="1" x14ac:dyDescent="0.3">
      <c r="A6" s="17">
        <v>4</v>
      </c>
      <c r="B6" s="18" t="s">
        <v>327</v>
      </c>
      <c r="C6" s="18" t="s">
        <v>115</v>
      </c>
      <c r="D6" s="86">
        <v>98.003</v>
      </c>
      <c r="E6" s="86">
        <v>98.001999999999995</v>
      </c>
      <c r="F6" s="86">
        <f t="shared" si="0"/>
        <v>196.005</v>
      </c>
      <c r="G6" s="20">
        <v>8</v>
      </c>
      <c r="H6" s="86">
        <v>393.00700000000001</v>
      </c>
      <c r="I6" s="21">
        <v>15</v>
      </c>
      <c r="N6" s="222"/>
      <c r="O6" s="222"/>
      <c r="P6" s="222"/>
      <c r="R6" s="222"/>
      <c r="S6" s="223"/>
    </row>
    <row r="7" spans="1:34" ht="15.75" customHeight="1" x14ac:dyDescent="0.3">
      <c r="A7" s="17">
        <v>8</v>
      </c>
      <c r="B7" s="18" t="s">
        <v>462</v>
      </c>
      <c r="C7" s="18" t="s">
        <v>32</v>
      </c>
      <c r="D7" s="86">
        <v>97.003</v>
      </c>
      <c r="E7" s="86">
        <v>97.001000000000005</v>
      </c>
      <c r="F7" s="86">
        <f t="shared" si="0"/>
        <v>194.00400000000002</v>
      </c>
      <c r="G7" s="20">
        <v>6</v>
      </c>
      <c r="H7" s="86">
        <v>393.01</v>
      </c>
      <c r="I7" s="21">
        <v>14</v>
      </c>
      <c r="J7" s="73"/>
      <c r="K7" s="4"/>
    </row>
    <row r="8" spans="1:34" ht="15.75" customHeight="1" x14ac:dyDescent="0.3">
      <c r="A8" s="17">
        <v>5</v>
      </c>
      <c r="B8" s="18" t="s">
        <v>463</v>
      </c>
      <c r="C8" s="18" t="s">
        <v>12</v>
      </c>
      <c r="D8" s="86">
        <v>98.001000000000005</v>
      </c>
      <c r="E8" s="86">
        <v>97</v>
      </c>
      <c r="F8" s="86">
        <f t="shared" si="0"/>
        <v>195.001</v>
      </c>
      <c r="G8" s="20">
        <v>7</v>
      </c>
      <c r="H8" s="86">
        <v>389.00300000000004</v>
      </c>
      <c r="I8" s="21">
        <v>12</v>
      </c>
    </row>
    <row r="9" spans="1:34" ht="15.75" customHeight="1" x14ac:dyDescent="0.3">
      <c r="A9" s="17">
        <v>7</v>
      </c>
      <c r="B9" s="18" t="s">
        <v>464</v>
      </c>
      <c r="C9" s="18" t="s">
        <v>263</v>
      </c>
      <c r="D9" s="86">
        <v>96.001999999999995</v>
      </c>
      <c r="E9" s="86">
        <v>96.001000000000005</v>
      </c>
      <c r="F9" s="86">
        <f t="shared" si="0"/>
        <v>192.00299999999999</v>
      </c>
      <c r="G9" s="20">
        <v>5</v>
      </c>
      <c r="H9" s="86">
        <v>386.00799999999998</v>
      </c>
      <c r="I9" s="21">
        <v>11</v>
      </c>
      <c r="P9" s="84"/>
      <c r="Q9" s="84"/>
      <c r="R9" s="84"/>
      <c r="S9" s="84"/>
    </row>
    <row r="10" spans="1:34" ht="15.75" customHeight="1" x14ac:dyDescent="0.3">
      <c r="A10" s="17">
        <v>9</v>
      </c>
      <c r="B10" s="18" t="s">
        <v>465</v>
      </c>
      <c r="C10" s="18" t="s">
        <v>255</v>
      </c>
      <c r="D10" s="86">
        <v>97.001000000000005</v>
      </c>
      <c r="E10" s="86">
        <v>95.001999999999995</v>
      </c>
      <c r="F10" s="86">
        <f t="shared" si="0"/>
        <v>192.00299999999999</v>
      </c>
      <c r="G10" s="20">
        <v>5</v>
      </c>
      <c r="H10" s="86">
        <v>384.00599999999997</v>
      </c>
      <c r="I10" s="21">
        <v>8</v>
      </c>
    </row>
    <row r="11" spans="1:34" ht="15.75" customHeight="1" x14ac:dyDescent="0.3">
      <c r="A11" s="17">
        <v>1</v>
      </c>
      <c r="B11" s="18" t="s">
        <v>466</v>
      </c>
      <c r="C11" s="18" t="s">
        <v>263</v>
      </c>
      <c r="D11" s="86">
        <v>97.001000000000005</v>
      </c>
      <c r="E11" s="86">
        <v>95.001999999999995</v>
      </c>
      <c r="F11" s="86">
        <f t="shared" si="0"/>
        <v>192.00299999999999</v>
      </c>
      <c r="G11" s="20">
        <v>5</v>
      </c>
      <c r="H11" s="86">
        <v>378.00299999999999</v>
      </c>
      <c r="I11" s="23">
        <v>7</v>
      </c>
    </row>
    <row r="12" spans="1:34" ht="15.75" customHeight="1" x14ac:dyDescent="0.3">
      <c r="A12" s="17">
        <v>3</v>
      </c>
      <c r="B12" s="18" t="s">
        <v>467</v>
      </c>
      <c r="C12" s="18" t="s">
        <v>115</v>
      </c>
      <c r="D12" s="86">
        <v>89</v>
      </c>
      <c r="E12" s="86">
        <v>86.001000000000005</v>
      </c>
      <c r="F12" s="86">
        <f t="shared" si="0"/>
        <v>175.001</v>
      </c>
      <c r="G12" s="20">
        <v>2</v>
      </c>
      <c r="H12" s="86">
        <v>368.00200000000001</v>
      </c>
      <c r="I12" s="21">
        <v>6</v>
      </c>
    </row>
    <row r="13" spans="1:34" ht="15.75" customHeight="1" x14ac:dyDescent="0.3">
      <c r="A13" s="24">
        <v>6</v>
      </c>
      <c r="B13" s="25" t="s">
        <v>157</v>
      </c>
      <c r="C13" s="25" t="s">
        <v>85</v>
      </c>
      <c r="D13" s="88" t="s">
        <v>37</v>
      </c>
      <c r="E13" s="88"/>
      <c r="F13" s="88">
        <f t="shared" si="0"/>
        <v>0</v>
      </c>
      <c r="G13" s="27">
        <v>0</v>
      </c>
      <c r="H13" s="88">
        <v>0</v>
      </c>
      <c r="I13" s="30">
        <v>0</v>
      </c>
    </row>
    <row r="14" spans="1:34" ht="15.75" customHeight="1" x14ac:dyDescent="0.3"/>
    <row r="15" spans="1:34" ht="15.75" customHeight="1" x14ac:dyDescent="0.3">
      <c r="A15" s="7"/>
      <c r="B15" s="8" t="s">
        <v>4</v>
      </c>
      <c r="C15" s="8"/>
      <c r="D15" s="8"/>
      <c r="E15" s="8"/>
      <c r="F15" s="8"/>
      <c r="G15" s="8"/>
      <c r="H15" s="8"/>
      <c r="I15" s="8"/>
    </row>
    <row r="16" spans="1:34" ht="15.75" customHeight="1" x14ac:dyDescent="0.3">
      <c r="A16" s="76">
        <v>2</v>
      </c>
      <c r="B16" s="10" t="s">
        <v>5</v>
      </c>
      <c r="C16" s="77" t="s">
        <v>6</v>
      </c>
      <c r="D16" s="46"/>
      <c r="E16" s="78"/>
      <c r="F16" s="11" t="s">
        <v>7</v>
      </c>
      <c r="G16" s="11" t="s">
        <v>8</v>
      </c>
      <c r="H16" s="11" t="s">
        <v>9</v>
      </c>
      <c r="I16" s="12" t="s">
        <v>10</v>
      </c>
    </row>
    <row r="17" spans="1:9" ht="15.75" customHeight="1" x14ac:dyDescent="0.3">
      <c r="A17" s="13">
        <v>2</v>
      </c>
      <c r="B17" s="14" t="s">
        <v>370</v>
      </c>
      <c r="C17" s="14" t="s">
        <v>255</v>
      </c>
      <c r="D17" s="85">
        <v>97.003</v>
      </c>
      <c r="E17" s="85">
        <v>94.001000000000005</v>
      </c>
      <c r="F17" s="85">
        <f t="shared" ref="F17:F25" si="1">SUM(D17,E17)</f>
        <v>191.00400000000002</v>
      </c>
      <c r="G17" s="15">
        <v>7</v>
      </c>
      <c r="H17" s="85">
        <v>389.00400000000002</v>
      </c>
      <c r="I17" s="16">
        <v>16</v>
      </c>
    </row>
    <row r="18" spans="1:9" ht="15.75" customHeight="1" x14ac:dyDescent="0.3">
      <c r="A18" s="17">
        <v>3</v>
      </c>
      <c r="B18" s="18" t="s">
        <v>468</v>
      </c>
      <c r="C18" s="18" t="s">
        <v>404</v>
      </c>
      <c r="D18" s="86">
        <v>98</v>
      </c>
      <c r="E18" s="86">
        <v>98</v>
      </c>
      <c r="F18" s="86">
        <f t="shared" si="1"/>
        <v>196</v>
      </c>
      <c r="G18" s="20">
        <v>9</v>
      </c>
      <c r="H18" s="86">
        <v>385</v>
      </c>
      <c r="I18" s="21">
        <v>16</v>
      </c>
    </row>
    <row r="19" spans="1:9" ht="15.75" customHeight="1" x14ac:dyDescent="0.3">
      <c r="A19" s="17">
        <v>9</v>
      </c>
      <c r="B19" s="18" t="s">
        <v>51</v>
      </c>
      <c r="C19" s="18" t="s">
        <v>40</v>
      </c>
      <c r="D19" s="86">
        <v>98.001999999999995</v>
      </c>
      <c r="E19" s="86">
        <v>95.001000000000005</v>
      </c>
      <c r="F19" s="86">
        <f t="shared" si="1"/>
        <v>193.00299999999999</v>
      </c>
      <c r="G19" s="20">
        <v>8</v>
      </c>
      <c r="H19" s="86">
        <v>381.00400000000002</v>
      </c>
      <c r="I19" s="21">
        <v>14</v>
      </c>
    </row>
    <row r="20" spans="1:9" ht="15.75" customHeight="1" x14ac:dyDescent="0.3">
      <c r="A20" s="17">
        <v>1</v>
      </c>
      <c r="B20" s="18" t="s">
        <v>403</v>
      </c>
      <c r="C20" s="18" t="s">
        <v>404</v>
      </c>
      <c r="D20" s="86">
        <v>96</v>
      </c>
      <c r="E20" s="86">
        <v>93</v>
      </c>
      <c r="F20" s="86">
        <f t="shared" si="1"/>
        <v>189</v>
      </c>
      <c r="G20" s="20">
        <v>6</v>
      </c>
      <c r="H20" s="86">
        <v>380</v>
      </c>
      <c r="I20" s="23">
        <v>14</v>
      </c>
    </row>
    <row r="21" spans="1:9" ht="15.75" customHeight="1" x14ac:dyDescent="0.3">
      <c r="A21" s="17">
        <v>7</v>
      </c>
      <c r="B21" s="18" t="s">
        <v>469</v>
      </c>
      <c r="C21" s="18" t="s">
        <v>470</v>
      </c>
      <c r="D21" s="86">
        <v>96.001000000000005</v>
      </c>
      <c r="E21" s="86">
        <v>90</v>
      </c>
      <c r="F21" s="86">
        <f t="shared" si="1"/>
        <v>186.001</v>
      </c>
      <c r="G21" s="20">
        <v>5</v>
      </c>
      <c r="H21" s="86">
        <v>373.00099999999998</v>
      </c>
      <c r="I21" s="21">
        <v>10</v>
      </c>
    </row>
    <row r="22" spans="1:9" ht="15.75" customHeight="1" x14ac:dyDescent="0.3">
      <c r="A22" s="17">
        <v>5</v>
      </c>
      <c r="B22" s="18" t="s">
        <v>471</v>
      </c>
      <c r="C22" s="18" t="s">
        <v>273</v>
      </c>
      <c r="D22" s="86">
        <v>92</v>
      </c>
      <c r="E22" s="86">
        <v>90</v>
      </c>
      <c r="F22" s="86">
        <f t="shared" si="1"/>
        <v>182</v>
      </c>
      <c r="G22" s="20">
        <v>3</v>
      </c>
      <c r="H22" s="86">
        <v>364.00099999999998</v>
      </c>
      <c r="I22" s="21">
        <v>7</v>
      </c>
    </row>
    <row r="23" spans="1:9" ht="15.75" customHeight="1" x14ac:dyDescent="0.3">
      <c r="A23" s="17">
        <v>8</v>
      </c>
      <c r="B23" s="18" t="s">
        <v>472</v>
      </c>
      <c r="C23" s="18" t="s">
        <v>404</v>
      </c>
      <c r="D23" s="86">
        <v>92.001000000000005</v>
      </c>
      <c r="E23" s="86">
        <v>90.001000000000005</v>
      </c>
      <c r="F23" s="86">
        <f t="shared" si="1"/>
        <v>182.00200000000001</v>
      </c>
      <c r="G23" s="20">
        <v>4</v>
      </c>
      <c r="H23" s="86">
        <v>363.00300000000004</v>
      </c>
      <c r="I23" s="21">
        <v>7</v>
      </c>
    </row>
    <row r="24" spans="1:9" ht="15.75" customHeight="1" x14ac:dyDescent="0.3">
      <c r="A24" s="17">
        <v>4</v>
      </c>
      <c r="B24" s="18" t="s">
        <v>473</v>
      </c>
      <c r="C24" s="18" t="s">
        <v>58</v>
      </c>
      <c r="D24" s="86" t="s">
        <v>37</v>
      </c>
      <c r="E24" s="86"/>
      <c r="F24" s="86">
        <f t="shared" si="1"/>
        <v>0</v>
      </c>
      <c r="G24" s="20">
        <v>0</v>
      </c>
      <c r="H24" s="86">
        <v>0</v>
      </c>
      <c r="I24" s="21">
        <v>0</v>
      </c>
    </row>
    <row r="25" spans="1:9" ht="15.75" customHeight="1" x14ac:dyDescent="0.3">
      <c r="A25" s="24">
        <v>6</v>
      </c>
      <c r="B25" s="25" t="s">
        <v>474</v>
      </c>
      <c r="C25" s="25" t="s">
        <v>470</v>
      </c>
      <c r="D25" s="88" t="s">
        <v>37</v>
      </c>
      <c r="E25" s="88"/>
      <c r="F25" s="88">
        <f t="shared" si="1"/>
        <v>0</v>
      </c>
      <c r="G25" s="27">
        <v>0</v>
      </c>
      <c r="H25" s="88">
        <v>0</v>
      </c>
      <c r="I25" s="30">
        <v>0</v>
      </c>
    </row>
    <row r="26" spans="1:9" ht="15.75" customHeight="1" x14ac:dyDescent="0.3"/>
    <row r="27" spans="1:9" ht="15.75" customHeight="1" x14ac:dyDescent="0.3">
      <c r="A27" s="7"/>
      <c r="B27" s="8" t="s">
        <v>45</v>
      </c>
      <c r="C27" s="8"/>
      <c r="D27" s="8"/>
      <c r="E27" s="8"/>
      <c r="F27" s="8"/>
      <c r="G27" s="8"/>
      <c r="H27" s="8"/>
      <c r="I27" s="8"/>
    </row>
    <row r="28" spans="1:9" ht="15.75" customHeight="1" x14ac:dyDescent="0.3">
      <c r="A28" s="76">
        <v>2</v>
      </c>
      <c r="B28" s="10" t="s">
        <v>5</v>
      </c>
      <c r="C28" s="77" t="s">
        <v>6</v>
      </c>
      <c r="D28" s="46"/>
      <c r="E28" s="78"/>
      <c r="F28" s="11" t="s">
        <v>7</v>
      </c>
      <c r="G28" s="11" t="s">
        <v>8</v>
      </c>
      <c r="H28" s="11" t="s">
        <v>9</v>
      </c>
      <c r="I28" s="12" t="s">
        <v>10</v>
      </c>
    </row>
    <row r="29" spans="1:9" ht="15.75" customHeight="1" x14ac:dyDescent="0.3">
      <c r="A29" s="13">
        <v>3</v>
      </c>
      <c r="B29" s="14" t="s">
        <v>415</v>
      </c>
      <c r="C29" s="14" t="s">
        <v>140</v>
      </c>
      <c r="D29" s="85">
        <v>94</v>
      </c>
      <c r="E29" s="85">
        <v>93</v>
      </c>
      <c r="F29" s="85">
        <f>SUM(D29,E29)</f>
        <v>187</v>
      </c>
      <c r="G29" s="15">
        <v>10</v>
      </c>
      <c r="H29" s="85">
        <v>370.00099999999998</v>
      </c>
      <c r="I29" s="16">
        <v>19</v>
      </c>
    </row>
    <row r="30" spans="1:9" ht="15.75" customHeight="1" x14ac:dyDescent="0.3">
      <c r="A30" s="17">
        <v>6</v>
      </c>
      <c r="B30" s="18" t="s">
        <v>475</v>
      </c>
      <c r="C30" s="18" t="s">
        <v>273</v>
      </c>
      <c r="D30" s="86">
        <v>92</v>
      </c>
      <c r="E30" s="86">
        <v>90</v>
      </c>
      <c r="F30" s="86">
        <f>SUM(D30,E30)</f>
        <v>182</v>
      </c>
      <c r="G30" s="20">
        <v>8</v>
      </c>
      <c r="H30" s="86">
        <v>366.00099999999998</v>
      </c>
      <c r="I30" s="21">
        <v>18</v>
      </c>
    </row>
    <row r="31" spans="1:9" ht="15.75" customHeight="1" x14ac:dyDescent="0.3">
      <c r="A31" s="17">
        <v>1</v>
      </c>
      <c r="B31" s="18" t="s">
        <v>412</v>
      </c>
      <c r="C31" s="18" t="s">
        <v>140</v>
      </c>
      <c r="D31" s="86">
        <v>93.001000000000005</v>
      </c>
      <c r="E31" s="86">
        <v>89</v>
      </c>
      <c r="F31" s="86">
        <f>SUM(D31,E31)</f>
        <v>182.001</v>
      </c>
      <c r="G31" s="20">
        <v>9</v>
      </c>
      <c r="H31" s="86">
        <v>364.00099999999998</v>
      </c>
      <c r="I31" s="23">
        <v>17</v>
      </c>
    </row>
    <row r="32" spans="1:9" ht="15.75" customHeight="1" x14ac:dyDescent="0.3">
      <c r="A32" s="17">
        <v>10</v>
      </c>
      <c r="B32" s="18" t="s">
        <v>476</v>
      </c>
      <c r="C32" s="18" t="s">
        <v>78</v>
      </c>
      <c r="D32" s="86">
        <v>98</v>
      </c>
      <c r="E32" s="86">
        <v>97.001999999999995</v>
      </c>
      <c r="F32" s="86">
        <f>SUM(D32,E32)-35</f>
        <v>160.00200000000001</v>
      </c>
      <c r="G32" s="20">
        <v>6</v>
      </c>
      <c r="H32" s="86">
        <v>320.005</v>
      </c>
      <c r="I32" s="21">
        <v>11</v>
      </c>
    </row>
    <row r="33" spans="1:9" ht="15.75" customHeight="1" x14ac:dyDescent="0.3">
      <c r="A33" s="17">
        <v>5</v>
      </c>
      <c r="B33" s="18" t="s">
        <v>477</v>
      </c>
      <c r="C33" s="18" t="s">
        <v>78</v>
      </c>
      <c r="D33" s="86">
        <v>100.006</v>
      </c>
      <c r="E33" s="86">
        <v>99.001000000000005</v>
      </c>
      <c r="F33" s="86">
        <f>SUM(D33,E33)-40</f>
        <v>159.00700000000001</v>
      </c>
      <c r="G33" s="20">
        <v>5</v>
      </c>
      <c r="H33" s="86">
        <v>319.012</v>
      </c>
      <c r="I33" s="21">
        <v>11</v>
      </c>
    </row>
    <row r="34" spans="1:9" ht="15.75" customHeight="1" x14ac:dyDescent="0.3">
      <c r="A34" s="17">
        <v>2</v>
      </c>
      <c r="B34" s="18" t="s">
        <v>478</v>
      </c>
      <c r="C34" s="18" t="s">
        <v>479</v>
      </c>
      <c r="D34" s="86">
        <v>84</v>
      </c>
      <c r="E34" s="86">
        <v>80</v>
      </c>
      <c r="F34" s="86">
        <f>SUM(D34,E34)</f>
        <v>164</v>
      </c>
      <c r="G34" s="20">
        <v>7</v>
      </c>
      <c r="H34" s="86">
        <v>319.00099999999998</v>
      </c>
      <c r="I34" s="21">
        <v>10</v>
      </c>
    </row>
    <row r="35" spans="1:9" ht="15.75" customHeight="1" x14ac:dyDescent="0.3">
      <c r="A35" s="17">
        <v>8</v>
      </c>
      <c r="B35" s="18" t="s">
        <v>480</v>
      </c>
      <c r="C35" s="18" t="s">
        <v>263</v>
      </c>
      <c r="D35" s="86">
        <v>79</v>
      </c>
      <c r="E35" s="86">
        <v>70</v>
      </c>
      <c r="F35" s="86">
        <f>SUM(D35,E35)</f>
        <v>149</v>
      </c>
      <c r="G35" s="20">
        <v>2</v>
      </c>
      <c r="H35" s="86">
        <v>313.00099999999998</v>
      </c>
      <c r="I35" s="21">
        <v>9</v>
      </c>
    </row>
    <row r="36" spans="1:9" ht="15.75" customHeight="1" x14ac:dyDescent="0.3">
      <c r="A36" s="17">
        <v>9</v>
      </c>
      <c r="B36" s="18" t="s">
        <v>481</v>
      </c>
      <c r="C36" s="18" t="s">
        <v>78</v>
      </c>
      <c r="D36" s="86">
        <v>94</v>
      </c>
      <c r="E36" s="86">
        <v>94</v>
      </c>
      <c r="F36" s="86">
        <f>SUM(D36,E36)-31</f>
        <v>157</v>
      </c>
      <c r="G36" s="20">
        <v>3</v>
      </c>
      <c r="H36" s="86">
        <v>316.00099999999998</v>
      </c>
      <c r="I36" s="21">
        <v>7</v>
      </c>
    </row>
    <row r="37" spans="1:9" ht="15.75" customHeight="1" x14ac:dyDescent="0.3">
      <c r="A37" s="17">
        <v>7</v>
      </c>
      <c r="B37" s="18" t="s">
        <v>482</v>
      </c>
      <c r="C37" s="18" t="s">
        <v>78</v>
      </c>
      <c r="D37" s="86">
        <v>98.003</v>
      </c>
      <c r="E37" s="86">
        <v>96.001999999999995</v>
      </c>
      <c r="F37" s="86">
        <f>SUM(D37,E37)-35</f>
        <v>159.005</v>
      </c>
      <c r="G37" s="20">
        <v>4</v>
      </c>
      <c r="H37" s="86">
        <v>313.00599999999997</v>
      </c>
      <c r="I37" s="21">
        <v>6</v>
      </c>
    </row>
    <row r="38" spans="1:9" ht="15.75" customHeight="1" x14ac:dyDescent="0.3">
      <c r="A38" s="24">
        <v>4</v>
      </c>
      <c r="B38" s="25" t="s">
        <v>483</v>
      </c>
      <c r="C38" s="25" t="s">
        <v>50</v>
      </c>
      <c r="D38" s="88" t="s">
        <v>37</v>
      </c>
      <c r="E38" s="88"/>
      <c r="F38" s="88">
        <f>SUM(D38,E38)</f>
        <v>0</v>
      </c>
      <c r="G38" s="27">
        <v>0</v>
      </c>
      <c r="H38" s="88">
        <v>0</v>
      </c>
      <c r="I38" s="30">
        <v>0</v>
      </c>
    </row>
    <row r="39" spans="1:9" ht="15.75" customHeight="1" x14ac:dyDescent="0.3"/>
    <row r="40" spans="1:9" ht="15.75" customHeight="1" x14ac:dyDescent="0.3">
      <c r="B40" s="4" t="s">
        <v>484</v>
      </c>
      <c r="E40" s="33" t="s">
        <v>142</v>
      </c>
    </row>
    <row r="41" spans="1:9" ht="15.75" customHeight="1" x14ac:dyDescent="0.3">
      <c r="B41" s="4" t="s">
        <v>143</v>
      </c>
    </row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`" xr:uid="{B1C46D04-3A22-49DE-A43B-DCD071E0C3C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E980-7AEB-4E79-92AC-FF5929AAAE47}">
  <sheetPr codeName="Sheet22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461</v>
      </c>
      <c r="D1" s="3"/>
      <c r="E1" s="3"/>
      <c r="F1" s="3" t="s">
        <v>165</v>
      </c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6">
        <v>2</v>
      </c>
      <c r="B4" s="10" t="s">
        <v>5</v>
      </c>
      <c r="C4" s="77" t="s">
        <v>6</v>
      </c>
      <c r="D4" s="46" t="s">
        <v>281</v>
      </c>
      <c r="E4" s="78" t="s">
        <v>281</v>
      </c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35">
        <v>6</v>
      </c>
      <c r="B5" s="14" t="s">
        <v>150</v>
      </c>
      <c r="C5" s="14" t="s">
        <v>102</v>
      </c>
      <c r="D5" s="90">
        <v>99.004999999999995</v>
      </c>
      <c r="E5" s="90">
        <v>99.001999999999995</v>
      </c>
      <c r="F5" s="85">
        <v>198.00700000000001</v>
      </c>
      <c r="G5" s="15">
        <v>10</v>
      </c>
      <c r="H5" s="90">
        <v>397.01800000000003</v>
      </c>
      <c r="I5" s="37">
        <v>20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7</v>
      </c>
      <c r="B6" s="18" t="s">
        <v>463</v>
      </c>
      <c r="C6" s="18" t="s">
        <v>12</v>
      </c>
      <c r="D6" s="91">
        <v>98.001000000000005</v>
      </c>
      <c r="E6" s="91">
        <v>97</v>
      </c>
      <c r="F6" s="86">
        <v>195.001</v>
      </c>
      <c r="G6" s="19">
        <v>8</v>
      </c>
      <c r="H6" s="91">
        <v>389.00300000000004</v>
      </c>
      <c r="I6" s="39">
        <v>17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17">
        <v>5</v>
      </c>
      <c r="B7" s="18" t="s">
        <v>468</v>
      </c>
      <c r="C7" s="18" t="s">
        <v>404</v>
      </c>
      <c r="D7" s="91">
        <v>98</v>
      </c>
      <c r="E7" s="91">
        <v>98</v>
      </c>
      <c r="F7" s="86">
        <v>196</v>
      </c>
      <c r="G7" s="19">
        <v>9</v>
      </c>
      <c r="H7" s="91">
        <v>385</v>
      </c>
      <c r="I7" s="39">
        <v>15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40">
        <v>4</v>
      </c>
      <c r="B8" s="18" t="s">
        <v>403</v>
      </c>
      <c r="C8" s="18" t="s">
        <v>404</v>
      </c>
      <c r="D8" s="91">
        <v>96</v>
      </c>
      <c r="E8" s="91">
        <v>93</v>
      </c>
      <c r="F8" s="86">
        <v>189</v>
      </c>
      <c r="G8" s="19">
        <v>6</v>
      </c>
      <c r="H8" s="91">
        <v>380</v>
      </c>
      <c r="I8" s="39">
        <v>14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40">
        <v>10</v>
      </c>
      <c r="B9" s="18" t="s">
        <v>51</v>
      </c>
      <c r="C9" s="18" t="s">
        <v>40</v>
      </c>
      <c r="D9" s="91">
        <v>98.001999999999995</v>
      </c>
      <c r="E9" s="91">
        <v>95.001000000000005</v>
      </c>
      <c r="F9" s="86">
        <v>193.00299999999999</v>
      </c>
      <c r="G9" s="19">
        <v>7</v>
      </c>
      <c r="H9" s="91">
        <v>381.00400000000002</v>
      </c>
      <c r="I9" s="39">
        <v>12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17">
        <v>9</v>
      </c>
      <c r="B10" s="18" t="s">
        <v>485</v>
      </c>
      <c r="C10" s="18" t="s">
        <v>78</v>
      </c>
      <c r="D10" s="91">
        <v>94</v>
      </c>
      <c r="E10" s="91">
        <v>94</v>
      </c>
      <c r="F10" s="86">
        <v>188</v>
      </c>
      <c r="G10" s="19">
        <v>5</v>
      </c>
      <c r="H10" s="91">
        <v>378.00099999999998</v>
      </c>
      <c r="I10" s="39">
        <v>12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17">
        <v>3</v>
      </c>
      <c r="B11" s="18" t="s">
        <v>415</v>
      </c>
      <c r="C11" s="18" t="s">
        <v>140</v>
      </c>
      <c r="D11" s="91">
        <v>94</v>
      </c>
      <c r="E11" s="91">
        <v>93</v>
      </c>
      <c r="F11" s="86">
        <v>187</v>
      </c>
      <c r="G11" s="19">
        <v>4</v>
      </c>
      <c r="H11" s="91">
        <v>370.00099999999998</v>
      </c>
      <c r="I11" s="39">
        <v>8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17">
        <v>1</v>
      </c>
      <c r="B12" s="18" t="s">
        <v>412</v>
      </c>
      <c r="C12" s="18" t="s">
        <v>140</v>
      </c>
      <c r="D12" s="86">
        <v>93.001000000000005</v>
      </c>
      <c r="E12" s="86">
        <v>89</v>
      </c>
      <c r="F12" s="86">
        <v>182.001</v>
      </c>
      <c r="G12" s="19">
        <v>3</v>
      </c>
      <c r="H12" s="86">
        <v>364.00099999999998</v>
      </c>
      <c r="I12" s="23">
        <v>6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40">
        <v>2</v>
      </c>
      <c r="B13" s="18" t="s">
        <v>478</v>
      </c>
      <c r="C13" s="18" t="s">
        <v>479</v>
      </c>
      <c r="D13" s="91">
        <v>84</v>
      </c>
      <c r="E13" s="91">
        <v>80</v>
      </c>
      <c r="F13" s="86">
        <v>164</v>
      </c>
      <c r="G13" s="19">
        <v>2</v>
      </c>
      <c r="H13" s="91">
        <v>319.00099999999998</v>
      </c>
      <c r="I13" s="39">
        <v>4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41">
        <v>8</v>
      </c>
      <c r="B14" s="25" t="s">
        <v>157</v>
      </c>
      <c r="C14" s="25" t="s">
        <v>85</v>
      </c>
      <c r="D14" s="92" t="s">
        <v>37</v>
      </c>
      <c r="E14" s="92" t="s">
        <v>281</v>
      </c>
      <c r="F14" s="88">
        <v>0</v>
      </c>
      <c r="G14" s="26">
        <v>0</v>
      </c>
      <c r="H14" s="92">
        <v>0</v>
      </c>
      <c r="I14" s="43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4" t="s">
        <v>164</v>
      </c>
      <c r="E16" s="33" t="s">
        <v>142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4" t="s">
        <v>143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`" xr:uid="{3CB092EA-C25B-48D8-B5EE-9CCC7F051F7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BF776-F814-4762-B7A0-90F15F187F2D}">
  <sheetPr codeName="Sheet23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486</v>
      </c>
      <c r="D1" s="3"/>
      <c r="E1" s="3"/>
      <c r="F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K3" s="7"/>
      <c r="AA3" s="4"/>
      <c r="AB3" s="4"/>
      <c r="AC3" s="4"/>
      <c r="AD3" s="4"/>
      <c r="AE3" s="4"/>
      <c r="AF3" s="4"/>
    </row>
    <row r="4" spans="1:34" ht="15.75" customHeight="1" x14ac:dyDescent="0.3">
      <c r="A4" s="76">
        <v>2</v>
      </c>
      <c r="B4" s="10" t="s">
        <v>5</v>
      </c>
      <c r="C4" s="77" t="s">
        <v>6</v>
      </c>
      <c r="D4" s="46"/>
      <c r="E4" s="78"/>
      <c r="F4" s="11" t="s">
        <v>7</v>
      </c>
      <c r="G4" s="11" t="s">
        <v>8</v>
      </c>
      <c r="H4" s="11" t="s">
        <v>9</v>
      </c>
      <c r="I4" s="12" t="s">
        <v>10</v>
      </c>
      <c r="K4" s="4"/>
    </row>
    <row r="5" spans="1:34" ht="15.75" customHeight="1" x14ac:dyDescent="0.3">
      <c r="A5" s="13">
        <v>1</v>
      </c>
      <c r="B5" s="14" t="s">
        <v>188</v>
      </c>
      <c r="C5" s="14" t="s">
        <v>119</v>
      </c>
      <c r="D5" s="85">
        <v>100.004</v>
      </c>
      <c r="E5" s="85">
        <v>99.003</v>
      </c>
      <c r="F5" s="85">
        <f t="shared" ref="F5:F13" si="0">SUM(D5,E5)</f>
        <v>199.00700000000001</v>
      </c>
      <c r="G5" s="15">
        <v>7</v>
      </c>
      <c r="H5" s="85">
        <v>399.00900000000001</v>
      </c>
      <c r="I5" s="32">
        <v>15</v>
      </c>
      <c r="K5" s="4"/>
    </row>
    <row r="6" spans="1:34" ht="15.75" customHeight="1" x14ac:dyDescent="0.3">
      <c r="A6" s="17">
        <v>5</v>
      </c>
      <c r="B6" s="18" t="s">
        <v>335</v>
      </c>
      <c r="C6" s="18" t="s">
        <v>115</v>
      </c>
      <c r="D6" s="86">
        <v>100.006</v>
      </c>
      <c r="E6" s="86">
        <v>100.001</v>
      </c>
      <c r="F6" s="86">
        <f t="shared" si="0"/>
        <v>200.00700000000001</v>
      </c>
      <c r="G6" s="20">
        <v>8</v>
      </c>
      <c r="H6" s="86">
        <v>399.01</v>
      </c>
      <c r="I6" s="21">
        <v>14</v>
      </c>
      <c r="N6" s="222"/>
      <c r="O6" s="222"/>
      <c r="P6" s="222"/>
      <c r="R6" s="222"/>
      <c r="S6" s="223"/>
    </row>
    <row r="7" spans="1:34" ht="15.75" customHeight="1" x14ac:dyDescent="0.3">
      <c r="A7" s="17">
        <v>7</v>
      </c>
      <c r="B7" s="18" t="s">
        <v>487</v>
      </c>
      <c r="C7" s="18" t="s">
        <v>470</v>
      </c>
      <c r="D7" s="86">
        <v>100.003</v>
      </c>
      <c r="E7" s="86">
        <v>99.001000000000005</v>
      </c>
      <c r="F7" s="86">
        <f t="shared" si="0"/>
        <v>199.00400000000002</v>
      </c>
      <c r="G7" s="20">
        <v>5</v>
      </c>
      <c r="H7" s="86">
        <v>399.01</v>
      </c>
      <c r="I7" s="21">
        <v>14</v>
      </c>
      <c r="J7" s="73"/>
      <c r="K7" s="4"/>
    </row>
    <row r="8" spans="1:34" ht="15.75" customHeight="1" x14ac:dyDescent="0.3">
      <c r="A8" s="17">
        <v>2</v>
      </c>
      <c r="B8" s="18" t="s">
        <v>137</v>
      </c>
      <c r="C8" s="18" t="s">
        <v>36</v>
      </c>
      <c r="D8" s="86">
        <v>100.006</v>
      </c>
      <c r="E8" s="86">
        <v>100.005</v>
      </c>
      <c r="F8" s="86">
        <f t="shared" si="0"/>
        <v>200.011</v>
      </c>
      <c r="G8" s="20">
        <v>9</v>
      </c>
      <c r="H8" s="86">
        <v>398.01599999999996</v>
      </c>
      <c r="I8" s="23">
        <v>14</v>
      </c>
    </row>
    <row r="9" spans="1:34" ht="15.75" customHeight="1" x14ac:dyDescent="0.3">
      <c r="A9" s="17">
        <v>3</v>
      </c>
      <c r="B9" s="18" t="s">
        <v>341</v>
      </c>
      <c r="C9" s="18" t="s">
        <v>342</v>
      </c>
      <c r="D9" s="86">
        <v>100.005</v>
      </c>
      <c r="E9" s="86">
        <v>98.004000000000005</v>
      </c>
      <c r="F9" s="86">
        <f t="shared" si="0"/>
        <v>198.00900000000001</v>
      </c>
      <c r="G9" s="20">
        <v>4</v>
      </c>
      <c r="H9" s="86">
        <v>397.01600000000002</v>
      </c>
      <c r="I9" s="21">
        <v>11</v>
      </c>
      <c r="P9" s="84"/>
      <c r="Q9" s="84"/>
      <c r="R9" s="84"/>
      <c r="S9" s="84"/>
    </row>
    <row r="10" spans="1:34" ht="15.75" customHeight="1" x14ac:dyDescent="0.3">
      <c r="A10" s="17">
        <v>8</v>
      </c>
      <c r="B10" s="18" t="s">
        <v>305</v>
      </c>
      <c r="C10" s="18" t="s">
        <v>242</v>
      </c>
      <c r="D10" s="86">
        <v>100.002</v>
      </c>
      <c r="E10" s="86">
        <v>99.004000000000005</v>
      </c>
      <c r="F10" s="86">
        <f t="shared" si="0"/>
        <v>199.006</v>
      </c>
      <c r="G10" s="20">
        <v>6</v>
      </c>
      <c r="H10" s="86">
        <v>395.01099999999997</v>
      </c>
      <c r="I10" s="21">
        <v>10</v>
      </c>
    </row>
    <row r="11" spans="1:34" ht="15.75" customHeight="1" x14ac:dyDescent="0.3">
      <c r="A11" s="17">
        <v>4</v>
      </c>
      <c r="B11" s="18" t="s">
        <v>488</v>
      </c>
      <c r="C11" s="18" t="s">
        <v>489</v>
      </c>
      <c r="D11" s="86" t="s">
        <v>37</v>
      </c>
      <c r="E11" s="86"/>
      <c r="F11" s="86">
        <f t="shared" si="0"/>
        <v>0</v>
      </c>
      <c r="G11" s="20">
        <v>0</v>
      </c>
      <c r="H11" s="86">
        <v>0</v>
      </c>
      <c r="I11" s="21">
        <v>0</v>
      </c>
    </row>
    <row r="12" spans="1:34" ht="15.75" customHeight="1" x14ac:dyDescent="0.3">
      <c r="A12" s="17">
        <v>6</v>
      </c>
      <c r="B12" s="18" t="s">
        <v>490</v>
      </c>
      <c r="C12" s="18" t="s">
        <v>489</v>
      </c>
      <c r="D12" s="86" t="s">
        <v>37</v>
      </c>
      <c r="E12" s="86"/>
      <c r="F12" s="86">
        <f t="shared" si="0"/>
        <v>0</v>
      </c>
      <c r="G12" s="20">
        <v>0</v>
      </c>
      <c r="H12" s="86">
        <v>0</v>
      </c>
      <c r="I12" s="21">
        <v>0</v>
      </c>
    </row>
    <row r="13" spans="1:34" ht="15.75" customHeight="1" x14ac:dyDescent="0.3">
      <c r="A13" s="24">
        <v>9</v>
      </c>
      <c r="B13" s="25" t="s">
        <v>491</v>
      </c>
      <c r="C13" s="25" t="s">
        <v>68</v>
      </c>
      <c r="D13" s="88" t="s">
        <v>37</v>
      </c>
      <c r="E13" s="88"/>
      <c r="F13" s="88">
        <f t="shared" si="0"/>
        <v>0</v>
      </c>
      <c r="G13" s="27">
        <v>0</v>
      </c>
      <c r="H13" s="88">
        <v>0</v>
      </c>
      <c r="I13" s="30">
        <v>0</v>
      </c>
    </row>
    <row r="14" spans="1:34" ht="15.75" customHeight="1" x14ac:dyDescent="0.3"/>
    <row r="15" spans="1:34" ht="15.75" customHeight="1" x14ac:dyDescent="0.3">
      <c r="A15" s="7"/>
      <c r="B15" s="8" t="s">
        <v>4</v>
      </c>
      <c r="C15" s="8"/>
      <c r="D15" s="8"/>
      <c r="E15" s="8"/>
      <c r="F15" s="8"/>
      <c r="G15" s="8"/>
      <c r="H15" s="8"/>
      <c r="I15" s="8"/>
    </row>
    <row r="16" spans="1:34" ht="15.75" customHeight="1" x14ac:dyDescent="0.3">
      <c r="A16" s="76">
        <v>2</v>
      </c>
      <c r="B16" s="10" t="s">
        <v>5</v>
      </c>
      <c r="C16" s="77" t="s">
        <v>6</v>
      </c>
      <c r="D16" s="46"/>
      <c r="E16" s="78"/>
      <c r="F16" s="11" t="s">
        <v>7</v>
      </c>
      <c r="G16" s="11" t="s">
        <v>8</v>
      </c>
      <c r="H16" s="11" t="s">
        <v>9</v>
      </c>
      <c r="I16" s="12" t="s">
        <v>10</v>
      </c>
    </row>
    <row r="17" spans="1:9" ht="15.75" customHeight="1" x14ac:dyDescent="0.3">
      <c r="A17" s="13">
        <v>9</v>
      </c>
      <c r="B17" s="14" t="s">
        <v>289</v>
      </c>
      <c r="C17" s="14" t="s">
        <v>12</v>
      </c>
      <c r="D17" s="85">
        <v>100.005</v>
      </c>
      <c r="E17" s="85">
        <v>99.007000000000005</v>
      </c>
      <c r="F17" s="85">
        <f t="shared" ref="F17:F25" si="1">SUM(D17,E17)</f>
        <v>199.012</v>
      </c>
      <c r="G17" s="15">
        <v>9</v>
      </c>
      <c r="H17" s="85">
        <v>399.017</v>
      </c>
      <c r="I17" s="16">
        <v>18</v>
      </c>
    </row>
    <row r="18" spans="1:9" ht="15.75" customHeight="1" x14ac:dyDescent="0.3">
      <c r="A18" s="17">
        <v>4</v>
      </c>
      <c r="B18" s="18" t="s">
        <v>276</v>
      </c>
      <c r="C18" s="18" t="s">
        <v>273</v>
      </c>
      <c r="D18" s="86">
        <v>100.001</v>
      </c>
      <c r="E18" s="86">
        <v>99.001000000000005</v>
      </c>
      <c r="F18" s="86">
        <f t="shared" si="1"/>
        <v>199.00200000000001</v>
      </c>
      <c r="G18" s="20">
        <v>8</v>
      </c>
      <c r="H18" s="86">
        <v>396.00700000000001</v>
      </c>
      <c r="I18" s="21">
        <v>16</v>
      </c>
    </row>
    <row r="19" spans="1:9" ht="15.75" customHeight="1" x14ac:dyDescent="0.3">
      <c r="A19" s="17">
        <v>5</v>
      </c>
      <c r="B19" s="18" t="s">
        <v>13</v>
      </c>
      <c r="C19" s="18" t="s">
        <v>14</v>
      </c>
      <c r="D19" s="86">
        <v>99.001999999999995</v>
      </c>
      <c r="E19" s="86">
        <v>98.001999999999995</v>
      </c>
      <c r="F19" s="86">
        <f t="shared" si="1"/>
        <v>197.00399999999999</v>
      </c>
      <c r="G19" s="20">
        <v>7</v>
      </c>
      <c r="H19" s="86">
        <v>394.00400000000002</v>
      </c>
      <c r="I19" s="21">
        <v>14</v>
      </c>
    </row>
    <row r="20" spans="1:9" ht="15.75" customHeight="1" x14ac:dyDescent="0.3">
      <c r="A20" s="17">
        <v>3</v>
      </c>
      <c r="B20" s="18" t="s">
        <v>492</v>
      </c>
      <c r="C20" s="18" t="s">
        <v>470</v>
      </c>
      <c r="D20" s="86">
        <v>100</v>
      </c>
      <c r="E20" s="86">
        <v>97.001999999999995</v>
      </c>
      <c r="F20" s="86">
        <f t="shared" si="1"/>
        <v>197.00200000000001</v>
      </c>
      <c r="G20" s="20">
        <v>6</v>
      </c>
      <c r="H20" s="86">
        <v>392.00300000000004</v>
      </c>
      <c r="I20" s="21">
        <v>11</v>
      </c>
    </row>
    <row r="21" spans="1:9" ht="15.75" customHeight="1" x14ac:dyDescent="0.3">
      <c r="A21" s="17">
        <v>7</v>
      </c>
      <c r="B21" s="18" t="s">
        <v>86</v>
      </c>
      <c r="C21" s="18" t="s">
        <v>12</v>
      </c>
      <c r="D21" s="86">
        <v>97.001999999999995</v>
      </c>
      <c r="E21" s="86">
        <v>96.001000000000005</v>
      </c>
      <c r="F21" s="86">
        <f t="shared" si="1"/>
        <v>193.00299999999999</v>
      </c>
      <c r="G21" s="20">
        <v>4</v>
      </c>
      <c r="H21" s="86">
        <v>389.00699999999995</v>
      </c>
      <c r="I21" s="21">
        <v>10</v>
      </c>
    </row>
    <row r="22" spans="1:9" ht="15.75" customHeight="1" x14ac:dyDescent="0.3">
      <c r="A22" s="17">
        <v>6</v>
      </c>
      <c r="B22" s="18" t="s">
        <v>493</v>
      </c>
      <c r="C22" s="18" t="s">
        <v>12</v>
      </c>
      <c r="D22" s="86">
        <v>98</v>
      </c>
      <c r="E22" s="86">
        <v>96.001999999999995</v>
      </c>
      <c r="F22" s="86">
        <f t="shared" si="1"/>
        <v>194.00200000000001</v>
      </c>
      <c r="G22" s="20">
        <v>5</v>
      </c>
      <c r="H22" s="86">
        <v>388.00300000000004</v>
      </c>
      <c r="I22" s="21">
        <v>9</v>
      </c>
    </row>
    <row r="23" spans="1:9" ht="15.75" customHeight="1" x14ac:dyDescent="0.3">
      <c r="A23" s="17">
        <v>8</v>
      </c>
      <c r="B23" s="18" t="s">
        <v>333</v>
      </c>
      <c r="C23" s="18" t="s">
        <v>242</v>
      </c>
      <c r="D23" s="86">
        <v>100.003</v>
      </c>
      <c r="E23" s="86" t="s">
        <v>44</v>
      </c>
      <c r="F23" s="86">
        <f t="shared" si="1"/>
        <v>100.003</v>
      </c>
      <c r="G23" s="20">
        <v>3</v>
      </c>
      <c r="H23" s="86">
        <v>100.003</v>
      </c>
      <c r="I23" s="21">
        <v>3</v>
      </c>
    </row>
    <row r="24" spans="1:9" ht="15.75" customHeight="1" x14ac:dyDescent="0.3">
      <c r="A24" s="17">
        <v>1</v>
      </c>
      <c r="B24" s="18" t="s">
        <v>494</v>
      </c>
      <c r="C24" s="18" t="s">
        <v>489</v>
      </c>
      <c r="D24" s="86" t="s">
        <v>37</v>
      </c>
      <c r="E24" s="86"/>
      <c r="F24" s="86">
        <f t="shared" si="1"/>
        <v>0</v>
      </c>
      <c r="G24" s="20">
        <v>0</v>
      </c>
      <c r="H24" s="86">
        <v>0</v>
      </c>
      <c r="I24" s="23">
        <v>0</v>
      </c>
    </row>
    <row r="25" spans="1:9" ht="15.75" customHeight="1" x14ac:dyDescent="0.3">
      <c r="A25" s="24">
        <v>2</v>
      </c>
      <c r="B25" s="25" t="s">
        <v>495</v>
      </c>
      <c r="C25" s="25" t="s">
        <v>238</v>
      </c>
      <c r="D25" s="88" t="s">
        <v>37</v>
      </c>
      <c r="E25" s="88"/>
      <c r="F25" s="88">
        <f t="shared" si="1"/>
        <v>0</v>
      </c>
      <c r="G25" s="27">
        <v>0</v>
      </c>
      <c r="H25" s="88">
        <v>0</v>
      </c>
      <c r="I25" s="30">
        <v>0</v>
      </c>
    </row>
    <row r="26" spans="1:9" ht="15.75" customHeight="1" x14ac:dyDescent="0.3"/>
    <row r="27" spans="1:9" ht="15.75" customHeight="1" x14ac:dyDescent="0.3">
      <c r="A27" s="7"/>
      <c r="B27" s="8" t="s">
        <v>45</v>
      </c>
      <c r="C27" s="8"/>
      <c r="D27" s="8"/>
      <c r="E27" s="8"/>
      <c r="F27" s="8"/>
      <c r="G27" s="8"/>
      <c r="H27" s="8"/>
      <c r="I27" s="8"/>
    </row>
    <row r="28" spans="1:9" ht="15.75" customHeight="1" x14ac:dyDescent="0.3">
      <c r="A28" s="76">
        <v>2</v>
      </c>
      <c r="B28" s="10" t="s">
        <v>5</v>
      </c>
      <c r="C28" s="77" t="s">
        <v>6</v>
      </c>
      <c r="D28" s="46"/>
      <c r="E28" s="78"/>
      <c r="F28" s="11" t="s">
        <v>7</v>
      </c>
      <c r="G28" s="11" t="s">
        <v>8</v>
      </c>
      <c r="H28" s="11" t="s">
        <v>9</v>
      </c>
      <c r="I28" s="12" t="s">
        <v>10</v>
      </c>
    </row>
    <row r="29" spans="1:9" ht="15.75" customHeight="1" x14ac:dyDescent="0.3">
      <c r="A29" s="13">
        <v>9</v>
      </c>
      <c r="B29" s="14" t="s">
        <v>416</v>
      </c>
      <c r="C29" s="14" t="s">
        <v>253</v>
      </c>
      <c r="D29" s="85">
        <v>100.004</v>
      </c>
      <c r="E29" s="85">
        <v>100</v>
      </c>
      <c r="F29" s="85">
        <f t="shared" ref="F29:F37" si="2">SUM(D29,E29)</f>
        <v>200.00400000000002</v>
      </c>
      <c r="G29" s="15">
        <v>8</v>
      </c>
      <c r="H29" s="85">
        <v>399.00800000000004</v>
      </c>
      <c r="I29" s="16">
        <v>17</v>
      </c>
    </row>
    <row r="30" spans="1:9" ht="15.75" customHeight="1" x14ac:dyDescent="0.3">
      <c r="A30" s="17">
        <v>4</v>
      </c>
      <c r="B30" s="18" t="s">
        <v>496</v>
      </c>
      <c r="C30" s="18" t="s">
        <v>48</v>
      </c>
      <c r="D30" s="86">
        <v>100.004</v>
      </c>
      <c r="E30" s="86">
        <v>100.002</v>
      </c>
      <c r="F30" s="86">
        <f t="shared" si="2"/>
        <v>200.006</v>
      </c>
      <c r="G30" s="20">
        <v>9</v>
      </c>
      <c r="H30" s="86">
        <v>397.01099999999997</v>
      </c>
      <c r="I30" s="21">
        <v>15</v>
      </c>
    </row>
    <row r="31" spans="1:9" ht="15.75" customHeight="1" x14ac:dyDescent="0.3">
      <c r="A31" s="17">
        <v>3</v>
      </c>
      <c r="B31" s="18" t="s">
        <v>497</v>
      </c>
      <c r="C31" s="18" t="s">
        <v>12</v>
      </c>
      <c r="D31" s="86">
        <v>98.003</v>
      </c>
      <c r="E31" s="86">
        <v>98.001000000000005</v>
      </c>
      <c r="F31" s="86">
        <f t="shared" si="2"/>
        <v>196.00400000000002</v>
      </c>
      <c r="G31" s="20">
        <v>5</v>
      </c>
      <c r="H31" s="86">
        <v>395.00700000000001</v>
      </c>
      <c r="I31" s="21">
        <v>13</v>
      </c>
    </row>
    <row r="32" spans="1:9" ht="15.75" customHeight="1" x14ac:dyDescent="0.3">
      <c r="A32" s="17">
        <v>5</v>
      </c>
      <c r="B32" s="18" t="s">
        <v>498</v>
      </c>
      <c r="C32" s="18" t="s">
        <v>470</v>
      </c>
      <c r="D32" s="86">
        <v>98.003</v>
      </c>
      <c r="E32" s="86">
        <v>98.001999999999995</v>
      </c>
      <c r="F32" s="86">
        <f t="shared" si="2"/>
        <v>196.005</v>
      </c>
      <c r="G32" s="20">
        <v>6</v>
      </c>
      <c r="H32" s="86">
        <v>393.01099999999997</v>
      </c>
      <c r="I32" s="21">
        <v>13</v>
      </c>
    </row>
    <row r="33" spans="1:9" ht="15.75" customHeight="1" x14ac:dyDescent="0.3">
      <c r="A33" s="17">
        <v>2</v>
      </c>
      <c r="B33" s="18" t="s">
        <v>318</v>
      </c>
      <c r="C33" s="18" t="s">
        <v>242</v>
      </c>
      <c r="D33" s="86">
        <v>100.001</v>
      </c>
      <c r="E33" s="86">
        <v>98.001999999999995</v>
      </c>
      <c r="F33" s="86">
        <f t="shared" si="2"/>
        <v>198.00299999999999</v>
      </c>
      <c r="G33" s="20">
        <v>7</v>
      </c>
      <c r="H33" s="86">
        <v>393.00700000000001</v>
      </c>
      <c r="I33" s="21">
        <v>11</v>
      </c>
    </row>
    <row r="34" spans="1:9" ht="15.75" customHeight="1" x14ac:dyDescent="0.3">
      <c r="A34" s="17">
        <v>6</v>
      </c>
      <c r="B34" s="18" t="s">
        <v>347</v>
      </c>
      <c r="C34" s="18" t="s">
        <v>348</v>
      </c>
      <c r="D34" s="86">
        <v>98.004999999999995</v>
      </c>
      <c r="E34" s="86">
        <v>97.001999999999995</v>
      </c>
      <c r="F34" s="86">
        <f t="shared" si="2"/>
        <v>195.00700000000001</v>
      </c>
      <c r="G34" s="20">
        <v>2</v>
      </c>
      <c r="H34" s="86">
        <v>392.00900000000001</v>
      </c>
      <c r="I34" s="21">
        <v>7</v>
      </c>
    </row>
    <row r="35" spans="1:9" ht="15.75" customHeight="1" x14ac:dyDescent="0.3">
      <c r="A35" s="17">
        <v>1</v>
      </c>
      <c r="B35" s="18" t="s">
        <v>499</v>
      </c>
      <c r="C35" s="18" t="s">
        <v>119</v>
      </c>
      <c r="D35" s="86">
        <v>99.001000000000005</v>
      </c>
      <c r="E35" s="86">
        <v>97.001000000000005</v>
      </c>
      <c r="F35" s="86">
        <f t="shared" si="2"/>
        <v>196.00200000000001</v>
      </c>
      <c r="G35" s="20">
        <v>3</v>
      </c>
      <c r="H35" s="86">
        <v>391.005</v>
      </c>
      <c r="I35" s="23">
        <v>6</v>
      </c>
    </row>
    <row r="36" spans="1:9" ht="15.75" customHeight="1" x14ac:dyDescent="0.3">
      <c r="A36" s="17">
        <v>8</v>
      </c>
      <c r="B36" s="18" t="s">
        <v>500</v>
      </c>
      <c r="C36" s="18" t="s">
        <v>242</v>
      </c>
      <c r="D36" s="86">
        <v>99.001000000000005</v>
      </c>
      <c r="E36" s="86">
        <v>97.003</v>
      </c>
      <c r="F36" s="86">
        <f t="shared" si="2"/>
        <v>196.00400000000002</v>
      </c>
      <c r="G36" s="20">
        <v>5</v>
      </c>
      <c r="H36" s="86">
        <v>387.00700000000001</v>
      </c>
      <c r="I36" s="21">
        <v>6</v>
      </c>
    </row>
    <row r="37" spans="1:9" ht="15.75" customHeight="1" x14ac:dyDescent="0.3">
      <c r="A37" s="24">
        <v>7</v>
      </c>
      <c r="B37" s="25" t="s">
        <v>501</v>
      </c>
      <c r="C37" s="25" t="s">
        <v>337</v>
      </c>
      <c r="D37" s="88">
        <v>97.001999999999995</v>
      </c>
      <c r="E37" s="88">
        <v>96</v>
      </c>
      <c r="F37" s="88">
        <f t="shared" si="2"/>
        <v>193.00200000000001</v>
      </c>
      <c r="G37" s="27">
        <v>1</v>
      </c>
      <c r="H37" s="88">
        <v>386.005</v>
      </c>
      <c r="I37" s="30">
        <v>3</v>
      </c>
    </row>
    <row r="38" spans="1:9" ht="15.75" customHeight="1" x14ac:dyDescent="0.3"/>
    <row r="39" spans="1:9" ht="15.75" customHeight="1" x14ac:dyDescent="0.3">
      <c r="A39" s="7"/>
      <c r="B39" s="8" t="s">
        <v>46</v>
      </c>
      <c r="C39" s="8"/>
      <c r="D39" s="8"/>
      <c r="E39" s="8"/>
      <c r="F39" s="8"/>
      <c r="G39" s="8"/>
      <c r="H39" s="8"/>
      <c r="I39" s="8"/>
    </row>
    <row r="40" spans="1:9" ht="15.75" customHeight="1" x14ac:dyDescent="0.3">
      <c r="A40" s="76">
        <v>2</v>
      </c>
      <c r="B40" s="10" t="s">
        <v>5</v>
      </c>
      <c r="C40" s="77" t="s">
        <v>6</v>
      </c>
      <c r="D40" s="46"/>
      <c r="E40" s="78"/>
      <c r="F40" s="11" t="s">
        <v>7</v>
      </c>
      <c r="G40" s="11" t="s">
        <v>8</v>
      </c>
      <c r="H40" s="11" t="s">
        <v>9</v>
      </c>
      <c r="I40" s="12" t="s">
        <v>10</v>
      </c>
    </row>
    <row r="41" spans="1:9" ht="15.75" customHeight="1" x14ac:dyDescent="0.3">
      <c r="A41" s="13">
        <v>8</v>
      </c>
      <c r="B41" s="14" t="s">
        <v>502</v>
      </c>
      <c r="C41" s="14" t="s">
        <v>263</v>
      </c>
      <c r="D41" s="85">
        <v>100.003</v>
      </c>
      <c r="E41" s="85">
        <v>100.003</v>
      </c>
      <c r="F41" s="85">
        <f t="shared" ref="F41:F49" si="3">SUM(D41,E41)</f>
        <v>200.006</v>
      </c>
      <c r="G41" s="15">
        <v>9</v>
      </c>
      <c r="H41" s="85">
        <v>399.012</v>
      </c>
      <c r="I41" s="16">
        <v>18</v>
      </c>
    </row>
    <row r="42" spans="1:9" ht="15.75" customHeight="1" x14ac:dyDescent="0.3">
      <c r="A42" s="17">
        <v>5</v>
      </c>
      <c r="B42" s="18" t="s">
        <v>503</v>
      </c>
      <c r="C42" s="18" t="s">
        <v>263</v>
      </c>
      <c r="D42" s="86">
        <v>99.001999999999995</v>
      </c>
      <c r="E42" s="86">
        <v>98.001999999999995</v>
      </c>
      <c r="F42" s="86">
        <f t="shared" si="3"/>
        <v>197.00399999999999</v>
      </c>
      <c r="G42" s="20">
        <v>7</v>
      </c>
      <c r="H42" s="86">
        <v>394.005</v>
      </c>
      <c r="I42" s="21">
        <v>14</v>
      </c>
    </row>
    <row r="43" spans="1:9" ht="15.75" customHeight="1" x14ac:dyDescent="0.3">
      <c r="A43" s="17">
        <v>2</v>
      </c>
      <c r="B43" s="18" t="s">
        <v>504</v>
      </c>
      <c r="C43" s="18" t="s">
        <v>470</v>
      </c>
      <c r="D43" s="86">
        <v>99.001999999999995</v>
      </c>
      <c r="E43" s="86">
        <v>99.001000000000005</v>
      </c>
      <c r="F43" s="86">
        <f t="shared" si="3"/>
        <v>198.00299999999999</v>
      </c>
      <c r="G43" s="20">
        <v>8</v>
      </c>
      <c r="H43" s="86">
        <v>393.00799999999998</v>
      </c>
      <c r="I43" s="21">
        <v>13</v>
      </c>
    </row>
    <row r="44" spans="1:9" ht="15.75" customHeight="1" x14ac:dyDescent="0.3">
      <c r="A44" s="17">
        <v>1</v>
      </c>
      <c r="B44" s="18" t="s">
        <v>505</v>
      </c>
      <c r="C44" s="18" t="s">
        <v>470</v>
      </c>
      <c r="D44" s="86">
        <v>100.002</v>
      </c>
      <c r="E44" s="86">
        <v>96.001000000000005</v>
      </c>
      <c r="F44" s="86">
        <f t="shared" si="3"/>
        <v>196.00299999999999</v>
      </c>
      <c r="G44" s="20">
        <v>6</v>
      </c>
      <c r="H44" s="86">
        <v>392.00599999999997</v>
      </c>
      <c r="I44" s="23">
        <v>12</v>
      </c>
    </row>
    <row r="45" spans="1:9" ht="15.75" customHeight="1" x14ac:dyDescent="0.3">
      <c r="A45" s="17">
        <v>3</v>
      </c>
      <c r="B45" s="18" t="s">
        <v>506</v>
      </c>
      <c r="C45" s="18" t="s">
        <v>348</v>
      </c>
      <c r="D45" s="86">
        <v>94</v>
      </c>
      <c r="E45" s="86">
        <v>93.001000000000005</v>
      </c>
      <c r="F45" s="86">
        <f t="shared" si="3"/>
        <v>187.001</v>
      </c>
      <c r="G45" s="20">
        <v>3</v>
      </c>
      <c r="H45" s="86">
        <v>384.00599999999997</v>
      </c>
      <c r="I45" s="21">
        <v>11</v>
      </c>
    </row>
    <row r="46" spans="1:9" ht="15.75" customHeight="1" x14ac:dyDescent="0.3">
      <c r="A46" s="17">
        <v>7</v>
      </c>
      <c r="B46" s="18" t="s">
        <v>346</v>
      </c>
      <c r="C46" s="18" t="s">
        <v>337</v>
      </c>
      <c r="D46" s="86">
        <v>97</v>
      </c>
      <c r="E46" s="86">
        <v>96.001000000000005</v>
      </c>
      <c r="F46" s="86">
        <f t="shared" si="3"/>
        <v>193.001</v>
      </c>
      <c r="G46" s="20">
        <v>5</v>
      </c>
      <c r="H46" s="86">
        <v>385.00300000000004</v>
      </c>
      <c r="I46" s="21">
        <v>8</v>
      </c>
    </row>
    <row r="47" spans="1:9" ht="15.75" customHeight="1" x14ac:dyDescent="0.3">
      <c r="A47" s="17">
        <v>6</v>
      </c>
      <c r="B47" s="18" t="s">
        <v>491</v>
      </c>
      <c r="C47" s="18" t="s">
        <v>36</v>
      </c>
      <c r="D47" s="86">
        <v>96.001999999999995</v>
      </c>
      <c r="E47" s="86">
        <v>93</v>
      </c>
      <c r="F47" s="86">
        <f t="shared" si="3"/>
        <v>189.00200000000001</v>
      </c>
      <c r="G47" s="20">
        <v>4</v>
      </c>
      <c r="H47" s="86">
        <v>381.005</v>
      </c>
      <c r="I47" s="21">
        <v>8</v>
      </c>
    </row>
    <row r="48" spans="1:9" ht="15.75" customHeight="1" x14ac:dyDescent="0.3">
      <c r="A48" s="17">
        <v>4</v>
      </c>
      <c r="B48" s="18" t="s">
        <v>157</v>
      </c>
      <c r="C48" s="18" t="s">
        <v>85</v>
      </c>
      <c r="D48" s="86" t="s">
        <v>37</v>
      </c>
      <c r="E48" s="86"/>
      <c r="F48" s="86">
        <f t="shared" si="3"/>
        <v>0</v>
      </c>
      <c r="G48" s="20">
        <v>0</v>
      </c>
      <c r="H48" s="86">
        <v>0</v>
      </c>
      <c r="I48" s="21">
        <v>0</v>
      </c>
    </row>
    <row r="49" spans="1:9" ht="15.75" customHeight="1" x14ac:dyDescent="0.3">
      <c r="A49" s="24">
        <v>9</v>
      </c>
      <c r="B49" s="25" t="s">
        <v>507</v>
      </c>
      <c r="C49" s="25" t="s">
        <v>242</v>
      </c>
      <c r="D49" s="88" t="s">
        <v>44</v>
      </c>
      <c r="E49" s="88"/>
      <c r="F49" s="88">
        <f t="shared" si="3"/>
        <v>0</v>
      </c>
      <c r="G49" s="27">
        <v>0</v>
      </c>
      <c r="H49" s="88">
        <v>0</v>
      </c>
      <c r="I49" s="30">
        <v>0</v>
      </c>
    </row>
    <row r="50" spans="1:9" ht="15.75" customHeight="1" x14ac:dyDescent="0.3"/>
    <row r="51" spans="1:9" ht="15.75" customHeight="1" x14ac:dyDescent="0.3">
      <c r="A51" s="7"/>
      <c r="B51" s="8" t="s">
        <v>72</v>
      </c>
      <c r="C51" s="8"/>
      <c r="D51" s="8"/>
      <c r="E51" s="8"/>
      <c r="F51" s="8"/>
      <c r="G51" s="8"/>
      <c r="H51" s="8"/>
      <c r="I51" s="8"/>
    </row>
    <row r="52" spans="1:9" ht="15.75" customHeight="1" x14ac:dyDescent="0.3">
      <c r="A52" s="76">
        <v>2</v>
      </c>
      <c r="B52" s="10" t="s">
        <v>5</v>
      </c>
      <c r="C52" s="77" t="s">
        <v>6</v>
      </c>
      <c r="D52" s="46"/>
      <c r="E52" s="78"/>
      <c r="F52" s="11" t="s">
        <v>7</v>
      </c>
      <c r="G52" s="11" t="s">
        <v>8</v>
      </c>
      <c r="H52" s="11" t="s">
        <v>9</v>
      </c>
      <c r="I52" s="12" t="s">
        <v>10</v>
      </c>
    </row>
    <row r="53" spans="1:9" ht="15.75" customHeight="1" x14ac:dyDescent="0.3">
      <c r="A53" s="13">
        <v>2</v>
      </c>
      <c r="B53" s="14" t="s">
        <v>297</v>
      </c>
      <c r="C53" s="14" t="s">
        <v>242</v>
      </c>
      <c r="D53" s="85">
        <v>100.002</v>
      </c>
      <c r="E53" s="85">
        <v>99.001000000000005</v>
      </c>
      <c r="F53" s="85">
        <f t="shared" ref="F53:F61" si="4">SUM(D53,E53)</f>
        <v>199.00299999999999</v>
      </c>
      <c r="G53" s="15">
        <v>9</v>
      </c>
      <c r="H53" s="85">
        <v>396.00299999999999</v>
      </c>
      <c r="I53" s="16">
        <v>18</v>
      </c>
    </row>
    <row r="54" spans="1:9" ht="15.75" customHeight="1" x14ac:dyDescent="0.3">
      <c r="A54" s="17">
        <v>6</v>
      </c>
      <c r="B54" s="18" t="s">
        <v>508</v>
      </c>
      <c r="C54" s="18" t="s">
        <v>85</v>
      </c>
      <c r="D54" s="86">
        <v>99.001000000000005</v>
      </c>
      <c r="E54" s="86">
        <v>96.001000000000005</v>
      </c>
      <c r="F54" s="86">
        <f t="shared" si="4"/>
        <v>195.00200000000001</v>
      </c>
      <c r="G54" s="20">
        <v>6</v>
      </c>
      <c r="H54" s="86">
        <v>391.00600000000003</v>
      </c>
      <c r="I54" s="21">
        <v>13</v>
      </c>
    </row>
    <row r="55" spans="1:9" ht="15.75" customHeight="1" x14ac:dyDescent="0.3">
      <c r="A55" s="17">
        <v>1</v>
      </c>
      <c r="B55" s="18" t="s">
        <v>509</v>
      </c>
      <c r="C55" s="18" t="s">
        <v>263</v>
      </c>
      <c r="D55" s="86">
        <v>98.001999999999995</v>
      </c>
      <c r="E55" s="86">
        <v>96.001000000000005</v>
      </c>
      <c r="F55" s="86">
        <f t="shared" si="4"/>
        <v>194.00299999999999</v>
      </c>
      <c r="G55" s="20">
        <v>5</v>
      </c>
      <c r="H55" s="86">
        <v>390.00799999999998</v>
      </c>
      <c r="I55" s="23">
        <v>13</v>
      </c>
    </row>
    <row r="56" spans="1:9" ht="15.75" customHeight="1" x14ac:dyDescent="0.3">
      <c r="A56" s="17">
        <v>4</v>
      </c>
      <c r="B56" s="18" t="s">
        <v>510</v>
      </c>
      <c r="C56" s="18" t="s">
        <v>273</v>
      </c>
      <c r="D56" s="86">
        <v>100.001</v>
      </c>
      <c r="E56" s="86">
        <v>96.001999999999995</v>
      </c>
      <c r="F56" s="86">
        <f t="shared" si="4"/>
        <v>196.00299999999999</v>
      </c>
      <c r="G56" s="20">
        <v>8</v>
      </c>
      <c r="H56" s="86">
        <v>388.00799999999998</v>
      </c>
      <c r="I56" s="21">
        <v>13</v>
      </c>
    </row>
    <row r="57" spans="1:9" ht="15.75" customHeight="1" x14ac:dyDescent="0.3">
      <c r="A57" s="17">
        <v>7</v>
      </c>
      <c r="B57" s="18" t="s">
        <v>511</v>
      </c>
      <c r="C57" s="18" t="s">
        <v>470</v>
      </c>
      <c r="D57" s="86">
        <v>99</v>
      </c>
      <c r="E57" s="86">
        <v>95.001000000000005</v>
      </c>
      <c r="F57" s="86">
        <f t="shared" si="4"/>
        <v>194.001</v>
      </c>
      <c r="G57" s="20">
        <v>4</v>
      </c>
      <c r="H57" s="86">
        <v>390.005</v>
      </c>
      <c r="I57" s="21">
        <v>11</v>
      </c>
    </row>
    <row r="58" spans="1:9" ht="15.75" customHeight="1" x14ac:dyDescent="0.3">
      <c r="A58" s="17">
        <v>9</v>
      </c>
      <c r="B58" s="18" t="s">
        <v>358</v>
      </c>
      <c r="C58" s="18" t="s">
        <v>14</v>
      </c>
      <c r="D58" s="86">
        <v>98.001999999999995</v>
      </c>
      <c r="E58" s="86">
        <v>97.001000000000005</v>
      </c>
      <c r="F58" s="86">
        <f t="shared" si="4"/>
        <v>195.00299999999999</v>
      </c>
      <c r="G58" s="20">
        <v>7</v>
      </c>
      <c r="H58" s="86">
        <v>384.005</v>
      </c>
      <c r="I58" s="21">
        <v>11</v>
      </c>
    </row>
    <row r="59" spans="1:9" ht="15.75" customHeight="1" x14ac:dyDescent="0.3">
      <c r="A59" s="17">
        <v>3</v>
      </c>
      <c r="B59" s="18" t="s">
        <v>512</v>
      </c>
      <c r="C59" s="18" t="s">
        <v>513</v>
      </c>
      <c r="D59" s="86">
        <v>100.005</v>
      </c>
      <c r="E59" s="86">
        <v>93.001999999999995</v>
      </c>
      <c r="F59" s="86">
        <f t="shared" si="4"/>
        <v>193.00700000000001</v>
      </c>
      <c r="G59" s="20">
        <v>3</v>
      </c>
      <c r="H59" s="86">
        <v>378.00700000000001</v>
      </c>
      <c r="I59" s="21">
        <v>6</v>
      </c>
    </row>
    <row r="60" spans="1:9" ht="15.75" customHeight="1" x14ac:dyDescent="0.3">
      <c r="A60" s="17">
        <v>5</v>
      </c>
      <c r="B60" s="18" t="s">
        <v>514</v>
      </c>
      <c r="C60" s="18" t="s">
        <v>489</v>
      </c>
      <c r="D60" s="86" t="s">
        <v>37</v>
      </c>
      <c r="E60" s="86"/>
      <c r="F60" s="86">
        <f t="shared" si="4"/>
        <v>0</v>
      </c>
      <c r="G60" s="20">
        <v>0</v>
      </c>
      <c r="H60" s="86">
        <v>0</v>
      </c>
      <c r="I60" s="21">
        <v>0</v>
      </c>
    </row>
    <row r="61" spans="1:9" ht="15.75" customHeight="1" x14ac:dyDescent="0.3">
      <c r="A61" s="24">
        <v>8</v>
      </c>
      <c r="B61" s="25" t="s">
        <v>515</v>
      </c>
      <c r="C61" s="25" t="s">
        <v>489</v>
      </c>
      <c r="D61" s="88" t="s">
        <v>37</v>
      </c>
      <c r="E61" s="88"/>
      <c r="F61" s="88">
        <f t="shared" si="4"/>
        <v>0</v>
      </c>
      <c r="G61" s="27">
        <v>0</v>
      </c>
      <c r="H61" s="88">
        <v>0</v>
      </c>
      <c r="I61" s="30">
        <v>0</v>
      </c>
    </row>
    <row r="62" spans="1:9" ht="15.75" customHeight="1" x14ac:dyDescent="0.3"/>
    <row r="63" spans="1:9" ht="15.75" customHeight="1" x14ac:dyDescent="0.3">
      <c r="B63" s="4" t="s">
        <v>484</v>
      </c>
      <c r="E63" s="33" t="s">
        <v>142</v>
      </c>
    </row>
    <row r="64" spans="1:9" ht="15.75" customHeight="1" x14ac:dyDescent="0.3">
      <c r="B64" s="4" t="s">
        <v>143</v>
      </c>
    </row>
    <row r="65" spans="5:5" ht="15.75" customHeight="1" x14ac:dyDescent="0.3"/>
    <row r="66" spans="5:5" ht="15.75" customHeight="1" x14ac:dyDescent="0.3"/>
    <row r="67" spans="5:5" ht="15.75" customHeight="1" x14ac:dyDescent="0.3"/>
    <row r="68" spans="5:5" ht="15.75" customHeight="1" x14ac:dyDescent="0.3">
      <c r="E68" s="4" t="s">
        <v>516</v>
      </c>
    </row>
    <row r="69" spans="5:5" ht="15.75" customHeight="1" x14ac:dyDescent="0.3"/>
    <row r="70" spans="5:5" ht="15.75" customHeight="1" x14ac:dyDescent="0.3"/>
    <row r="71" spans="5:5" ht="15.75" customHeight="1" x14ac:dyDescent="0.3"/>
    <row r="72" spans="5:5" ht="15.75" customHeight="1" x14ac:dyDescent="0.3"/>
    <row r="73" spans="5:5" ht="15.75" customHeight="1" x14ac:dyDescent="0.3"/>
    <row r="74" spans="5:5" ht="15.75" customHeight="1" x14ac:dyDescent="0.3"/>
    <row r="75" spans="5:5" ht="15.75" customHeight="1" x14ac:dyDescent="0.3"/>
    <row r="76" spans="5:5" ht="15.75" customHeight="1" x14ac:dyDescent="0.3"/>
    <row r="77" spans="5:5" ht="15.75" customHeight="1" x14ac:dyDescent="0.3"/>
    <row r="78" spans="5:5" ht="15.75" customHeight="1" x14ac:dyDescent="0.3"/>
    <row r="79" spans="5:5" ht="15.75" customHeight="1" x14ac:dyDescent="0.3"/>
    <row r="80" spans="5:5" ht="15.75" customHeight="1" x14ac:dyDescent="0.3"/>
    <row r="81" ht="15.75" customHeight="1" x14ac:dyDescent="0.3"/>
  </sheetData>
  <hyperlinks>
    <hyperlink ref="B2" location="'Index'!A3" tooltip="Go to the Index sheet" display="`" xr:uid="{F772B9B7-0E7E-48A3-98A7-5920785937C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1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C922-3B2C-4AB7-9CAC-3254A1737EB9}">
  <sheetPr codeName="Sheet24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486</v>
      </c>
      <c r="D1" s="3"/>
      <c r="E1" s="3"/>
      <c r="F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73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6">
        <v>2</v>
      </c>
      <c r="B4" s="10" t="s">
        <v>5</v>
      </c>
      <c r="C4" s="77" t="s">
        <v>6</v>
      </c>
      <c r="D4" s="46"/>
      <c r="E4" s="78"/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35">
        <v>2</v>
      </c>
      <c r="B5" s="14" t="s">
        <v>210</v>
      </c>
      <c r="C5" s="14" t="s">
        <v>12</v>
      </c>
      <c r="D5" s="90">
        <v>98.003</v>
      </c>
      <c r="E5" s="90">
        <v>97</v>
      </c>
      <c r="F5" s="85">
        <f t="shared" ref="F5:F13" si="0">SUM(D5,E5)</f>
        <v>195.00299999999999</v>
      </c>
      <c r="G5" s="15">
        <v>8</v>
      </c>
      <c r="H5" s="90">
        <v>391.00400000000002</v>
      </c>
      <c r="I5" s="37">
        <v>17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9</v>
      </c>
      <c r="B6" s="18" t="s">
        <v>517</v>
      </c>
      <c r="C6" s="18" t="s">
        <v>242</v>
      </c>
      <c r="D6" s="91">
        <v>98</v>
      </c>
      <c r="E6" s="91">
        <v>96.001999999999995</v>
      </c>
      <c r="F6" s="86">
        <f t="shared" si="0"/>
        <v>194.00200000000001</v>
      </c>
      <c r="G6" s="20">
        <v>7</v>
      </c>
      <c r="H6" s="91">
        <v>388.005</v>
      </c>
      <c r="I6" s="39">
        <v>15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17">
        <v>3</v>
      </c>
      <c r="B7" s="18" t="s">
        <v>518</v>
      </c>
      <c r="C7" s="18" t="s">
        <v>115</v>
      </c>
      <c r="D7" s="91">
        <v>98.001999999999995</v>
      </c>
      <c r="E7" s="91">
        <v>95.001000000000005</v>
      </c>
      <c r="F7" s="86">
        <f t="shared" si="0"/>
        <v>193.00299999999999</v>
      </c>
      <c r="G7" s="20">
        <v>6</v>
      </c>
      <c r="H7" s="91">
        <v>386.00699999999995</v>
      </c>
      <c r="I7" s="39">
        <v>13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40">
        <v>6</v>
      </c>
      <c r="B8" s="18" t="s">
        <v>519</v>
      </c>
      <c r="C8" s="18" t="s">
        <v>242</v>
      </c>
      <c r="D8" s="91">
        <v>98.001999999999995</v>
      </c>
      <c r="E8" s="91">
        <v>98.001000000000005</v>
      </c>
      <c r="F8" s="86">
        <f t="shared" si="0"/>
        <v>196.00299999999999</v>
      </c>
      <c r="G8" s="20">
        <v>9</v>
      </c>
      <c r="H8" s="91">
        <v>382.00400000000002</v>
      </c>
      <c r="I8" s="39">
        <v>13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17">
        <v>7</v>
      </c>
      <c r="B9" s="18" t="s">
        <v>520</v>
      </c>
      <c r="C9" s="18" t="s">
        <v>348</v>
      </c>
      <c r="D9" s="91">
        <v>97</v>
      </c>
      <c r="E9" s="91">
        <v>96.001999999999995</v>
      </c>
      <c r="F9" s="86">
        <f t="shared" si="0"/>
        <v>193.00200000000001</v>
      </c>
      <c r="G9" s="20">
        <v>5</v>
      </c>
      <c r="H9" s="91">
        <v>385.00600000000003</v>
      </c>
      <c r="I9" s="39">
        <v>11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40">
        <v>8</v>
      </c>
      <c r="B10" s="18" t="s">
        <v>521</v>
      </c>
      <c r="C10" s="18" t="s">
        <v>273</v>
      </c>
      <c r="D10" s="91">
        <v>97.001000000000005</v>
      </c>
      <c r="E10" s="91">
        <v>95</v>
      </c>
      <c r="F10" s="86">
        <f t="shared" si="0"/>
        <v>192.001</v>
      </c>
      <c r="G10" s="20">
        <v>4</v>
      </c>
      <c r="H10" s="91">
        <v>384.005</v>
      </c>
      <c r="I10" s="39">
        <v>10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17">
        <v>1</v>
      </c>
      <c r="B11" s="18" t="s">
        <v>522</v>
      </c>
      <c r="C11" s="18" t="s">
        <v>348</v>
      </c>
      <c r="D11" s="86" t="s">
        <v>37</v>
      </c>
      <c r="E11" s="86"/>
      <c r="F11" s="86">
        <f t="shared" si="0"/>
        <v>0</v>
      </c>
      <c r="G11" s="20">
        <v>0</v>
      </c>
      <c r="H11" s="86">
        <v>0</v>
      </c>
      <c r="I11" s="23">
        <v>0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40">
        <v>4</v>
      </c>
      <c r="B12" s="18" t="s">
        <v>523</v>
      </c>
      <c r="C12" s="18" t="s">
        <v>238</v>
      </c>
      <c r="D12" s="91" t="s">
        <v>37</v>
      </c>
      <c r="E12" s="91"/>
      <c r="F12" s="86">
        <f t="shared" si="0"/>
        <v>0</v>
      </c>
      <c r="G12" s="20">
        <v>0</v>
      </c>
      <c r="H12" s="91">
        <v>0</v>
      </c>
      <c r="I12" s="39">
        <v>0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24">
        <v>5</v>
      </c>
      <c r="B13" s="25" t="s">
        <v>376</v>
      </c>
      <c r="C13" s="25" t="s">
        <v>68</v>
      </c>
      <c r="D13" s="92" t="s">
        <v>37</v>
      </c>
      <c r="E13" s="92"/>
      <c r="F13" s="88">
        <f t="shared" si="0"/>
        <v>0</v>
      </c>
      <c r="G13" s="27">
        <v>0</v>
      </c>
      <c r="H13" s="92">
        <v>0</v>
      </c>
      <c r="I13" s="43">
        <v>0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7"/>
      <c r="B15" s="8" t="s">
        <v>96</v>
      </c>
      <c r="C15" s="8"/>
      <c r="D15" s="8"/>
      <c r="E15" s="8"/>
      <c r="F15" s="8"/>
      <c r="G15" s="8"/>
      <c r="H15" s="8"/>
      <c r="I15" s="8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76">
        <v>2</v>
      </c>
      <c r="B16" s="10" t="s">
        <v>5</v>
      </c>
      <c r="C16" s="77" t="s">
        <v>6</v>
      </c>
      <c r="D16" s="46"/>
      <c r="E16" s="78"/>
      <c r="F16" s="11" t="s">
        <v>7</v>
      </c>
      <c r="G16" s="11" t="s">
        <v>8</v>
      </c>
      <c r="H16" s="11" t="s">
        <v>9</v>
      </c>
      <c r="I16" s="12" t="s">
        <v>10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13">
        <v>3</v>
      </c>
      <c r="B17" s="14" t="s">
        <v>524</v>
      </c>
      <c r="C17" s="14" t="s">
        <v>348</v>
      </c>
      <c r="D17" s="90">
        <v>98.001999999999995</v>
      </c>
      <c r="E17" s="90">
        <v>95</v>
      </c>
      <c r="F17" s="85">
        <f t="shared" ref="F17:F24" si="1">SUM(D17,E17)</f>
        <v>193.00200000000001</v>
      </c>
      <c r="G17" s="15">
        <v>6</v>
      </c>
      <c r="H17" s="90">
        <v>388.005</v>
      </c>
      <c r="I17" s="37">
        <v>14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40">
        <v>6</v>
      </c>
      <c r="B18" s="18" t="s">
        <v>525</v>
      </c>
      <c r="C18" s="18" t="s">
        <v>32</v>
      </c>
      <c r="D18" s="91">
        <v>98.001999999999995</v>
      </c>
      <c r="E18" s="91">
        <v>96</v>
      </c>
      <c r="F18" s="86">
        <f t="shared" si="1"/>
        <v>194.00200000000001</v>
      </c>
      <c r="G18" s="20">
        <v>7</v>
      </c>
      <c r="H18" s="91">
        <v>387.005</v>
      </c>
      <c r="I18" s="39">
        <v>13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40">
        <v>4</v>
      </c>
      <c r="B19" s="18" t="s">
        <v>435</v>
      </c>
      <c r="C19" s="18" t="s">
        <v>85</v>
      </c>
      <c r="D19" s="91">
        <v>98.001000000000005</v>
      </c>
      <c r="E19" s="91">
        <v>94.001000000000005</v>
      </c>
      <c r="F19" s="86">
        <f t="shared" si="1"/>
        <v>192.00200000000001</v>
      </c>
      <c r="G19" s="20">
        <v>5</v>
      </c>
      <c r="H19" s="91">
        <v>386.00300000000004</v>
      </c>
      <c r="I19" s="39">
        <v>12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40">
        <v>2</v>
      </c>
      <c r="B20" s="18" t="s">
        <v>319</v>
      </c>
      <c r="C20" s="18" t="s">
        <v>242</v>
      </c>
      <c r="D20" s="91">
        <v>99.003</v>
      </c>
      <c r="E20" s="91">
        <v>97.001999999999995</v>
      </c>
      <c r="F20" s="86">
        <f t="shared" si="1"/>
        <v>196.005</v>
      </c>
      <c r="G20" s="20">
        <v>8</v>
      </c>
      <c r="H20" s="91">
        <v>385.01499999999999</v>
      </c>
      <c r="I20" s="39">
        <v>12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17">
        <v>1</v>
      </c>
      <c r="B21" s="18" t="s">
        <v>299</v>
      </c>
      <c r="C21" s="18" t="s">
        <v>242</v>
      </c>
      <c r="D21" s="86">
        <v>96</v>
      </c>
      <c r="E21" s="86">
        <v>95</v>
      </c>
      <c r="F21" s="86">
        <f t="shared" si="1"/>
        <v>191</v>
      </c>
      <c r="G21" s="20">
        <v>4</v>
      </c>
      <c r="H21" s="86">
        <v>380.00200000000001</v>
      </c>
      <c r="I21" s="23">
        <v>7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17">
        <v>7</v>
      </c>
      <c r="B22" s="18" t="s">
        <v>300</v>
      </c>
      <c r="C22" s="18" t="s">
        <v>242</v>
      </c>
      <c r="D22" s="91">
        <v>97.001999999999995</v>
      </c>
      <c r="E22" s="91">
        <v>91.001000000000005</v>
      </c>
      <c r="F22" s="86">
        <f t="shared" si="1"/>
        <v>188.00299999999999</v>
      </c>
      <c r="G22" s="20">
        <v>3</v>
      </c>
      <c r="H22" s="91">
        <v>375.00400000000002</v>
      </c>
      <c r="I22" s="39">
        <v>5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17">
        <v>5</v>
      </c>
      <c r="B23" s="18" t="s">
        <v>526</v>
      </c>
      <c r="C23" s="18" t="s">
        <v>242</v>
      </c>
      <c r="D23" s="91" t="s">
        <v>37</v>
      </c>
      <c r="E23" s="91"/>
      <c r="F23" s="86">
        <f t="shared" si="1"/>
        <v>0</v>
      </c>
      <c r="G23" s="20">
        <v>0</v>
      </c>
      <c r="H23" s="91">
        <v>192.00200000000001</v>
      </c>
      <c r="I23" s="39">
        <v>5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41">
        <v>8</v>
      </c>
      <c r="B24" s="25" t="s">
        <v>527</v>
      </c>
      <c r="C24" s="25" t="s">
        <v>242</v>
      </c>
      <c r="D24" s="92">
        <v>99.004000000000005</v>
      </c>
      <c r="E24" s="92">
        <v>0</v>
      </c>
      <c r="F24" s="88">
        <f t="shared" si="1"/>
        <v>99.004000000000005</v>
      </c>
      <c r="G24" s="27">
        <v>2</v>
      </c>
      <c r="H24" s="92">
        <v>198.00400000000002</v>
      </c>
      <c r="I24" s="43">
        <v>3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7"/>
      <c r="B26" s="8" t="s">
        <v>97</v>
      </c>
      <c r="C26" s="8"/>
      <c r="D26" s="8"/>
      <c r="E26" s="8"/>
      <c r="F26" s="8"/>
      <c r="G26" s="8"/>
      <c r="H26" s="8"/>
      <c r="I26" s="8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76">
        <v>2</v>
      </c>
      <c r="B27" s="10" t="s">
        <v>5</v>
      </c>
      <c r="C27" s="77" t="s">
        <v>6</v>
      </c>
      <c r="D27" s="46"/>
      <c r="E27" s="78"/>
      <c r="F27" s="11" t="s">
        <v>7</v>
      </c>
      <c r="G27" s="11" t="s">
        <v>8</v>
      </c>
      <c r="H27" s="11" t="s">
        <v>9</v>
      </c>
      <c r="I27" s="12" t="s">
        <v>10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13">
        <v>1</v>
      </c>
      <c r="B28" s="14" t="s">
        <v>528</v>
      </c>
      <c r="C28" s="14" t="s">
        <v>273</v>
      </c>
      <c r="D28" s="85">
        <v>97.003</v>
      </c>
      <c r="E28" s="85">
        <v>97</v>
      </c>
      <c r="F28" s="85">
        <f t="shared" ref="F28:F35" si="2">SUM(D28,E28)</f>
        <v>194.00299999999999</v>
      </c>
      <c r="G28" s="15">
        <v>8</v>
      </c>
      <c r="H28" s="85">
        <v>382.00400000000002</v>
      </c>
      <c r="I28" s="32">
        <v>14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40">
        <v>8</v>
      </c>
      <c r="B29" s="18" t="s">
        <v>529</v>
      </c>
      <c r="C29" s="18" t="s">
        <v>161</v>
      </c>
      <c r="D29" s="91">
        <v>97</v>
      </c>
      <c r="E29" s="91">
        <v>94</v>
      </c>
      <c r="F29" s="86">
        <f t="shared" si="2"/>
        <v>191</v>
      </c>
      <c r="G29" s="20">
        <v>5</v>
      </c>
      <c r="H29" s="91">
        <v>382.00099999999998</v>
      </c>
      <c r="I29" s="39">
        <v>13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17">
        <v>7</v>
      </c>
      <c r="B30" s="18" t="s">
        <v>373</v>
      </c>
      <c r="C30" s="18" t="s">
        <v>255</v>
      </c>
      <c r="D30" s="91">
        <v>98</v>
      </c>
      <c r="E30" s="91">
        <v>95</v>
      </c>
      <c r="F30" s="86">
        <f t="shared" si="2"/>
        <v>193</v>
      </c>
      <c r="G30" s="20">
        <v>7</v>
      </c>
      <c r="H30" s="91">
        <v>380.00099999999998</v>
      </c>
      <c r="I30" s="39">
        <v>12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17">
        <v>5</v>
      </c>
      <c r="B31" s="18" t="s">
        <v>530</v>
      </c>
      <c r="C31" s="18" t="s">
        <v>342</v>
      </c>
      <c r="D31" s="91">
        <v>95</v>
      </c>
      <c r="E31" s="91">
        <v>94</v>
      </c>
      <c r="F31" s="86">
        <f t="shared" si="2"/>
        <v>189</v>
      </c>
      <c r="G31" s="20">
        <v>3</v>
      </c>
      <c r="H31" s="91">
        <v>379</v>
      </c>
      <c r="I31" s="39">
        <v>10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17">
        <v>3</v>
      </c>
      <c r="B32" s="18" t="s">
        <v>269</v>
      </c>
      <c r="C32" s="18" t="s">
        <v>263</v>
      </c>
      <c r="D32" s="91">
        <v>96</v>
      </c>
      <c r="E32" s="91">
        <v>96</v>
      </c>
      <c r="F32" s="86">
        <f t="shared" si="2"/>
        <v>192</v>
      </c>
      <c r="G32" s="20">
        <v>6</v>
      </c>
      <c r="H32" s="91">
        <v>378</v>
      </c>
      <c r="I32" s="39">
        <v>10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40">
        <v>4</v>
      </c>
      <c r="B33" s="18" t="s">
        <v>445</v>
      </c>
      <c r="C33" s="18" t="s">
        <v>12</v>
      </c>
      <c r="D33" s="91">
        <v>96</v>
      </c>
      <c r="E33" s="91">
        <v>93.001000000000005</v>
      </c>
      <c r="F33" s="86">
        <f t="shared" si="2"/>
        <v>189.001</v>
      </c>
      <c r="G33" s="20">
        <v>4</v>
      </c>
      <c r="H33" s="91">
        <v>362.00099999999998</v>
      </c>
      <c r="I33" s="39">
        <v>7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40">
        <v>2</v>
      </c>
      <c r="B34" s="18" t="s">
        <v>531</v>
      </c>
      <c r="C34" s="18" t="s">
        <v>255</v>
      </c>
      <c r="D34" s="91">
        <v>92</v>
      </c>
      <c r="E34" s="91">
        <v>88</v>
      </c>
      <c r="F34" s="86">
        <f t="shared" si="2"/>
        <v>180</v>
      </c>
      <c r="G34" s="20">
        <v>2</v>
      </c>
      <c r="H34" s="91">
        <v>348</v>
      </c>
      <c r="I34" s="39">
        <v>4</v>
      </c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41">
        <v>6</v>
      </c>
      <c r="B35" s="25" t="s">
        <v>284</v>
      </c>
      <c r="C35" s="25" t="s">
        <v>255</v>
      </c>
      <c r="D35" s="92" t="s">
        <v>37</v>
      </c>
      <c r="E35" s="92"/>
      <c r="F35" s="88">
        <f t="shared" si="2"/>
        <v>0</v>
      </c>
      <c r="G35" s="27">
        <v>0</v>
      </c>
      <c r="H35" s="92">
        <v>0</v>
      </c>
      <c r="I35" s="43">
        <v>0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7"/>
      <c r="B37" s="8" t="s">
        <v>121</v>
      </c>
      <c r="C37" s="8"/>
      <c r="D37" s="8"/>
      <c r="E37" s="8"/>
      <c r="F37" s="8"/>
      <c r="G37" s="8"/>
      <c r="H37" s="8"/>
      <c r="I37" s="8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76">
        <v>2</v>
      </c>
      <c r="B38" s="10" t="s">
        <v>5</v>
      </c>
      <c r="C38" s="77" t="s">
        <v>6</v>
      </c>
      <c r="D38" s="46"/>
      <c r="E38" s="78"/>
      <c r="F38" s="11" t="s">
        <v>7</v>
      </c>
      <c r="G38" s="11" t="s">
        <v>8</v>
      </c>
      <c r="H38" s="11" t="s">
        <v>9</v>
      </c>
      <c r="I38" s="12" t="s">
        <v>10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5">
        <v>2</v>
      </c>
      <c r="B39" s="14" t="s">
        <v>203</v>
      </c>
      <c r="C39" s="14" t="s">
        <v>119</v>
      </c>
      <c r="D39" s="90">
        <v>97.001000000000005</v>
      </c>
      <c r="E39" s="90">
        <v>94</v>
      </c>
      <c r="F39" s="85">
        <f t="shared" ref="F39:F46" si="3">SUM(D39,E39)</f>
        <v>191.001</v>
      </c>
      <c r="G39" s="15">
        <v>8</v>
      </c>
      <c r="H39" s="90">
        <v>382.00200000000001</v>
      </c>
      <c r="I39" s="37">
        <v>16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40">
        <v>4</v>
      </c>
      <c r="B40" s="18" t="s">
        <v>406</v>
      </c>
      <c r="C40" s="18" t="s">
        <v>161</v>
      </c>
      <c r="D40" s="91">
        <v>95</v>
      </c>
      <c r="E40" s="91">
        <v>94</v>
      </c>
      <c r="F40" s="86">
        <f t="shared" si="3"/>
        <v>189</v>
      </c>
      <c r="G40" s="20">
        <v>7</v>
      </c>
      <c r="H40" s="91">
        <v>379.00099999999998</v>
      </c>
      <c r="I40" s="39">
        <v>14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17">
        <v>1</v>
      </c>
      <c r="B41" s="18" t="s">
        <v>84</v>
      </c>
      <c r="C41" s="18" t="s">
        <v>85</v>
      </c>
      <c r="D41" s="86">
        <v>97</v>
      </c>
      <c r="E41" s="86">
        <v>92</v>
      </c>
      <c r="F41" s="86">
        <f t="shared" si="3"/>
        <v>189</v>
      </c>
      <c r="G41" s="20">
        <v>7</v>
      </c>
      <c r="H41" s="86">
        <v>374.00099999999998</v>
      </c>
      <c r="I41" s="23">
        <v>13</v>
      </c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17">
        <v>5</v>
      </c>
      <c r="B42" s="18" t="s">
        <v>532</v>
      </c>
      <c r="C42" s="18" t="s">
        <v>263</v>
      </c>
      <c r="D42" s="91">
        <v>95</v>
      </c>
      <c r="E42" s="91">
        <v>92.001000000000005</v>
      </c>
      <c r="F42" s="86">
        <f t="shared" si="3"/>
        <v>187.001</v>
      </c>
      <c r="G42" s="20">
        <v>5</v>
      </c>
      <c r="H42" s="91">
        <v>371.00200000000001</v>
      </c>
      <c r="I42" s="39">
        <v>10</v>
      </c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17">
        <v>3</v>
      </c>
      <c r="B43" s="18" t="s">
        <v>533</v>
      </c>
      <c r="C43" s="18" t="s">
        <v>342</v>
      </c>
      <c r="D43" s="91">
        <v>93.001000000000005</v>
      </c>
      <c r="E43" s="91">
        <v>90</v>
      </c>
      <c r="F43" s="86">
        <f t="shared" si="3"/>
        <v>183.001</v>
      </c>
      <c r="G43" s="20">
        <v>4</v>
      </c>
      <c r="H43" s="91">
        <v>362.00200000000001</v>
      </c>
      <c r="I43" s="39">
        <v>8</v>
      </c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17">
        <v>7</v>
      </c>
      <c r="B44" s="18" t="s">
        <v>534</v>
      </c>
      <c r="C44" s="18" t="s">
        <v>255</v>
      </c>
      <c r="D44" s="91">
        <v>77</v>
      </c>
      <c r="E44" s="91">
        <v>76</v>
      </c>
      <c r="F44" s="86">
        <f t="shared" si="3"/>
        <v>153</v>
      </c>
      <c r="G44" s="20">
        <v>3</v>
      </c>
      <c r="H44" s="91">
        <v>303</v>
      </c>
      <c r="I44" s="39">
        <v>6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40">
        <v>6</v>
      </c>
      <c r="B45" s="18" t="s">
        <v>535</v>
      </c>
      <c r="C45" s="18" t="s">
        <v>161</v>
      </c>
      <c r="D45" s="91" t="s">
        <v>37</v>
      </c>
      <c r="E45" s="91"/>
      <c r="F45" s="86">
        <f t="shared" si="3"/>
        <v>0</v>
      </c>
      <c r="G45" s="20">
        <v>0</v>
      </c>
      <c r="H45" s="91">
        <v>0</v>
      </c>
      <c r="I45" s="39">
        <v>0</v>
      </c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41">
        <v>8</v>
      </c>
      <c r="B46" s="25" t="s">
        <v>536</v>
      </c>
      <c r="C46" s="25" t="s">
        <v>242</v>
      </c>
      <c r="D46" s="92" t="s">
        <v>37</v>
      </c>
      <c r="E46" s="92"/>
      <c r="F46" s="88">
        <f t="shared" si="3"/>
        <v>0</v>
      </c>
      <c r="G46" s="27">
        <v>0</v>
      </c>
      <c r="H46" s="92">
        <v>0</v>
      </c>
      <c r="I46" s="43">
        <v>0</v>
      </c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7"/>
      <c r="B48" s="8" t="s">
        <v>122</v>
      </c>
      <c r="C48" s="8"/>
      <c r="D48" s="8"/>
      <c r="E48" s="8"/>
      <c r="F48" s="8"/>
      <c r="G48" s="8"/>
      <c r="H48" s="8"/>
      <c r="I48" s="8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76">
        <v>2</v>
      </c>
      <c r="B49" s="10" t="s">
        <v>5</v>
      </c>
      <c r="C49" s="77" t="s">
        <v>6</v>
      </c>
      <c r="D49" s="46"/>
      <c r="E49" s="78"/>
      <c r="F49" s="11" t="s">
        <v>7</v>
      </c>
      <c r="G49" s="11" t="s">
        <v>8</v>
      </c>
      <c r="H49" s="11" t="s">
        <v>9</v>
      </c>
      <c r="I49" s="12" t="s">
        <v>10</v>
      </c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5">
        <v>8</v>
      </c>
      <c r="B50" s="14" t="s">
        <v>537</v>
      </c>
      <c r="C50" s="14" t="s">
        <v>85</v>
      </c>
      <c r="D50" s="90">
        <v>90.001000000000005</v>
      </c>
      <c r="E50" s="90">
        <v>89.001000000000005</v>
      </c>
      <c r="F50" s="85">
        <f t="shared" ref="F50:F57" si="4">SUM(D50,E50)</f>
        <v>179.00200000000001</v>
      </c>
      <c r="G50" s="15">
        <v>8</v>
      </c>
      <c r="H50" s="90">
        <v>349.00300000000004</v>
      </c>
      <c r="I50" s="37">
        <v>16</v>
      </c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17">
        <v>1</v>
      </c>
      <c r="B51" s="18" t="s">
        <v>538</v>
      </c>
      <c r="C51" s="18" t="s">
        <v>68</v>
      </c>
      <c r="D51" s="86" t="s">
        <v>37</v>
      </c>
      <c r="E51" s="86"/>
      <c r="F51" s="86">
        <f t="shared" si="4"/>
        <v>0</v>
      </c>
      <c r="G51" s="20">
        <v>0</v>
      </c>
      <c r="H51" s="86">
        <v>0</v>
      </c>
      <c r="I51" s="23">
        <v>0</v>
      </c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40">
        <v>2</v>
      </c>
      <c r="B52" s="18" t="s">
        <v>451</v>
      </c>
      <c r="C52" s="18" t="s">
        <v>255</v>
      </c>
      <c r="D52" s="91" t="s">
        <v>37</v>
      </c>
      <c r="E52" s="91"/>
      <c r="F52" s="86">
        <f t="shared" si="4"/>
        <v>0</v>
      </c>
      <c r="G52" s="20">
        <v>0</v>
      </c>
      <c r="H52" s="91">
        <v>0</v>
      </c>
      <c r="I52" s="39">
        <v>0</v>
      </c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3">
      <c r="A53" s="17">
        <v>3</v>
      </c>
      <c r="B53" s="18" t="s">
        <v>539</v>
      </c>
      <c r="C53" s="18" t="s">
        <v>255</v>
      </c>
      <c r="D53" s="91" t="s">
        <v>37</v>
      </c>
      <c r="E53" s="91"/>
      <c r="F53" s="86">
        <f t="shared" si="4"/>
        <v>0</v>
      </c>
      <c r="G53" s="20">
        <v>0</v>
      </c>
      <c r="H53" s="91">
        <v>0</v>
      </c>
      <c r="I53" s="39">
        <v>0</v>
      </c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3">
      <c r="A54" s="40">
        <v>4</v>
      </c>
      <c r="B54" s="18" t="s">
        <v>540</v>
      </c>
      <c r="C54" s="18" t="s">
        <v>255</v>
      </c>
      <c r="D54" s="91" t="s">
        <v>37</v>
      </c>
      <c r="E54" s="91"/>
      <c r="F54" s="86">
        <f t="shared" si="4"/>
        <v>0</v>
      </c>
      <c r="G54" s="20">
        <v>0</v>
      </c>
      <c r="H54" s="91">
        <v>0</v>
      </c>
      <c r="I54" s="39">
        <v>0</v>
      </c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3">
      <c r="A55" s="17">
        <v>5</v>
      </c>
      <c r="B55" s="18" t="s">
        <v>541</v>
      </c>
      <c r="C55" s="18" t="s">
        <v>255</v>
      </c>
      <c r="D55" s="91" t="s">
        <v>37</v>
      </c>
      <c r="E55" s="91"/>
      <c r="F55" s="86">
        <f t="shared" si="4"/>
        <v>0</v>
      </c>
      <c r="G55" s="20">
        <v>0</v>
      </c>
      <c r="H55" s="91">
        <v>0</v>
      </c>
      <c r="I55" s="39">
        <v>0</v>
      </c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3">
      <c r="A56" s="40">
        <v>6</v>
      </c>
      <c r="B56" s="18" t="s">
        <v>542</v>
      </c>
      <c r="C56" s="18" t="s">
        <v>255</v>
      </c>
      <c r="D56" s="91" t="s">
        <v>37</v>
      </c>
      <c r="E56" s="91"/>
      <c r="F56" s="86">
        <f t="shared" si="4"/>
        <v>0</v>
      </c>
      <c r="G56" s="20">
        <v>0</v>
      </c>
      <c r="H56" s="91">
        <v>0</v>
      </c>
      <c r="I56" s="39">
        <v>0</v>
      </c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3">
      <c r="A57" s="24">
        <v>7</v>
      </c>
      <c r="B57" s="25" t="s">
        <v>543</v>
      </c>
      <c r="C57" s="25" t="s">
        <v>58</v>
      </c>
      <c r="D57" s="92" t="s">
        <v>44</v>
      </c>
      <c r="E57" s="92"/>
      <c r="F57" s="88">
        <f t="shared" si="4"/>
        <v>0</v>
      </c>
      <c r="G57" s="27">
        <v>0</v>
      </c>
      <c r="H57" s="92">
        <v>0</v>
      </c>
      <c r="I57" s="43">
        <v>0</v>
      </c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3">
      <c r="A59" s="34"/>
      <c r="B59" s="4" t="s">
        <v>484</v>
      </c>
      <c r="E59" s="33" t="s">
        <v>142</v>
      </c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3">
      <c r="A60" s="34"/>
      <c r="B60" s="4" t="s">
        <v>143</v>
      </c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75" customHeight="1" x14ac:dyDescent="0.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hyperlinks>
    <hyperlink ref="B2" location="'Index'!A3" tooltip="Go to the Index sheet" display="`" xr:uid="{4D292902-7ED7-4E6B-ACC4-3EE9172CE74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0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0952-362B-4916-A863-D0857A59B48E}">
  <sheetPr codeName="Sheet25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486</v>
      </c>
      <c r="D1" s="3"/>
      <c r="E1" s="3"/>
      <c r="F1" s="3" t="s">
        <v>163</v>
      </c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4"/>
      <c r="AH1" s="34"/>
    </row>
    <row r="2" spans="1:34" ht="15.75" customHeight="1" x14ac:dyDescent="0.3">
      <c r="B2" s="6" t="s">
        <v>2</v>
      </c>
      <c r="AG2" s="34"/>
      <c r="AH2" s="34"/>
    </row>
    <row r="3" spans="1:34" s="8" customFormat="1" ht="15.75" customHeight="1" x14ac:dyDescent="0.3">
      <c r="A3" s="7"/>
      <c r="B3" s="8" t="s">
        <v>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6">
        <v>2</v>
      </c>
      <c r="B4" s="10" t="s">
        <v>5</v>
      </c>
      <c r="C4" s="77" t="s">
        <v>6</v>
      </c>
      <c r="D4" s="46" t="s">
        <v>281</v>
      </c>
      <c r="E4" s="78" t="s">
        <v>281</v>
      </c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13">
        <v>5</v>
      </c>
      <c r="B5" s="14" t="s">
        <v>445</v>
      </c>
      <c r="C5" s="14" t="s">
        <v>12</v>
      </c>
      <c r="D5" s="90">
        <v>96</v>
      </c>
      <c r="E5" s="90">
        <v>93.001000000000005</v>
      </c>
      <c r="F5" s="85">
        <v>189.001</v>
      </c>
      <c r="G5" s="15">
        <v>5</v>
      </c>
      <c r="H5" s="90">
        <v>362.00099999999998</v>
      </c>
      <c r="I5" s="37">
        <v>10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1</v>
      </c>
      <c r="B6" s="18" t="s">
        <v>451</v>
      </c>
      <c r="C6" s="18" t="s">
        <v>255</v>
      </c>
      <c r="D6" s="91" t="s">
        <v>37</v>
      </c>
      <c r="E6" s="91"/>
      <c r="F6" s="86">
        <v>0</v>
      </c>
      <c r="G6" s="19">
        <v>0</v>
      </c>
      <c r="H6" s="86">
        <v>0</v>
      </c>
      <c r="I6" s="23">
        <v>0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40">
        <v>2</v>
      </c>
      <c r="B7" s="18" t="s">
        <v>539</v>
      </c>
      <c r="C7" s="18" t="s">
        <v>255</v>
      </c>
      <c r="D7" s="91" t="s">
        <v>37</v>
      </c>
      <c r="E7" s="91"/>
      <c r="F7" s="86">
        <v>0</v>
      </c>
      <c r="G7" s="19">
        <v>0</v>
      </c>
      <c r="H7" s="91">
        <v>0</v>
      </c>
      <c r="I7" s="39">
        <v>0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17">
        <v>3</v>
      </c>
      <c r="B8" s="18" t="s">
        <v>540</v>
      </c>
      <c r="C8" s="18" t="s">
        <v>255</v>
      </c>
      <c r="D8" s="91" t="s">
        <v>37</v>
      </c>
      <c r="E8" s="91"/>
      <c r="F8" s="86">
        <v>0</v>
      </c>
      <c r="G8" s="19">
        <v>0</v>
      </c>
      <c r="H8" s="91">
        <v>0</v>
      </c>
      <c r="I8" s="39">
        <v>0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41">
        <v>4</v>
      </c>
      <c r="B9" s="25" t="s">
        <v>541</v>
      </c>
      <c r="C9" s="25" t="s">
        <v>255</v>
      </c>
      <c r="D9" s="92" t="s">
        <v>37</v>
      </c>
      <c r="E9" s="92"/>
      <c r="F9" s="88">
        <v>0</v>
      </c>
      <c r="G9" s="26">
        <v>0</v>
      </c>
      <c r="H9" s="92">
        <v>0</v>
      </c>
      <c r="I9" s="43">
        <v>0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34"/>
      <c r="B11" s="4" t="s">
        <v>164</v>
      </c>
      <c r="E11" s="33" t="s">
        <v>142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34"/>
      <c r="B12" s="4" t="s">
        <v>143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75" customHeight="1" x14ac:dyDescent="0.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`" xr:uid="{18CD5CC6-23E6-4A51-B6D7-1DC72E9C7B1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A5792-FE01-416E-9C17-18CEB3A9F7E3}">
  <sheetPr codeName="Sheet13">
    <tabColor theme="9"/>
    <pageSetUpPr fitToPage="1"/>
  </sheetPr>
  <dimension ref="A1:AH70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0</v>
      </c>
      <c r="D1" s="3"/>
      <c r="E1" s="3"/>
      <c r="F1" s="3" t="s">
        <v>163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4"/>
      <c r="AH1" s="34"/>
    </row>
    <row r="2" spans="1:34" ht="15.75" customHeight="1" x14ac:dyDescent="0.3">
      <c r="B2" s="6" t="s">
        <v>2</v>
      </c>
      <c r="AG2" s="34"/>
      <c r="AH2" s="34"/>
    </row>
    <row r="3" spans="1:34" s="8" customFormat="1" ht="15.75" customHeight="1" x14ac:dyDescent="0.3">
      <c r="A3" s="7"/>
      <c r="B3" s="8" t="s">
        <v>3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35">
        <v>4</v>
      </c>
      <c r="B5" s="14" t="s">
        <v>22</v>
      </c>
      <c r="C5" s="14" t="s">
        <v>23</v>
      </c>
      <c r="D5" s="36">
        <v>191</v>
      </c>
      <c r="E5" s="15">
        <v>4</v>
      </c>
      <c r="F5" s="36">
        <v>375</v>
      </c>
      <c r="G5" s="37">
        <v>8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3</v>
      </c>
      <c r="B6" s="18" t="s">
        <v>52</v>
      </c>
      <c r="C6" s="18" t="s">
        <v>23</v>
      </c>
      <c r="D6" s="38">
        <v>184</v>
      </c>
      <c r="E6" s="19">
        <v>3</v>
      </c>
      <c r="F6" s="38">
        <v>362</v>
      </c>
      <c r="G6" s="39">
        <v>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40">
        <v>2</v>
      </c>
      <c r="B7" s="18" t="s">
        <v>124</v>
      </c>
      <c r="C7" s="18" t="s">
        <v>76</v>
      </c>
      <c r="D7" s="38">
        <v>166</v>
      </c>
      <c r="E7" s="19">
        <v>2</v>
      </c>
      <c r="F7" s="38">
        <v>330</v>
      </c>
      <c r="G7" s="39">
        <v>4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24">
        <v>1</v>
      </c>
      <c r="B8" s="25" t="s">
        <v>113</v>
      </c>
      <c r="C8" s="25" t="s">
        <v>81</v>
      </c>
      <c r="D8" s="26" t="s">
        <v>37</v>
      </c>
      <c r="E8" s="26">
        <v>0</v>
      </c>
      <c r="F8" s="28">
        <v>0</v>
      </c>
      <c r="G8" s="29">
        <v>0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34"/>
      <c r="B10" s="4" t="s">
        <v>164</v>
      </c>
      <c r="F10" s="33" t="s">
        <v>142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34"/>
      <c r="B11" s="4" t="s">
        <v>143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</sheetData>
  <sheetProtection selectLockedCells="1" selectUnlockedCells="1"/>
  <hyperlinks>
    <hyperlink ref="B2" location="'Index'!A3" tooltip="Go to the Index sheet" display="`" xr:uid="{5F163C2B-695C-47BD-964C-08DA7A8D3B8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94B2-BB57-4B6A-9743-F3F2691150D1}">
  <sheetPr codeName="Sheet26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486</v>
      </c>
      <c r="D1" s="3"/>
      <c r="E1" s="3"/>
      <c r="F1" s="3" t="s">
        <v>165</v>
      </c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4"/>
      <c r="AH1" s="34"/>
    </row>
    <row r="2" spans="1:34" ht="15.75" customHeight="1" x14ac:dyDescent="0.3">
      <c r="B2" s="6" t="s">
        <v>2</v>
      </c>
      <c r="AG2" s="34"/>
      <c r="AH2" s="34"/>
    </row>
    <row r="3" spans="1:34" s="8" customFormat="1" ht="15.75" customHeight="1" x14ac:dyDescent="0.3">
      <c r="A3" s="7"/>
      <c r="B3" s="8" t="s">
        <v>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6">
        <v>2</v>
      </c>
      <c r="B4" s="10" t="s">
        <v>5</v>
      </c>
      <c r="C4" s="77" t="s">
        <v>6</v>
      </c>
      <c r="D4" s="46" t="s">
        <v>281</v>
      </c>
      <c r="E4" s="78" t="s">
        <v>281</v>
      </c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35">
        <v>10</v>
      </c>
      <c r="B5" s="14" t="s">
        <v>416</v>
      </c>
      <c r="C5" s="14" t="s">
        <v>253</v>
      </c>
      <c r="D5" s="90">
        <v>100.004</v>
      </c>
      <c r="E5" s="90">
        <v>100</v>
      </c>
      <c r="F5" s="85">
        <v>200.00400000000002</v>
      </c>
      <c r="G5" s="15">
        <v>8</v>
      </c>
      <c r="H5" s="90">
        <v>399.00800000000004</v>
      </c>
      <c r="I5" s="37">
        <v>17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40">
        <v>2</v>
      </c>
      <c r="B6" s="18" t="s">
        <v>137</v>
      </c>
      <c r="C6" s="18" t="s">
        <v>36</v>
      </c>
      <c r="D6" s="91">
        <v>100.006</v>
      </c>
      <c r="E6" s="91">
        <v>100.005</v>
      </c>
      <c r="F6" s="86">
        <v>200.011</v>
      </c>
      <c r="G6" s="19">
        <v>10</v>
      </c>
      <c r="H6" s="91">
        <v>398.01599999999996</v>
      </c>
      <c r="I6" s="39">
        <v>17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17">
        <v>3</v>
      </c>
      <c r="B7" s="18" t="s">
        <v>341</v>
      </c>
      <c r="C7" s="18" t="s">
        <v>342</v>
      </c>
      <c r="D7" s="91">
        <v>100.005</v>
      </c>
      <c r="E7" s="91">
        <v>98.004000000000005</v>
      </c>
      <c r="F7" s="86">
        <v>198.00900000000001</v>
      </c>
      <c r="G7" s="19">
        <v>6</v>
      </c>
      <c r="H7" s="91">
        <v>397.01600000000002</v>
      </c>
      <c r="I7" s="39">
        <v>16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17">
        <v>5</v>
      </c>
      <c r="B8" s="18" t="s">
        <v>496</v>
      </c>
      <c r="C8" s="18" t="s">
        <v>48</v>
      </c>
      <c r="D8" s="91">
        <v>100.004</v>
      </c>
      <c r="E8" s="91">
        <v>100.002</v>
      </c>
      <c r="F8" s="86">
        <v>200.006</v>
      </c>
      <c r="G8" s="19">
        <v>9</v>
      </c>
      <c r="H8" s="91">
        <v>397.01099999999997</v>
      </c>
      <c r="I8" s="39">
        <v>15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17">
        <v>1</v>
      </c>
      <c r="B9" s="18" t="s">
        <v>497</v>
      </c>
      <c r="C9" s="18" t="s">
        <v>12</v>
      </c>
      <c r="D9" s="86">
        <v>98.003</v>
      </c>
      <c r="E9" s="86">
        <v>98.001000000000005</v>
      </c>
      <c r="F9" s="86">
        <v>196.00400000000002</v>
      </c>
      <c r="G9" s="19">
        <v>5</v>
      </c>
      <c r="H9" s="86">
        <v>395.00700000000001</v>
      </c>
      <c r="I9" s="23">
        <v>13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40">
        <v>6</v>
      </c>
      <c r="B10" s="18" t="s">
        <v>305</v>
      </c>
      <c r="C10" s="18" t="s">
        <v>242</v>
      </c>
      <c r="D10" s="91">
        <v>100.002</v>
      </c>
      <c r="E10" s="91">
        <v>99.004000000000005</v>
      </c>
      <c r="F10" s="86">
        <v>199.006</v>
      </c>
      <c r="G10" s="19">
        <v>7</v>
      </c>
      <c r="H10" s="91">
        <v>395.01099999999997</v>
      </c>
      <c r="I10" s="39">
        <v>11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40">
        <v>8</v>
      </c>
      <c r="B11" s="18" t="s">
        <v>347</v>
      </c>
      <c r="C11" s="18" t="s">
        <v>348</v>
      </c>
      <c r="D11" s="91">
        <v>98.004999999999995</v>
      </c>
      <c r="E11" s="91">
        <v>97.001999999999995</v>
      </c>
      <c r="F11" s="86">
        <v>195.00700000000001</v>
      </c>
      <c r="G11" s="19">
        <v>4</v>
      </c>
      <c r="H11" s="91">
        <v>392.00900000000001</v>
      </c>
      <c r="I11" s="39">
        <v>9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17">
        <v>7</v>
      </c>
      <c r="B12" s="18" t="s">
        <v>333</v>
      </c>
      <c r="C12" s="18" t="s">
        <v>242</v>
      </c>
      <c r="D12" s="91">
        <v>100.003</v>
      </c>
      <c r="E12" s="91" t="s">
        <v>44</v>
      </c>
      <c r="F12" s="86">
        <v>100.003</v>
      </c>
      <c r="G12" s="19">
        <v>3</v>
      </c>
      <c r="H12" s="91">
        <v>100.003</v>
      </c>
      <c r="I12" s="39">
        <v>3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40">
        <v>4</v>
      </c>
      <c r="B13" s="18" t="s">
        <v>495</v>
      </c>
      <c r="C13" s="18" t="s">
        <v>238</v>
      </c>
      <c r="D13" s="91" t="s">
        <v>37</v>
      </c>
      <c r="E13" s="91" t="s">
        <v>281</v>
      </c>
      <c r="F13" s="86">
        <v>0</v>
      </c>
      <c r="G13" s="19">
        <v>0</v>
      </c>
      <c r="H13" s="91">
        <v>0</v>
      </c>
      <c r="I13" s="39">
        <v>0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24">
        <v>9</v>
      </c>
      <c r="B14" s="25" t="s">
        <v>491</v>
      </c>
      <c r="C14" s="25" t="s">
        <v>68</v>
      </c>
      <c r="D14" s="92" t="s">
        <v>37</v>
      </c>
      <c r="E14" s="92" t="s">
        <v>281</v>
      </c>
      <c r="F14" s="88">
        <v>0</v>
      </c>
      <c r="G14" s="26">
        <v>0</v>
      </c>
      <c r="H14" s="92">
        <v>0</v>
      </c>
      <c r="I14" s="43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7"/>
      <c r="B16" s="8" t="s">
        <v>4</v>
      </c>
      <c r="C16" s="8"/>
      <c r="D16" s="8"/>
      <c r="E16" s="8"/>
      <c r="F16" s="8"/>
      <c r="G16" s="8"/>
      <c r="H16" s="8"/>
      <c r="I16" s="8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76">
        <v>2</v>
      </c>
      <c r="B17" s="10" t="s">
        <v>5</v>
      </c>
      <c r="C17" s="77" t="s">
        <v>6</v>
      </c>
      <c r="D17" s="46" t="s">
        <v>281</v>
      </c>
      <c r="E17" s="78" t="s">
        <v>281</v>
      </c>
      <c r="F17" s="11" t="s">
        <v>7</v>
      </c>
      <c r="G17" s="11" t="s">
        <v>8</v>
      </c>
      <c r="H17" s="11" t="s">
        <v>9</v>
      </c>
      <c r="I17" s="12" t="s">
        <v>10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13">
        <v>7</v>
      </c>
      <c r="B18" s="14" t="s">
        <v>525</v>
      </c>
      <c r="C18" s="14" t="s">
        <v>32</v>
      </c>
      <c r="D18" s="90">
        <v>98.001999999999995</v>
      </c>
      <c r="E18" s="90">
        <v>96</v>
      </c>
      <c r="F18" s="85">
        <v>194.00200000000001</v>
      </c>
      <c r="G18" s="15">
        <v>9</v>
      </c>
      <c r="H18" s="90">
        <v>387.005</v>
      </c>
      <c r="I18" s="37">
        <v>17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40">
        <v>4</v>
      </c>
      <c r="B19" s="18" t="s">
        <v>435</v>
      </c>
      <c r="C19" s="18" t="s">
        <v>85</v>
      </c>
      <c r="D19" s="91">
        <v>98.001000000000005</v>
      </c>
      <c r="E19" s="91">
        <v>94.001000000000005</v>
      </c>
      <c r="F19" s="86">
        <v>192.00200000000001</v>
      </c>
      <c r="G19" s="19">
        <v>8</v>
      </c>
      <c r="H19" s="91">
        <v>386.00300000000004</v>
      </c>
      <c r="I19" s="39">
        <v>17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40">
        <v>6</v>
      </c>
      <c r="B20" s="18" t="s">
        <v>530</v>
      </c>
      <c r="C20" s="18" t="s">
        <v>342</v>
      </c>
      <c r="D20" s="91">
        <v>95</v>
      </c>
      <c r="E20" s="91">
        <v>94</v>
      </c>
      <c r="F20" s="86">
        <v>189</v>
      </c>
      <c r="G20" s="19">
        <v>6</v>
      </c>
      <c r="H20" s="91">
        <v>379</v>
      </c>
      <c r="I20" s="39">
        <v>13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17">
        <v>1</v>
      </c>
      <c r="B21" s="18" t="s">
        <v>269</v>
      </c>
      <c r="C21" s="18" t="s">
        <v>263</v>
      </c>
      <c r="D21" s="91">
        <v>96</v>
      </c>
      <c r="E21" s="91">
        <v>96</v>
      </c>
      <c r="F21" s="86">
        <v>192</v>
      </c>
      <c r="G21" s="19">
        <v>7</v>
      </c>
      <c r="H21" s="86">
        <v>378</v>
      </c>
      <c r="I21" s="23">
        <v>13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17">
        <v>3</v>
      </c>
      <c r="B22" s="18" t="s">
        <v>533</v>
      </c>
      <c r="C22" s="18" t="s">
        <v>342</v>
      </c>
      <c r="D22" s="91">
        <v>93.001000000000005</v>
      </c>
      <c r="E22" s="91">
        <v>90</v>
      </c>
      <c r="F22" s="86">
        <v>183.001</v>
      </c>
      <c r="G22" s="19">
        <v>5</v>
      </c>
      <c r="H22" s="91">
        <v>362.00200000000001</v>
      </c>
      <c r="I22" s="39">
        <v>10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40">
        <v>2</v>
      </c>
      <c r="B23" s="18" t="s">
        <v>376</v>
      </c>
      <c r="C23" s="18" t="s">
        <v>68</v>
      </c>
      <c r="D23" s="91" t="s">
        <v>37</v>
      </c>
      <c r="E23" s="91"/>
      <c r="F23" s="86">
        <v>0</v>
      </c>
      <c r="G23" s="19">
        <v>0</v>
      </c>
      <c r="H23" s="91">
        <v>0</v>
      </c>
      <c r="I23" s="39">
        <v>0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17">
        <v>5</v>
      </c>
      <c r="B24" s="18" t="s">
        <v>157</v>
      </c>
      <c r="C24" s="18" t="s">
        <v>85</v>
      </c>
      <c r="D24" s="91" t="s">
        <v>37</v>
      </c>
      <c r="E24" s="91" t="s">
        <v>281</v>
      </c>
      <c r="F24" s="86">
        <v>0</v>
      </c>
      <c r="G24" s="19">
        <v>0</v>
      </c>
      <c r="H24" s="91">
        <v>0</v>
      </c>
      <c r="I24" s="39">
        <v>0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40">
        <v>8</v>
      </c>
      <c r="B25" s="18" t="s">
        <v>515</v>
      </c>
      <c r="C25" s="18" t="s">
        <v>489</v>
      </c>
      <c r="D25" s="91" t="s">
        <v>37</v>
      </c>
      <c r="E25" s="91" t="s">
        <v>281</v>
      </c>
      <c r="F25" s="86">
        <v>0</v>
      </c>
      <c r="G25" s="19">
        <v>0</v>
      </c>
      <c r="H25" s="91">
        <v>0</v>
      </c>
      <c r="I25" s="39">
        <v>0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24">
        <v>9</v>
      </c>
      <c r="B26" s="25" t="s">
        <v>284</v>
      </c>
      <c r="C26" s="25" t="s">
        <v>255</v>
      </c>
      <c r="D26" s="92" t="s">
        <v>37</v>
      </c>
      <c r="E26" s="92"/>
      <c r="F26" s="88">
        <v>0</v>
      </c>
      <c r="G26" s="26">
        <v>0</v>
      </c>
      <c r="H26" s="92">
        <v>0</v>
      </c>
      <c r="I26" s="43">
        <v>0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4" t="s">
        <v>164</v>
      </c>
      <c r="E28" s="33" t="s">
        <v>142</v>
      </c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4" t="s">
        <v>143</v>
      </c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75" customHeight="1" x14ac:dyDescent="0.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`" xr:uid="{29FD09E9-375B-49DD-8DC2-84D88B0F5A9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D5EF-67B3-4149-96A7-5BB830A8B958}">
  <sheetPr codeName="Sheet27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5" customWidth="1"/>
    <col min="6" max="6" width="8.7109375" style="4" customWidth="1"/>
    <col min="7" max="7" width="4.7109375" style="5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2" customFormat="1" ht="18" x14ac:dyDescent="0.35">
      <c r="A1" s="2" t="s">
        <v>544</v>
      </c>
      <c r="D1" s="3"/>
      <c r="E1" s="3"/>
      <c r="F1" s="3"/>
      <c r="G1" s="44"/>
      <c r="H1" s="3"/>
      <c r="I1" s="3"/>
      <c r="J1" s="3" t="s">
        <v>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H1" s="4"/>
    </row>
    <row r="2" spans="1:34" ht="15.75" customHeight="1" x14ac:dyDescent="0.3">
      <c r="A2" s="6" t="s">
        <v>2</v>
      </c>
    </row>
    <row r="3" spans="1:34" s="8" customFormat="1" ht="15.75" customHeight="1" x14ac:dyDescent="0.3">
      <c r="A3" s="8" t="s">
        <v>3</v>
      </c>
      <c r="E3" s="7"/>
      <c r="G3" s="7"/>
      <c r="AA3" s="4"/>
      <c r="AB3" s="4"/>
      <c r="AC3" s="4"/>
      <c r="AD3" s="4"/>
      <c r="AE3" s="4"/>
      <c r="AF3" s="4"/>
    </row>
    <row r="4" spans="1:34" ht="15.75" customHeight="1" x14ac:dyDescent="0.3">
      <c r="A4" s="45" t="s">
        <v>177</v>
      </c>
      <c r="B4" s="46"/>
      <c r="C4" s="47">
        <v>571</v>
      </c>
      <c r="D4" s="46"/>
      <c r="E4" s="48" t="s">
        <v>10</v>
      </c>
      <c r="F4" s="224">
        <f>SUM(F5:F7)</f>
        <v>0</v>
      </c>
      <c r="G4" s="50" t="s">
        <v>168</v>
      </c>
      <c r="H4" s="45" t="s">
        <v>545</v>
      </c>
      <c r="I4" s="46"/>
      <c r="J4" s="47">
        <v>576</v>
      </c>
      <c r="K4" s="46"/>
      <c r="L4" s="48" t="s">
        <v>10</v>
      </c>
      <c r="M4" s="224">
        <f>SUM(M5:M7)</f>
        <v>489.00700000000001</v>
      </c>
      <c r="N4"/>
    </row>
    <row r="5" spans="1:34" ht="15.75" customHeight="1" x14ac:dyDescent="0.3">
      <c r="A5" s="225" t="s">
        <v>538</v>
      </c>
      <c r="B5" s="226"/>
      <c r="C5" s="227"/>
      <c r="D5" s="228" t="s">
        <v>37</v>
      </c>
      <c r="E5" s="228"/>
      <c r="F5" s="229">
        <f>SUM(D5:E5)</f>
        <v>0</v>
      </c>
      <c r="G5"/>
      <c r="H5" s="225" t="s">
        <v>299</v>
      </c>
      <c r="I5" s="226"/>
      <c r="J5" s="227"/>
      <c r="K5" s="228">
        <v>96</v>
      </c>
      <c r="L5" s="228">
        <v>95</v>
      </c>
      <c r="M5" s="229">
        <f>SUM(K5:L5)</f>
        <v>191</v>
      </c>
      <c r="N5"/>
    </row>
    <row r="6" spans="1:34" ht="15.75" customHeight="1" x14ac:dyDescent="0.3">
      <c r="A6" s="230" t="s">
        <v>376</v>
      </c>
      <c r="B6" s="231"/>
      <c r="C6" s="232"/>
      <c r="D6" s="228" t="s">
        <v>37</v>
      </c>
      <c r="E6" s="228"/>
      <c r="F6" s="233">
        <f>SUM(D6:E6)</f>
        <v>0</v>
      </c>
      <c r="G6"/>
      <c r="H6" s="230" t="s">
        <v>297</v>
      </c>
      <c r="I6" s="231"/>
      <c r="J6" s="232"/>
      <c r="K6" s="228">
        <v>100.002</v>
      </c>
      <c r="L6" s="228">
        <v>99.001000000000005</v>
      </c>
      <c r="M6" s="233">
        <f>SUM(K6:L6)</f>
        <v>199.00299999999999</v>
      </c>
      <c r="N6"/>
    </row>
    <row r="7" spans="1:34" ht="15.75" customHeight="1" x14ac:dyDescent="0.3">
      <c r="A7" s="234" t="s">
        <v>491</v>
      </c>
      <c r="B7" s="235"/>
      <c r="C7" s="236"/>
      <c r="D7" s="237" t="s">
        <v>37</v>
      </c>
      <c r="E7" s="237"/>
      <c r="F7" s="238">
        <f>SUM(D7:E7)</f>
        <v>0</v>
      </c>
      <c r="G7"/>
      <c r="H7" s="234" t="s">
        <v>527</v>
      </c>
      <c r="I7" s="235"/>
      <c r="J7" s="236"/>
      <c r="K7" s="237">
        <v>99.004000000000005</v>
      </c>
      <c r="L7" s="237">
        <v>0</v>
      </c>
      <c r="M7" s="238">
        <f>SUM(K7:L7)</f>
        <v>99.004000000000005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55"/>
    </row>
    <row r="9" spans="1:34" ht="15.75" customHeight="1" x14ac:dyDescent="0.3">
      <c r="A9" s="45" t="s">
        <v>546</v>
      </c>
      <c r="B9" s="46"/>
      <c r="C9" s="47">
        <v>591</v>
      </c>
      <c r="D9" s="46"/>
      <c r="E9" s="48" t="s">
        <v>10</v>
      </c>
      <c r="F9" s="224">
        <f>SUM(F10:F12)</f>
        <v>592.01099999999997</v>
      </c>
      <c r="G9" s="50" t="s">
        <v>168</v>
      </c>
      <c r="H9" s="45" t="s">
        <v>547</v>
      </c>
      <c r="I9" s="46"/>
      <c r="J9" s="47">
        <v>587</v>
      </c>
      <c r="K9" s="46"/>
      <c r="L9" s="48" t="s">
        <v>10</v>
      </c>
      <c r="M9" s="224">
        <f>SUM(M10:M12)</f>
        <v>394.00700000000001</v>
      </c>
      <c r="N9"/>
    </row>
    <row r="10" spans="1:34" ht="15.75" customHeight="1" x14ac:dyDescent="0.3">
      <c r="A10" s="225" t="s">
        <v>492</v>
      </c>
      <c r="B10" s="226"/>
      <c r="C10" s="227"/>
      <c r="D10" s="228">
        <v>100</v>
      </c>
      <c r="E10" s="228">
        <v>97.001999999999995</v>
      </c>
      <c r="F10" s="229">
        <f>SUM(D10:E10)</f>
        <v>197.00200000000001</v>
      </c>
      <c r="G10"/>
      <c r="H10" s="225" t="s">
        <v>318</v>
      </c>
      <c r="I10" s="226"/>
      <c r="J10" s="227"/>
      <c r="K10" s="228">
        <v>100.001</v>
      </c>
      <c r="L10" s="228">
        <v>98.001999999999995</v>
      </c>
      <c r="M10" s="229">
        <f>SUM(K10:L10)</f>
        <v>198.00299999999999</v>
      </c>
      <c r="N10"/>
      <c r="AA10" s="56"/>
      <c r="AB10" s="56"/>
      <c r="AC10" s="56"/>
      <c r="AD10" s="56"/>
      <c r="AE10" s="56"/>
      <c r="AF10" s="56"/>
    </row>
    <row r="11" spans="1:34" ht="15.75" customHeight="1" x14ac:dyDescent="0.3">
      <c r="A11" s="230" t="s">
        <v>487</v>
      </c>
      <c r="B11" s="231"/>
      <c r="C11" s="232"/>
      <c r="D11" s="228">
        <v>100.003</v>
      </c>
      <c r="E11" s="228">
        <v>99.001000000000005</v>
      </c>
      <c r="F11" s="233">
        <f>SUM(D11:E11)</f>
        <v>199.00400000000002</v>
      </c>
      <c r="G11"/>
      <c r="H11" s="230" t="s">
        <v>500</v>
      </c>
      <c r="I11" s="231"/>
      <c r="J11" s="232"/>
      <c r="K11" s="228">
        <v>99.001000000000005</v>
      </c>
      <c r="L11" s="228">
        <v>97.003</v>
      </c>
      <c r="M11" s="233">
        <f>SUM(K11:L11)</f>
        <v>196.00400000000002</v>
      </c>
      <c r="N11"/>
      <c r="AA11" s="56"/>
      <c r="AB11" s="56"/>
      <c r="AC11" s="56"/>
      <c r="AD11" s="56"/>
      <c r="AE11" s="56"/>
      <c r="AF11" s="56"/>
    </row>
    <row r="12" spans="1:34" ht="15.75" customHeight="1" x14ac:dyDescent="0.3">
      <c r="A12" s="234" t="s">
        <v>498</v>
      </c>
      <c r="B12" s="235"/>
      <c r="C12" s="236"/>
      <c r="D12" s="237">
        <v>98.003</v>
      </c>
      <c r="E12" s="237">
        <v>98.001999999999995</v>
      </c>
      <c r="F12" s="238">
        <f>SUM(D12:E12)</f>
        <v>196.005</v>
      </c>
      <c r="G12"/>
      <c r="H12" s="234" t="s">
        <v>507</v>
      </c>
      <c r="I12" s="235"/>
      <c r="J12" s="236"/>
      <c r="K12" s="237" t="s">
        <v>44</v>
      </c>
      <c r="L12" s="237"/>
      <c r="M12" s="238">
        <f>SUM(K12:L12)</f>
        <v>0</v>
      </c>
      <c r="N12"/>
      <c r="AA12" s="56"/>
      <c r="AB12" s="56"/>
      <c r="AC12" s="56"/>
      <c r="AD12" s="56"/>
      <c r="AE12" s="56"/>
      <c r="AF12" s="56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56"/>
      <c r="AB13" s="56"/>
      <c r="AC13" s="56"/>
      <c r="AD13" s="56"/>
      <c r="AE13" s="56"/>
      <c r="AF13" s="56"/>
    </row>
    <row r="14" spans="1:34" ht="15.75" customHeight="1" x14ac:dyDescent="0.3">
      <c r="A14" s="45" t="s">
        <v>548</v>
      </c>
      <c r="B14" s="46"/>
      <c r="C14" s="47">
        <v>584</v>
      </c>
      <c r="D14" s="46"/>
      <c r="E14" s="48" t="s">
        <v>10</v>
      </c>
      <c r="F14" s="224">
        <f>SUM(F15:F17)</f>
        <v>588.00699999999995</v>
      </c>
      <c r="G14" s="50" t="s">
        <v>168</v>
      </c>
      <c r="H14" t="s">
        <v>549</v>
      </c>
      <c r="I14"/>
      <c r="J14"/>
      <c r="K14"/>
      <c r="L14"/>
      <c r="M14">
        <v>584</v>
      </c>
      <c r="N14"/>
    </row>
    <row r="15" spans="1:34" ht="15.75" customHeight="1" x14ac:dyDescent="0.3">
      <c r="A15" s="225" t="s">
        <v>505</v>
      </c>
      <c r="B15" s="226"/>
      <c r="C15" s="227"/>
      <c r="D15" s="228">
        <v>100.002</v>
      </c>
      <c r="E15" s="228">
        <v>96.001000000000005</v>
      </c>
      <c r="F15" s="229">
        <f>SUM(D15:E15)</f>
        <v>196.00299999999999</v>
      </c>
      <c r="G15"/>
      <c r="H15"/>
      <c r="I15"/>
      <c r="J15"/>
      <c r="K15"/>
      <c r="L15"/>
      <c r="M15"/>
      <c r="N15"/>
    </row>
    <row r="16" spans="1:34" ht="15.75" customHeight="1" x14ac:dyDescent="0.3">
      <c r="A16" s="230" t="s">
        <v>504</v>
      </c>
      <c r="B16" s="231"/>
      <c r="C16" s="232"/>
      <c r="D16" s="228">
        <v>99.001999999999995</v>
      </c>
      <c r="E16" s="228">
        <v>99.001000000000005</v>
      </c>
      <c r="F16" s="233">
        <f>SUM(D16:E16)</f>
        <v>198.00299999999999</v>
      </c>
      <c r="G16"/>
      <c r="H16"/>
      <c r="I16"/>
      <c r="J16"/>
      <c r="K16"/>
      <c r="L16"/>
      <c r="M16"/>
      <c r="N16"/>
    </row>
    <row r="17" spans="1:20" ht="15.75" customHeight="1" x14ac:dyDescent="0.3">
      <c r="A17" s="234" t="s">
        <v>511</v>
      </c>
      <c r="B17" s="235"/>
      <c r="C17" s="236"/>
      <c r="D17" s="237">
        <v>99</v>
      </c>
      <c r="E17" s="237">
        <v>95.001000000000005</v>
      </c>
      <c r="F17" s="238">
        <f>SUM(D17:E17)</f>
        <v>194.001</v>
      </c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4"/>
      <c r="H19" s="57" t="s">
        <v>3</v>
      </c>
      <c r="I19" s="11" t="s">
        <v>172</v>
      </c>
      <c r="J19" s="11" t="s">
        <v>173</v>
      </c>
      <c r="K19" s="11" t="s">
        <v>174</v>
      </c>
      <c r="L19" s="11" t="s">
        <v>175</v>
      </c>
      <c r="M19" s="11" t="s">
        <v>9</v>
      </c>
      <c r="N19" s="12" t="s">
        <v>176</v>
      </c>
    </row>
    <row r="20" spans="1:20" ht="15.75" customHeight="1" x14ac:dyDescent="0.3">
      <c r="E20" s="4"/>
      <c r="H20" s="239" t="s">
        <v>546</v>
      </c>
      <c r="I20" s="20">
        <v>2</v>
      </c>
      <c r="J20" s="20">
        <v>2</v>
      </c>
      <c r="K20" s="20"/>
      <c r="L20" s="20"/>
      <c r="M20" s="240">
        <v>1184.0239999999999</v>
      </c>
      <c r="N20" s="52">
        <v>4</v>
      </c>
    </row>
    <row r="21" spans="1:20" ht="15.75" customHeight="1" x14ac:dyDescent="0.3">
      <c r="E21" s="4"/>
      <c r="H21" s="241" t="s">
        <v>548</v>
      </c>
      <c r="I21" s="19">
        <v>2</v>
      </c>
      <c r="J21" s="19">
        <v>2</v>
      </c>
      <c r="K21" s="19"/>
      <c r="L21" s="19"/>
      <c r="M21" s="242">
        <v>1175.0189999999998</v>
      </c>
      <c r="N21" s="21">
        <v>4</v>
      </c>
    </row>
    <row r="22" spans="1:20" ht="15.75" customHeight="1" x14ac:dyDescent="0.3">
      <c r="E22" s="4"/>
      <c r="H22" s="53" t="s">
        <v>545</v>
      </c>
      <c r="I22" s="19">
        <v>2</v>
      </c>
      <c r="J22" s="19">
        <v>1</v>
      </c>
      <c r="K22" s="19"/>
      <c r="L22" s="19">
        <v>1</v>
      </c>
      <c r="M22" s="242">
        <v>974.00900000000001</v>
      </c>
      <c r="N22" s="21">
        <v>2</v>
      </c>
    </row>
    <row r="23" spans="1:20" ht="15.75" customHeight="1" x14ac:dyDescent="0.3">
      <c r="H23" s="241" t="s">
        <v>547</v>
      </c>
      <c r="I23" s="19">
        <v>2</v>
      </c>
      <c r="J23" s="19"/>
      <c r="K23" s="19"/>
      <c r="L23" s="19">
        <v>2</v>
      </c>
      <c r="M23" s="242">
        <v>774.01199999999994</v>
      </c>
      <c r="N23" s="21">
        <v>0</v>
      </c>
    </row>
    <row r="24" spans="1:20" ht="15.75" customHeight="1" x14ac:dyDescent="0.3">
      <c r="H24" s="54" t="s">
        <v>177</v>
      </c>
      <c r="I24" s="28">
        <v>2</v>
      </c>
      <c r="J24" s="28"/>
      <c r="K24" s="28"/>
      <c r="L24" s="28">
        <v>2</v>
      </c>
      <c r="M24" s="243">
        <v>0</v>
      </c>
      <c r="N24" s="29">
        <v>0</v>
      </c>
    </row>
    <row r="25" spans="1:20" ht="15.75" customHeight="1" x14ac:dyDescent="0.3"/>
    <row r="26" spans="1:20" ht="15.75" customHeight="1" x14ac:dyDescent="0.3"/>
    <row r="27" spans="1:20" ht="15.75" customHeight="1" x14ac:dyDescent="0.3">
      <c r="A27" s="62"/>
      <c r="B27" s="62"/>
      <c r="C27" s="62"/>
      <c r="D27" s="62"/>
      <c r="E27" s="62"/>
      <c r="F27" s="62"/>
      <c r="G27" s="63"/>
      <c r="H27" s="62"/>
      <c r="I27" s="62"/>
      <c r="J27" s="62"/>
      <c r="K27" s="62"/>
      <c r="L27" s="62"/>
      <c r="M27" s="62"/>
      <c r="N27" s="62"/>
      <c r="P27" s="64"/>
    </row>
    <row r="28" spans="1:20" ht="15.75" customHeight="1" x14ac:dyDescent="0.3">
      <c r="E28" s="4"/>
    </row>
    <row r="29" spans="1:20" ht="15.75" customHeight="1" x14ac:dyDescent="0.3">
      <c r="A29" s="8" t="s">
        <v>4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45" t="s">
        <v>454</v>
      </c>
      <c r="B30" s="46"/>
      <c r="C30" s="47">
        <v>565</v>
      </c>
      <c r="D30" s="46"/>
      <c r="E30" s="48" t="s">
        <v>10</v>
      </c>
      <c r="F30" s="224">
        <f>SUM(F31:F33)</f>
        <v>578.00400000000002</v>
      </c>
      <c r="G30" s="50" t="s">
        <v>168</v>
      </c>
      <c r="H30" s="45" t="s">
        <v>550</v>
      </c>
      <c r="I30" s="46"/>
      <c r="J30" s="47">
        <v>512</v>
      </c>
      <c r="K30" s="46"/>
      <c r="L30" s="48" t="s">
        <v>10</v>
      </c>
      <c r="M30" s="224">
        <f>SUM(M31:M33)</f>
        <v>0</v>
      </c>
      <c r="N30"/>
      <c r="O30" s="34"/>
      <c r="P30" s="34"/>
      <c r="Q30" s="34"/>
      <c r="R30" s="34"/>
      <c r="S30" s="34"/>
      <c r="T30" s="34"/>
    </row>
    <row r="31" spans="1:20" ht="15.75" customHeight="1" x14ac:dyDescent="0.3">
      <c r="A31" s="225" t="s">
        <v>551</v>
      </c>
      <c r="B31" s="226"/>
      <c r="C31" s="227"/>
      <c r="D31" s="228">
        <v>100.002</v>
      </c>
      <c r="E31" s="228">
        <v>98.001999999999995</v>
      </c>
      <c r="F31" s="229">
        <f>SUM(D31:E31)</f>
        <v>198.00399999999999</v>
      </c>
      <c r="G31"/>
      <c r="H31" s="225" t="s">
        <v>451</v>
      </c>
      <c r="I31" s="226"/>
      <c r="J31" s="227"/>
      <c r="K31" s="228" t="s">
        <v>37</v>
      </c>
      <c r="L31" s="228"/>
      <c r="M31" s="229">
        <f>SUM(K31:L31)</f>
        <v>0</v>
      </c>
      <c r="N31"/>
      <c r="O31" s="34"/>
      <c r="P31" s="34"/>
      <c r="Q31" s="34"/>
      <c r="R31" s="34"/>
      <c r="S31" s="34"/>
      <c r="T31" s="34"/>
    </row>
    <row r="32" spans="1:20" ht="15.75" customHeight="1" x14ac:dyDescent="0.3">
      <c r="A32" s="230" t="s">
        <v>406</v>
      </c>
      <c r="B32" s="231"/>
      <c r="C32" s="232"/>
      <c r="D32" s="228">
        <v>95</v>
      </c>
      <c r="E32" s="228">
        <v>94</v>
      </c>
      <c r="F32" s="233">
        <f>SUM(D32:E32)</f>
        <v>189</v>
      </c>
      <c r="G32"/>
      <c r="H32" s="230" t="s">
        <v>540</v>
      </c>
      <c r="I32" s="231"/>
      <c r="J32" s="232"/>
      <c r="K32" s="228" t="s">
        <v>37</v>
      </c>
      <c r="L32" s="228"/>
      <c r="M32" s="233">
        <f>SUM(K32:L32)</f>
        <v>0</v>
      </c>
      <c r="N32"/>
      <c r="O32" s="34"/>
      <c r="P32" s="34"/>
      <c r="Q32" s="34"/>
      <c r="R32" s="34"/>
      <c r="S32" s="34"/>
      <c r="T32" s="34"/>
    </row>
    <row r="33" spans="1:20" ht="15.75" customHeight="1" x14ac:dyDescent="0.3">
      <c r="A33" s="234" t="s">
        <v>529</v>
      </c>
      <c r="B33" s="235"/>
      <c r="C33" s="236"/>
      <c r="D33" s="237">
        <v>97</v>
      </c>
      <c r="E33" s="237">
        <v>94</v>
      </c>
      <c r="F33" s="238">
        <f>SUM(D33:E33)</f>
        <v>191</v>
      </c>
      <c r="G33"/>
      <c r="H33" s="234" t="s">
        <v>541</v>
      </c>
      <c r="I33" s="235"/>
      <c r="J33" s="236"/>
      <c r="K33" s="237" t="s">
        <v>37</v>
      </c>
      <c r="L33" s="237"/>
      <c r="M33" s="238">
        <f>SUM(K33:L33)</f>
        <v>0</v>
      </c>
      <c r="N33"/>
      <c r="O33" s="34"/>
      <c r="P33" s="34"/>
      <c r="Q33" s="34"/>
      <c r="R33" s="34"/>
      <c r="S33" s="34"/>
      <c r="T33" s="3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34"/>
      <c r="P34" s="34"/>
      <c r="Q34" s="34"/>
      <c r="R34" s="34"/>
      <c r="S34" s="34"/>
      <c r="T34" s="34"/>
    </row>
    <row r="35" spans="1:20" ht="15.75" customHeight="1" x14ac:dyDescent="0.3">
      <c r="A35" s="45" t="s">
        <v>552</v>
      </c>
      <c r="B35" s="46"/>
      <c r="C35" s="47">
        <v>564</v>
      </c>
      <c r="D35" s="46"/>
      <c r="E35" s="48" t="s">
        <v>10</v>
      </c>
      <c r="F35" s="224">
        <f>SUM(F36:F38)</f>
        <v>373</v>
      </c>
      <c r="G35" s="50" t="s">
        <v>168</v>
      </c>
      <c r="H35" s="45" t="s">
        <v>553</v>
      </c>
      <c r="I35" s="46"/>
      <c r="J35" s="47">
        <v>534</v>
      </c>
      <c r="K35" s="46"/>
      <c r="L35" s="48" t="s">
        <v>10</v>
      </c>
      <c r="M35" s="224">
        <f>SUM(M36:M38)</f>
        <v>153</v>
      </c>
      <c r="N35"/>
      <c r="O35" s="34"/>
      <c r="P35" s="34"/>
      <c r="Q35" s="34"/>
      <c r="R35" s="34"/>
      <c r="S35" s="34"/>
      <c r="T35" s="34"/>
    </row>
    <row r="36" spans="1:20" ht="15.75" customHeight="1" x14ac:dyDescent="0.3">
      <c r="A36" s="225" t="s">
        <v>531</v>
      </c>
      <c r="B36" s="226"/>
      <c r="C36" s="227"/>
      <c r="D36" s="228">
        <v>92</v>
      </c>
      <c r="E36" s="228">
        <v>88</v>
      </c>
      <c r="F36" s="229">
        <f>SUM(D36:E36)</f>
        <v>180</v>
      </c>
      <c r="G36"/>
      <c r="H36" s="225" t="s">
        <v>539</v>
      </c>
      <c r="I36" s="226"/>
      <c r="J36" s="227"/>
      <c r="K36" s="228" t="s">
        <v>37</v>
      </c>
      <c r="L36" s="228"/>
      <c r="M36" s="229">
        <f>SUM(K36:L36)</f>
        <v>0</v>
      </c>
      <c r="N36"/>
      <c r="O36" s="34"/>
      <c r="P36" s="34"/>
      <c r="Q36" s="34"/>
      <c r="R36" s="34"/>
      <c r="S36" s="34"/>
      <c r="T36" s="34"/>
    </row>
    <row r="37" spans="1:20" ht="15.75" customHeight="1" x14ac:dyDescent="0.3">
      <c r="A37" s="230" t="s">
        <v>284</v>
      </c>
      <c r="B37" s="231"/>
      <c r="C37" s="232"/>
      <c r="D37" s="228" t="s">
        <v>37</v>
      </c>
      <c r="E37" s="228"/>
      <c r="F37" s="233">
        <f>SUM(D37:E37)</f>
        <v>0</v>
      </c>
      <c r="G37"/>
      <c r="H37" s="230" t="s">
        <v>542</v>
      </c>
      <c r="I37" s="231"/>
      <c r="J37" s="232"/>
      <c r="K37" s="228" t="s">
        <v>37</v>
      </c>
      <c r="L37" s="228"/>
      <c r="M37" s="233">
        <f>SUM(K37:L37)</f>
        <v>0</v>
      </c>
      <c r="N37"/>
      <c r="O37" s="34"/>
      <c r="P37" s="34"/>
      <c r="Q37" s="34"/>
      <c r="R37" s="34"/>
      <c r="S37" s="34"/>
      <c r="T37" s="34"/>
    </row>
    <row r="38" spans="1:20" ht="15.75" customHeight="1" x14ac:dyDescent="0.3">
      <c r="A38" s="234" t="s">
        <v>373</v>
      </c>
      <c r="B38" s="235"/>
      <c r="C38" s="236"/>
      <c r="D38" s="237">
        <v>98</v>
      </c>
      <c r="E38" s="237">
        <v>95</v>
      </c>
      <c r="F38" s="238">
        <f>SUM(D38:E38)</f>
        <v>193</v>
      </c>
      <c r="G38"/>
      <c r="H38" s="234" t="s">
        <v>534</v>
      </c>
      <c r="I38" s="235"/>
      <c r="J38" s="236"/>
      <c r="K38" s="237">
        <v>77</v>
      </c>
      <c r="L38" s="237">
        <v>76</v>
      </c>
      <c r="M38" s="238">
        <f>SUM(K38:L38)</f>
        <v>153</v>
      </c>
      <c r="N38"/>
      <c r="O38" s="34"/>
      <c r="P38" s="34"/>
      <c r="Q38" s="34"/>
      <c r="R38" s="34"/>
      <c r="S38" s="34"/>
      <c r="T38" s="3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34"/>
      <c r="P39" s="34"/>
      <c r="Q39" s="34"/>
      <c r="R39" s="34"/>
      <c r="S39" s="34"/>
      <c r="T39" s="34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34"/>
      <c r="P40" s="34"/>
      <c r="Q40" s="34"/>
      <c r="R40" s="34"/>
      <c r="S40" s="34"/>
      <c r="T40" s="34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34"/>
      <c r="P41" s="34"/>
      <c r="Q41" s="34"/>
      <c r="R41" s="34"/>
      <c r="S41" s="34"/>
      <c r="T41" s="34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34"/>
      <c r="P42" s="34"/>
      <c r="Q42" s="34"/>
      <c r="R42" s="34"/>
      <c r="S42" s="34"/>
      <c r="T42" s="34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34"/>
      <c r="P43" s="34"/>
      <c r="Q43" s="34"/>
      <c r="R43" s="34"/>
      <c r="S43" s="34"/>
      <c r="T43" s="3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34"/>
      <c r="P44" s="34"/>
      <c r="Q44" s="34"/>
      <c r="R44" s="34"/>
      <c r="S44" s="34"/>
      <c r="T44" s="34"/>
    </row>
    <row r="45" spans="1:20" ht="15.75" customHeight="1" x14ac:dyDescent="0.3">
      <c r="E45" s="4"/>
      <c r="H45" s="57" t="s">
        <v>4</v>
      </c>
      <c r="I45" s="11" t="s">
        <v>172</v>
      </c>
      <c r="J45" s="11" t="s">
        <v>173</v>
      </c>
      <c r="K45" s="11" t="s">
        <v>174</v>
      </c>
      <c r="L45" s="11" t="s">
        <v>175</v>
      </c>
      <c r="M45" s="11" t="s">
        <v>9</v>
      </c>
      <c r="N45" s="12" t="s">
        <v>176</v>
      </c>
    </row>
    <row r="46" spans="1:20" ht="15.75" customHeight="1" x14ac:dyDescent="0.3">
      <c r="E46" s="4"/>
      <c r="H46" s="66" t="s">
        <v>454</v>
      </c>
      <c r="I46" s="67">
        <v>2</v>
      </c>
      <c r="J46" s="67">
        <v>2</v>
      </c>
      <c r="K46" s="67"/>
      <c r="L46" s="67"/>
      <c r="M46" s="244">
        <v>1151.0059999999999</v>
      </c>
      <c r="N46" s="68">
        <v>4</v>
      </c>
      <c r="O46" s="34"/>
      <c r="P46" s="34"/>
    </row>
    <row r="47" spans="1:20" ht="15.75" customHeight="1" x14ac:dyDescent="0.3">
      <c r="E47" s="4"/>
      <c r="H47" s="69" t="s">
        <v>552</v>
      </c>
      <c r="I47" s="38">
        <v>2</v>
      </c>
      <c r="J47" s="38">
        <v>1</v>
      </c>
      <c r="K47" s="38"/>
      <c r="L47" s="38">
        <v>1</v>
      </c>
      <c r="M47" s="245">
        <v>729.00099999999998</v>
      </c>
      <c r="N47" s="39">
        <v>2</v>
      </c>
      <c r="O47" s="34"/>
      <c r="P47" s="34"/>
    </row>
    <row r="48" spans="1:20" ht="15.75" customHeight="1" x14ac:dyDescent="0.3">
      <c r="E48" s="4"/>
      <c r="H48" s="69" t="s">
        <v>553</v>
      </c>
      <c r="I48" s="38">
        <v>2</v>
      </c>
      <c r="J48" s="38">
        <v>1</v>
      </c>
      <c r="K48" s="38"/>
      <c r="L48" s="38">
        <v>1</v>
      </c>
      <c r="M48" s="245">
        <v>303</v>
      </c>
      <c r="N48" s="39">
        <v>2</v>
      </c>
      <c r="O48" s="34"/>
      <c r="P48" s="34"/>
    </row>
    <row r="49" spans="1:16" ht="15.75" customHeight="1" x14ac:dyDescent="0.3">
      <c r="H49" s="70" t="s">
        <v>550</v>
      </c>
      <c r="I49" s="42">
        <v>2</v>
      </c>
      <c r="J49" s="42"/>
      <c r="K49" s="42"/>
      <c r="L49" s="42">
        <v>2</v>
      </c>
      <c r="M49" s="246">
        <v>0</v>
      </c>
      <c r="N49" s="43">
        <v>0</v>
      </c>
      <c r="O49" s="34"/>
      <c r="P49" s="34"/>
    </row>
    <row r="50" spans="1:16" ht="15.75" customHeight="1" x14ac:dyDescent="0.3">
      <c r="H50" s="34"/>
      <c r="I50" s="34"/>
      <c r="J50" s="34"/>
      <c r="K50" s="34"/>
      <c r="L50" s="34"/>
      <c r="M50" s="34"/>
      <c r="N50" s="34"/>
      <c r="O50" s="34"/>
      <c r="P50" s="34"/>
    </row>
    <row r="51" spans="1:16" ht="15.75" customHeight="1" x14ac:dyDescent="0.3">
      <c r="A51" s="4" t="s">
        <v>484</v>
      </c>
      <c r="E51" s="73" t="s">
        <v>142</v>
      </c>
      <c r="G51" s="4"/>
      <c r="H51" s="34"/>
      <c r="I51" s="34"/>
      <c r="J51" s="34"/>
      <c r="K51" s="34"/>
      <c r="L51" s="34"/>
      <c r="M51" s="34"/>
      <c r="N51" s="34"/>
      <c r="O51" s="34"/>
      <c r="P51" s="34"/>
    </row>
    <row r="52" spans="1:16" ht="15.75" customHeight="1" x14ac:dyDescent="0.3">
      <c r="A52" s="4" t="s">
        <v>143</v>
      </c>
      <c r="E52" s="4"/>
      <c r="H52" s="55"/>
      <c r="I52" s="55"/>
      <c r="J52" s="55"/>
      <c r="K52" s="55"/>
      <c r="L52" s="55"/>
      <c r="M52" s="55"/>
      <c r="N52" s="55"/>
    </row>
    <row r="53" spans="1:16" ht="15.75" customHeight="1" x14ac:dyDescent="0.3">
      <c r="A53" s="55"/>
      <c r="B53" s="55"/>
      <c r="C53" s="55"/>
      <c r="D53" s="55"/>
      <c r="E53" s="55"/>
      <c r="F53" s="55"/>
      <c r="G53" s="247"/>
      <c r="H53" s="55"/>
      <c r="I53" s="55"/>
      <c r="J53" s="55"/>
      <c r="K53" s="55"/>
      <c r="L53" s="55"/>
      <c r="M53" s="55"/>
      <c r="N53" s="55"/>
    </row>
    <row r="54" spans="1:16" ht="15.75" customHeight="1" x14ac:dyDescent="0.3">
      <c r="A54" s="55"/>
      <c r="B54" s="55"/>
      <c r="C54" s="55"/>
      <c r="D54" s="55"/>
      <c r="E54" s="55"/>
      <c r="F54" s="55"/>
      <c r="G54" s="247"/>
      <c r="H54" s="55"/>
      <c r="I54" s="55"/>
      <c r="J54" s="55"/>
      <c r="K54" s="55"/>
      <c r="L54" s="55"/>
      <c r="M54" s="55"/>
      <c r="N54" s="55"/>
    </row>
    <row r="55" spans="1:16" ht="15.75" customHeight="1" x14ac:dyDescent="0.3">
      <c r="A55" s="55"/>
      <c r="B55" s="55"/>
      <c r="C55" s="55"/>
      <c r="D55" s="55"/>
      <c r="E55" s="55"/>
      <c r="F55" s="55"/>
      <c r="G55" s="247"/>
      <c r="H55" s="55"/>
      <c r="I55" s="55"/>
      <c r="J55" s="55"/>
      <c r="K55" s="55"/>
      <c r="L55" s="55"/>
      <c r="M55" s="55"/>
      <c r="N55" s="55"/>
    </row>
    <row r="56" spans="1:16" ht="15.75" customHeight="1" x14ac:dyDescent="0.3">
      <c r="A56" s="55"/>
      <c r="B56" s="55"/>
      <c r="C56" s="55"/>
      <c r="D56" s="55"/>
      <c r="E56" s="55"/>
      <c r="F56" s="55"/>
      <c r="G56" s="247"/>
      <c r="H56" s="55"/>
      <c r="I56" s="55"/>
      <c r="J56" s="55"/>
      <c r="K56" s="55"/>
      <c r="L56" s="55"/>
      <c r="M56" s="55"/>
      <c r="N56" s="55"/>
    </row>
    <row r="57" spans="1:16" ht="15.75" customHeight="1" x14ac:dyDescent="0.3">
      <c r="A57" s="55"/>
      <c r="B57" s="55"/>
      <c r="C57" s="55"/>
      <c r="D57" s="55"/>
      <c r="E57" s="55"/>
      <c r="F57" s="55"/>
      <c r="G57" s="247"/>
      <c r="H57" s="55"/>
      <c r="I57" s="55"/>
      <c r="J57" s="55"/>
      <c r="K57" s="55"/>
      <c r="L57" s="55"/>
      <c r="M57" s="55"/>
      <c r="N57" s="55"/>
    </row>
    <row r="58" spans="1:16" ht="15.75" customHeight="1" x14ac:dyDescent="0.3">
      <c r="A58" s="55"/>
      <c r="B58" s="55"/>
      <c r="C58" s="55"/>
      <c r="D58" s="55"/>
      <c r="E58" s="55"/>
      <c r="F58" s="55"/>
      <c r="G58" s="247"/>
      <c r="H58" s="55"/>
      <c r="I58" s="55"/>
      <c r="J58" s="55"/>
      <c r="K58" s="55"/>
      <c r="L58" s="55"/>
      <c r="M58" s="55"/>
      <c r="N58" s="55"/>
    </row>
    <row r="59" spans="1:16" ht="15.75" customHeight="1" x14ac:dyDescent="0.3">
      <c r="A59" s="55"/>
      <c r="B59" s="55"/>
      <c r="C59" s="55"/>
      <c r="D59" s="55"/>
      <c r="E59" s="55"/>
      <c r="F59" s="55"/>
      <c r="G59" s="247"/>
      <c r="H59" s="55"/>
      <c r="I59" s="55"/>
      <c r="J59" s="55"/>
      <c r="K59" s="55"/>
      <c r="L59" s="55"/>
      <c r="M59" s="55"/>
      <c r="N59" s="55"/>
    </row>
    <row r="60" spans="1:16" ht="15.75" customHeight="1" x14ac:dyDescent="0.3">
      <c r="A60" s="55"/>
      <c r="B60" s="55"/>
      <c r="C60" s="55"/>
      <c r="D60" s="55"/>
      <c r="E60" s="55"/>
      <c r="F60" s="55"/>
      <c r="G60" s="247"/>
      <c r="H60" s="55"/>
      <c r="I60" s="55"/>
      <c r="J60" s="55"/>
      <c r="K60" s="55"/>
      <c r="L60" s="55"/>
      <c r="M60" s="55"/>
      <c r="N60" s="55"/>
    </row>
    <row r="61" spans="1:16" ht="15.75" customHeight="1" x14ac:dyDescent="0.3">
      <c r="A61" s="55"/>
      <c r="B61" s="55"/>
      <c r="C61" s="55"/>
      <c r="D61" s="55"/>
      <c r="E61" s="55"/>
      <c r="F61" s="55"/>
      <c r="G61" s="247"/>
      <c r="H61" s="55"/>
      <c r="I61" s="55"/>
      <c r="J61" s="55"/>
      <c r="K61" s="55"/>
      <c r="L61" s="55"/>
      <c r="M61" s="55"/>
      <c r="N61" s="55"/>
    </row>
    <row r="62" spans="1:16" ht="15.75" customHeight="1" x14ac:dyDescent="0.3">
      <c r="A62" s="55"/>
      <c r="B62" s="55"/>
      <c r="C62" s="55"/>
      <c r="D62" s="55"/>
      <c r="E62" s="55"/>
      <c r="F62" s="55"/>
      <c r="G62" s="247"/>
      <c r="H62" s="55"/>
      <c r="I62" s="55"/>
      <c r="J62" s="55"/>
      <c r="K62" s="55"/>
      <c r="L62" s="55"/>
      <c r="M62" s="55"/>
      <c r="N62" s="55"/>
    </row>
    <row r="63" spans="1:16" ht="15.75" customHeight="1" x14ac:dyDescent="0.3">
      <c r="A63" s="55"/>
      <c r="B63" s="55"/>
      <c r="C63" s="55"/>
      <c r="D63" s="55"/>
      <c r="E63" s="55"/>
      <c r="F63" s="55"/>
      <c r="G63" s="247"/>
      <c r="H63" s="55"/>
      <c r="I63" s="55"/>
      <c r="J63" s="55"/>
      <c r="K63" s="55"/>
      <c r="L63" s="55"/>
      <c r="M63" s="55"/>
      <c r="N63" s="55"/>
    </row>
    <row r="64" spans="1:16" ht="15.75" customHeight="1" x14ac:dyDescent="0.3">
      <c r="A64" s="55"/>
      <c r="B64" s="55"/>
      <c r="C64" s="55"/>
      <c r="D64" s="55"/>
      <c r="E64" s="55"/>
      <c r="F64" s="55"/>
      <c r="G64" s="247"/>
      <c r="H64" s="55"/>
      <c r="I64" s="55"/>
      <c r="J64" s="55"/>
      <c r="K64" s="55"/>
      <c r="L64" s="55"/>
      <c r="M64" s="55"/>
      <c r="N64" s="55"/>
    </row>
    <row r="65" spans="1:14" ht="15.75" customHeight="1" x14ac:dyDescent="0.3">
      <c r="A65" s="55"/>
      <c r="B65" s="55"/>
      <c r="C65" s="55"/>
      <c r="D65" s="55"/>
      <c r="E65" s="55"/>
      <c r="F65" s="55"/>
      <c r="G65" s="247"/>
      <c r="H65" s="55"/>
      <c r="I65" s="55"/>
      <c r="J65" s="55"/>
      <c r="K65" s="55"/>
      <c r="L65" s="55"/>
      <c r="M65" s="55"/>
      <c r="N65" s="55"/>
    </row>
    <row r="66" spans="1:14" ht="15.75" customHeight="1" x14ac:dyDescent="0.3">
      <c r="A66" s="55"/>
      <c r="B66" s="55"/>
      <c r="C66" s="55"/>
      <c r="D66" s="55"/>
      <c r="E66" s="55"/>
      <c r="F66" s="55"/>
      <c r="G66" s="247"/>
      <c r="H66" s="55"/>
      <c r="I66" s="55"/>
      <c r="J66" s="55"/>
      <c r="K66" s="55"/>
      <c r="L66" s="55"/>
      <c r="M66" s="55"/>
      <c r="N66" s="55"/>
    </row>
    <row r="67" spans="1:14" ht="15.75" customHeight="1" x14ac:dyDescent="0.3">
      <c r="A67" s="55"/>
      <c r="B67" s="55"/>
      <c r="C67" s="55"/>
      <c r="D67" s="55"/>
      <c r="E67" s="55"/>
      <c r="F67" s="55"/>
      <c r="G67" s="247"/>
      <c r="H67" s="55"/>
      <c r="I67" s="55"/>
      <c r="J67" s="55"/>
      <c r="K67" s="55"/>
      <c r="L67" s="55"/>
      <c r="M67" s="55"/>
      <c r="N67" s="55"/>
    </row>
    <row r="68" spans="1:14" ht="15.75" customHeight="1" x14ac:dyDescent="0.3">
      <c r="A68" s="55"/>
      <c r="B68" s="55"/>
      <c r="C68" s="55"/>
      <c r="D68" s="55"/>
      <c r="E68" s="55"/>
      <c r="F68" s="55"/>
      <c r="G68" s="247"/>
      <c r="H68" s="55"/>
      <c r="I68" s="55"/>
      <c r="J68" s="55"/>
      <c r="K68" s="55"/>
      <c r="L68" s="55"/>
      <c r="M68" s="55"/>
      <c r="N68" s="55"/>
    </row>
    <row r="69" spans="1:14" ht="15.75" customHeight="1" x14ac:dyDescent="0.3">
      <c r="A69" s="55"/>
      <c r="B69" s="55"/>
      <c r="C69" s="55"/>
      <c r="D69" s="55"/>
      <c r="E69" s="55"/>
      <c r="F69" s="55"/>
      <c r="G69" s="247"/>
      <c r="H69" s="55"/>
      <c r="I69" s="55"/>
      <c r="J69" s="55"/>
      <c r="K69" s="55"/>
      <c r="L69" s="55"/>
      <c r="M69" s="55"/>
      <c r="N69" s="55"/>
    </row>
    <row r="70" spans="1:14" ht="15.75" customHeight="1" x14ac:dyDescent="0.3">
      <c r="A70" s="55"/>
      <c r="B70" s="55"/>
      <c r="C70" s="55"/>
      <c r="D70" s="55"/>
      <c r="E70" s="55"/>
      <c r="F70" s="55"/>
      <c r="G70" s="247"/>
      <c r="H70" s="55"/>
      <c r="I70" s="55"/>
      <c r="J70" s="55"/>
      <c r="K70" s="55"/>
      <c r="L70" s="55"/>
      <c r="M70" s="55"/>
      <c r="N70" s="55"/>
    </row>
    <row r="71" spans="1:14" ht="15.75" customHeight="1" x14ac:dyDescent="0.3">
      <c r="A71" s="55"/>
      <c r="B71" s="55"/>
      <c r="C71" s="55"/>
      <c r="D71" s="55"/>
      <c r="E71" s="55"/>
      <c r="F71" s="55"/>
      <c r="G71" s="247"/>
      <c r="H71" s="55"/>
      <c r="I71" s="55"/>
      <c r="J71" s="55"/>
      <c r="K71" s="55"/>
      <c r="L71" s="55"/>
      <c r="M71" s="55"/>
      <c r="N71" s="55"/>
    </row>
    <row r="72" spans="1:14" ht="15.75" customHeight="1" x14ac:dyDescent="0.3">
      <c r="A72" s="55"/>
      <c r="B72" s="55"/>
      <c r="C72" s="55"/>
      <c r="D72" s="55"/>
      <c r="E72" s="55"/>
      <c r="F72" s="55"/>
      <c r="G72" s="247"/>
      <c r="H72" s="55"/>
      <c r="I72" s="55"/>
      <c r="J72" s="55"/>
      <c r="K72" s="55"/>
      <c r="L72" s="55"/>
      <c r="M72" s="55"/>
      <c r="N72" s="55"/>
    </row>
    <row r="73" spans="1:14" ht="15.75" customHeight="1" x14ac:dyDescent="0.3">
      <c r="A73" s="55"/>
      <c r="B73" s="55"/>
      <c r="C73" s="55"/>
      <c r="D73" s="55"/>
      <c r="E73" s="55"/>
      <c r="F73" s="55"/>
      <c r="G73" s="247"/>
      <c r="H73" s="55"/>
      <c r="I73" s="55"/>
      <c r="J73" s="55"/>
      <c r="K73" s="55"/>
      <c r="L73" s="55"/>
      <c r="M73" s="55"/>
      <c r="N73" s="55"/>
    </row>
    <row r="74" spans="1:14" ht="15.75" customHeight="1" x14ac:dyDescent="0.3">
      <c r="A74" s="55"/>
      <c r="B74" s="55"/>
      <c r="C74" s="55"/>
      <c r="D74" s="55"/>
      <c r="E74" s="55"/>
      <c r="F74" s="55"/>
      <c r="G74" s="247"/>
      <c r="H74" s="55"/>
      <c r="I74" s="55"/>
      <c r="J74" s="55"/>
      <c r="K74" s="55"/>
      <c r="L74" s="55"/>
      <c r="M74" s="55"/>
      <c r="N74" s="55"/>
    </row>
    <row r="75" spans="1:14" ht="15.75" customHeight="1" x14ac:dyDescent="0.3">
      <c r="A75" s="55"/>
      <c r="B75" s="55"/>
      <c r="C75" s="55"/>
      <c r="D75" s="55"/>
      <c r="E75" s="55"/>
      <c r="F75" s="55"/>
      <c r="G75" s="247"/>
      <c r="H75" s="55"/>
      <c r="I75" s="55"/>
      <c r="J75" s="55"/>
      <c r="K75" s="55"/>
      <c r="L75" s="55"/>
      <c r="M75" s="55"/>
      <c r="N75" s="55"/>
    </row>
    <row r="76" spans="1:14" ht="15.75" customHeight="1" x14ac:dyDescent="0.3">
      <c r="A76" s="55"/>
      <c r="B76" s="55"/>
      <c r="C76" s="55"/>
      <c r="D76" s="55"/>
      <c r="E76" s="55"/>
      <c r="F76" s="55"/>
      <c r="G76" s="247"/>
      <c r="H76" s="55"/>
      <c r="I76" s="55"/>
      <c r="J76" s="55"/>
      <c r="K76" s="55"/>
      <c r="L76" s="55"/>
      <c r="M76" s="55"/>
      <c r="N76" s="55"/>
    </row>
    <row r="77" spans="1:14" ht="15.75" customHeight="1" x14ac:dyDescent="0.3">
      <c r="A77" s="55"/>
      <c r="B77" s="55"/>
      <c r="C77" s="55"/>
      <c r="D77" s="55"/>
      <c r="E77" s="55"/>
      <c r="F77" s="55"/>
      <c r="G77" s="247"/>
      <c r="H77" s="55"/>
      <c r="I77" s="55"/>
      <c r="J77" s="55"/>
      <c r="K77" s="55"/>
      <c r="L77" s="55"/>
      <c r="M77" s="55"/>
      <c r="N77" s="55"/>
    </row>
    <row r="78" spans="1:14" ht="15.75" customHeight="1" x14ac:dyDescent="0.3">
      <c r="A78" s="55"/>
      <c r="B78" s="55"/>
      <c r="C78" s="55"/>
      <c r="D78" s="55"/>
      <c r="E78" s="55"/>
      <c r="F78" s="55"/>
      <c r="G78" s="247"/>
      <c r="H78" s="55"/>
      <c r="I78" s="55"/>
      <c r="J78" s="55"/>
      <c r="K78" s="55"/>
      <c r="L78" s="55"/>
      <c r="M78" s="55"/>
      <c r="N78" s="55"/>
    </row>
    <row r="79" spans="1:14" ht="15.75" customHeight="1" x14ac:dyDescent="0.3">
      <c r="A79" s="55"/>
      <c r="B79" s="55"/>
      <c r="C79" s="55"/>
      <c r="D79" s="55"/>
      <c r="E79" s="55"/>
      <c r="F79" s="55"/>
      <c r="G79" s="247"/>
      <c r="H79" s="55"/>
      <c r="I79" s="55"/>
      <c r="J79" s="55"/>
      <c r="K79" s="55"/>
      <c r="L79" s="55"/>
      <c r="M79" s="55"/>
      <c r="N79" s="55"/>
    </row>
    <row r="80" spans="1:14" ht="15.75" customHeight="1" x14ac:dyDescent="0.3">
      <c r="A80" s="55"/>
      <c r="B80" s="55"/>
      <c r="C80" s="55"/>
      <c r="D80" s="55"/>
      <c r="E80" s="55"/>
      <c r="F80" s="55"/>
      <c r="G80" s="247"/>
      <c r="H80" s="55"/>
      <c r="I80" s="55"/>
      <c r="J80" s="55"/>
      <c r="K80" s="55"/>
      <c r="L80" s="55"/>
      <c r="M80" s="55"/>
      <c r="N80" s="55"/>
    </row>
    <row r="81" spans="1:14" ht="15.75" customHeight="1" x14ac:dyDescent="0.3">
      <c r="A81" s="55"/>
      <c r="B81" s="55"/>
      <c r="C81" s="55"/>
      <c r="D81" s="55"/>
      <c r="E81" s="55"/>
      <c r="F81" s="55"/>
      <c r="G81" s="247"/>
      <c r="H81" s="55"/>
      <c r="I81" s="55"/>
      <c r="J81" s="55"/>
      <c r="K81" s="55"/>
      <c r="L81" s="55"/>
      <c r="M81" s="55"/>
      <c r="N81" s="55"/>
    </row>
    <row r="82" spans="1:14" ht="15.75" customHeight="1" x14ac:dyDescent="0.3">
      <c r="A82" s="55"/>
      <c r="B82" s="55"/>
      <c r="C82" s="55"/>
      <c r="D82" s="55"/>
      <c r="E82" s="55"/>
      <c r="F82" s="55"/>
      <c r="G82" s="247"/>
      <c r="H82" s="55"/>
      <c r="I82" s="55"/>
      <c r="J82" s="55"/>
      <c r="K82" s="55"/>
      <c r="L82" s="55"/>
      <c r="M82" s="55"/>
      <c r="N82" s="55"/>
    </row>
    <row r="83" spans="1:14" ht="15.75" customHeight="1" x14ac:dyDescent="0.3">
      <c r="A83" s="55"/>
      <c r="B83" s="55"/>
      <c r="C83" s="55"/>
      <c r="D83" s="55"/>
      <c r="E83" s="55"/>
      <c r="F83" s="55"/>
      <c r="G83" s="247"/>
      <c r="H83" s="55"/>
      <c r="I83" s="55"/>
      <c r="J83" s="55"/>
      <c r="K83" s="55"/>
      <c r="L83" s="55"/>
      <c r="M83" s="55"/>
      <c r="N83" s="55"/>
    </row>
    <row r="84" spans="1:14" ht="15.75" customHeight="1" x14ac:dyDescent="0.3">
      <c r="A84" s="55"/>
      <c r="B84" s="55"/>
      <c r="C84" s="55"/>
      <c r="D84" s="55"/>
      <c r="E84" s="55"/>
      <c r="F84" s="55"/>
      <c r="G84" s="247"/>
      <c r="H84" s="55"/>
      <c r="I84" s="55"/>
      <c r="J84" s="55"/>
      <c r="K84" s="55"/>
      <c r="L84" s="55"/>
      <c r="M84" s="55"/>
      <c r="N84" s="55"/>
    </row>
    <row r="85" spans="1:14" ht="15.75" customHeight="1" x14ac:dyDescent="0.3">
      <c r="A85" s="55"/>
      <c r="B85" s="55"/>
      <c r="C85" s="55"/>
      <c r="D85" s="55"/>
      <c r="E85" s="55"/>
      <c r="F85" s="55"/>
      <c r="G85" s="247"/>
      <c r="H85" s="55"/>
      <c r="I85" s="55"/>
      <c r="J85" s="55"/>
      <c r="K85" s="55"/>
      <c r="L85" s="55"/>
      <c r="M85" s="55"/>
      <c r="N85" s="55"/>
    </row>
    <row r="86" spans="1:14" ht="15.75" customHeight="1" x14ac:dyDescent="0.3">
      <c r="A86" s="55"/>
      <c r="B86" s="55"/>
      <c r="C86" s="55"/>
      <c r="D86" s="55"/>
      <c r="E86" s="55"/>
      <c r="F86" s="55"/>
      <c r="G86" s="247"/>
      <c r="H86" s="55"/>
      <c r="I86" s="55"/>
      <c r="J86" s="55"/>
      <c r="K86" s="55"/>
      <c r="L86" s="55"/>
      <c r="M86" s="55"/>
      <c r="N86" s="55"/>
    </row>
    <row r="87" spans="1:14" ht="15.75" customHeight="1" x14ac:dyDescent="0.3">
      <c r="A87" s="55"/>
      <c r="B87" s="55"/>
      <c r="C87" s="55"/>
      <c r="D87" s="55"/>
      <c r="E87" s="55"/>
      <c r="F87" s="55"/>
      <c r="G87" s="247"/>
      <c r="H87" s="55"/>
      <c r="I87" s="55"/>
      <c r="J87" s="55"/>
      <c r="K87" s="55"/>
      <c r="L87" s="55"/>
      <c r="M87" s="55"/>
      <c r="N87" s="55"/>
    </row>
    <row r="88" spans="1:14" ht="15.75" customHeight="1" x14ac:dyDescent="0.3">
      <c r="A88" s="55"/>
      <c r="B88" s="55"/>
      <c r="C88" s="55"/>
      <c r="D88" s="55"/>
      <c r="E88" s="55"/>
      <c r="F88" s="55"/>
      <c r="G88" s="247"/>
      <c r="H88" s="55"/>
      <c r="I88" s="55"/>
      <c r="J88" s="55"/>
      <c r="K88" s="55"/>
      <c r="L88" s="55"/>
      <c r="M88" s="55"/>
      <c r="N88" s="55"/>
    </row>
    <row r="89" spans="1:14" ht="15.75" customHeight="1" x14ac:dyDescent="0.3">
      <c r="A89" s="55"/>
      <c r="B89" s="55"/>
      <c r="C89" s="55"/>
      <c r="D89" s="55"/>
      <c r="E89" s="55"/>
      <c r="F89" s="55"/>
      <c r="G89" s="247"/>
      <c r="H89" s="55"/>
      <c r="I89" s="55"/>
      <c r="J89" s="55"/>
      <c r="K89" s="55"/>
      <c r="L89" s="55"/>
      <c r="M89" s="55"/>
      <c r="N89" s="55"/>
    </row>
    <row r="90" spans="1:14" ht="15.75" customHeight="1" x14ac:dyDescent="0.3">
      <c r="A90" s="55"/>
      <c r="B90" s="55"/>
      <c r="C90" s="55"/>
      <c r="D90" s="55"/>
      <c r="E90" s="55"/>
      <c r="F90" s="55"/>
      <c r="G90" s="247"/>
      <c r="H90" s="55"/>
      <c r="I90" s="55"/>
      <c r="J90" s="55"/>
      <c r="K90" s="55"/>
      <c r="L90" s="55"/>
      <c r="M90" s="55"/>
      <c r="N90" s="55"/>
    </row>
    <row r="91" spans="1:14" ht="15.75" customHeight="1" x14ac:dyDescent="0.3">
      <c r="A91" s="55"/>
      <c r="B91" s="55"/>
      <c r="C91" s="55"/>
      <c r="D91" s="55"/>
      <c r="E91" s="55"/>
      <c r="F91" s="55"/>
      <c r="G91" s="247"/>
      <c r="H91" s="55"/>
      <c r="I91" s="55"/>
      <c r="J91" s="55"/>
      <c r="K91" s="55"/>
      <c r="L91" s="55"/>
      <c r="M91" s="55"/>
      <c r="N91" s="55"/>
    </row>
    <row r="92" spans="1:14" ht="15.75" customHeight="1" x14ac:dyDescent="0.3">
      <c r="A92" s="55"/>
      <c r="B92" s="55"/>
      <c r="C92" s="55"/>
      <c r="D92" s="55"/>
      <c r="E92" s="55"/>
      <c r="F92" s="55"/>
      <c r="G92" s="247"/>
      <c r="H92" s="55"/>
      <c r="I92" s="55"/>
      <c r="J92" s="55"/>
      <c r="K92" s="55"/>
      <c r="L92" s="55"/>
      <c r="M92" s="55"/>
      <c r="N92" s="55"/>
    </row>
    <row r="93" spans="1:14" ht="15.75" customHeight="1" x14ac:dyDescent="0.3">
      <c r="A93" s="55"/>
      <c r="B93" s="55"/>
      <c r="C93" s="55"/>
      <c r="D93" s="55"/>
      <c r="E93" s="55"/>
      <c r="F93" s="55"/>
      <c r="G93" s="247"/>
      <c r="H93" s="55"/>
      <c r="I93" s="55"/>
      <c r="J93" s="55"/>
      <c r="K93" s="55"/>
      <c r="L93" s="55"/>
      <c r="M93" s="55"/>
      <c r="N93" s="55"/>
    </row>
    <row r="94" spans="1:14" ht="15.75" customHeight="1" x14ac:dyDescent="0.3">
      <c r="A94" s="55"/>
      <c r="B94" s="55"/>
      <c r="C94" s="55"/>
      <c r="D94" s="55"/>
      <c r="E94" s="55"/>
      <c r="F94" s="55"/>
      <c r="G94" s="247"/>
      <c r="H94" s="55"/>
      <c r="I94" s="55"/>
      <c r="J94" s="55"/>
      <c r="K94" s="55"/>
      <c r="L94" s="55"/>
      <c r="M94" s="55"/>
      <c r="N94" s="55"/>
    </row>
    <row r="95" spans="1:14" ht="15.75" customHeight="1" x14ac:dyDescent="0.3">
      <c r="A95" s="55"/>
      <c r="B95" s="55"/>
      <c r="C95" s="55"/>
      <c r="D95" s="55"/>
      <c r="E95" s="55"/>
      <c r="F95" s="55"/>
      <c r="G95" s="247"/>
      <c r="H95" s="55"/>
      <c r="I95" s="55"/>
      <c r="J95" s="55"/>
      <c r="K95" s="55"/>
      <c r="L95" s="55"/>
      <c r="M95" s="55"/>
      <c r="N95" s="55"/>
    </row>
    <row r="96" spans="1:14" ht="15.75" customHeight="1" x14ac:dyDescent="0.3">
      <c r="A96" s="55"/>
      <c r="B96" s="55"/>
      <c r="C96" s="55"/>
      <c r="D96" s="55"/>
      <c r="E96" s="55"/>
      <c r="F96" s="55"/>
      <c r="G96" s="247"/>
      <c r="H96" s="55"/>
      <c r="I96" s="55"/>
      <c r="J96" s="55"/>
      <c r="K96" s="55"/>
      <c r="L96" s="55"/>
      <c r="M96" s="55"/>
      <c r="N96" s="55"/>
    </row>
    <row r="97" spans="1:14" ht="15.75" customHeight="1" x14ac:dyDescent="0.3">
      <c r="A97" s="55"/>
      <c r="B97" s="55"/>
      <c r="C97" s="55"/>
      <c r="D97" s="55"/>
      <c r="E97" s="55"/>
      <c r="F97" s="55"/>
      <c r="G97" s="247"/>
      <c r="H97" s="55"/>
      <c r="I97" s="55"/>
      <c r="J97" s="55"/>
      <c r="K97" s="55"/>
      <c r="L97" s="55"/>
      <c r="M97" s="55"/>
      <c r="N97" s="55"/>
    </row>
    <row r="98" spans="1:14" ht="15.75" customHeight="1" x14ac:dyDescent="0.3">
      <c r="A98" s="55"/>
      <c r="B98" s="55"/>
      <c r="C98" s="55"/>
      <c r="D98" s="55"/>
      <c r="E98" s="55"/>
      <c r="F98" s="55"/>
      <c r="G98" s="247"/>
      <c r="H98" s="55"/>
      <c r="I98" s="55"/>
      <c r="J98" s="55"/>
      <c r="K98" s="55"/>
      <c r="L98" s="55"/>
      <c r="M98" s="55"/>
      <c r="N98" s="55"/>
    </row>
    <row r="99" spans="1:14" ht="15.75" customHeight="1" x14ac:dyDescent="0.3">
      <c r="A99" s="55"/>
      <c r="B99" s="55"/>
      <c r="C99" s="55"/>
      <c r="D99" s="55"/>
      <c r="E99" s="55"/>
      <c r="F99" s="55"/>
      <c r="G99" s="247"/>
      <c r="H99" s="55"/>
      <c r="I99" s="55"/>
      <c r="J99" s="55"/>
      <c r="K99" s="55"/>
      <c r="L99" s="55"/>
      <c r="M99" s="55"/>
      <c r="N99" s="55"/>
    </row>
    <row r="100" spans="1:14" ht="15.75" customHeight="1" x14ac:dyDescent="0.3">
      <c r="A100" s="55"/>
      <c r="B100" s="55"/>
      <c r="C100" s="55"/>
      <c r="D100" s="55"/>
      <c r="E100" s="55"/>
      <c r="F100" s="55"/>
      <c r="G100" s="247"/>
      <c r="H100" s="55"/>
      <c r="I100" s="55"/>
      <c r="J100" s="55"/>
      <c r="K100" s="55"/>
      <c r="L100" s="55"/>
      <c r="M100" s="55"/>
      <c r="N100" s="55"/>
    </row>
    <row r="101" spans="1:14" ht="15.75" customHeight="1" x14ac:dyDescent="0.3">
      <c r="A101" s="55"/>
      <c r="B101" s="55"/>
      <c r="C101" s="55"/>
      <c r="D101" s="55"/>
      <c r="E101" s="55"/>
      <c r="F101" s="55"/>
      <c r="G101" s="247"/>
      <c r="H101" s="55"/>
      <c r="I101" s="55"/>
      <c r="J101" s="55"/>
      <c r="K101" s="55"/>
      <c r="L101" s="55"/>
      <c r="M101" s="55"/>
      <c r="N101" s="55"/>
    </row>
    <row r="102" spans="1:14" ht="15.75" customHeight="1" x14ac:dyDescent="0.3">
      <c r="A102" s="55"/>
      <c r="B102" s="55"/>
      <c r="C102" s="55"/>
      <c r="D102" s="55"/>
      <c r="E102" s="55"/>
      <c r="F102" s="55"/>
      <c r="G102" s="247"/>
      <c r="H102" s="55"/>
      <c r="I102" s="55"/>
      <c r="J102" s="55"/>
      <c r="K102" s="55"/>
      <c r="L102" s="55"/>
      <c r="M102" s="55"/>
      <c r="N102" s="55"/>
    </row>
    <row r="103" spans="1:14" ht="15.75" customHeight="1" x14ac:dyDescent="0.3">
      <c r="A103" s="55"/>
      <c r="B103" s="55"/>
      <c r="C103" s="55"/>
      <c r="D103" s="55"/>
      <c r="E103" s="55"/>
      <c r="F103" s="55"/>
      <c r="G103" s="247"/>
      <c r="H103" s="55"/>
      <c r="I103" s="55"/>
      <c r="J103" s="55"/>
      <c r="K103" s="55"/>
      <c r="L103" s="55"/>
      <c r="M103" s="55"/>
      <c r="N103" s="55"/>
    </row>
    <row r="104" spans="1:14" ht="15.75" customHeight="1" x14ac:dyDescent="0.3">
      <c r="A104" s="55"/>
      <c r="B104" s="55"/>
      <c r="C104" s="55"/>
      <c r="D104" s="55"/>
      <c r="E104" s="55"/>
      <c r="F104" s="55"/>
      <c r="G104" s="247"/>
      <c r="H104" s="55"/>
      <c r="I104" s="55"/>
      <c r="J104" s="55"/>
      <c r="K104" s="55"/>
      <c r="L104" s="55"/>
      <c r="M104" s="55"/>
      <c r="N104" s="55"/>
    </row>
    <row r="105" spans="1:14" ht="15.75" customHeight="1" x14ac:dyDescent="0.3">
      <c r="A105" s="55"/>
      <c r="B105" s="55"/>
      <c r="C105" s="55"/>
      <c r="D105" s="55"/>
      <c r="E105" s="55"/>
      <c r="F105" s="55"/>
      <c r="G105" s="247"/>
      <c r="H105" s="55"/>
      <c r="I105" s="55"/>
      <c r="J105" s="55"/>
      <c r="K105" s="55"/>
      <c r="L105" s="55"/>
      <c r="M105" s="55"/>
      <c r="N105" s="55"/>
    </row>
    <row r="106" spans="1:14" ht="15.75" customHeight="1" x14ac:dyDescent="0.3">
      <c r="A106" s="55"/>
      <c r="B106" s="55"/>
      <c r="C106" s="55"/>
      <c r="D106" s="55"/>
      <c r="E106" s="55"/>
      <c r="F106" s="55"/>
      <c r="G106" s="247"/>
      <c r="H106" s="55"/>
      <c r="I106" s="55"/>
      <c r="J106" s="55"/>
      <c r="K106" s="55"/>
      <c r="L106" s="55"/>
      <c r="M106" s="55"/>
      <c r="N106" s="55"/>
    </row>
    <row r="107" spans="1:14" ht="15.75" customHeight="1" x14ac:dyDescent="0.3">
      <c r="A107" s="55"/>
      <c r="B107" s="55"/>
      <c r="C107" s="55"/>
      <c r="D107" s="55"/>
      <c r="E107" s="55"/>
      <c r="F107" s="55"/>
      <c r="G107" s="247"/>
      <c r="H107" s="55"/>
      <c r="I107" s="55"/>
      <c r="J107" s="55"/>
      <c r="K107" s="55"/>
      <c r="L107" s="55"/>
      <c r="M107" s="55"/>
      <c r="N107" s="55"/>
    </row>
    <row r="108" spans="1:14" ht="15.75" customHeight="1" x14ac:dyDescent="0.3">
      <c r="A108" s="55"/>
      <c r="B108" s="55"/>
      <c r="C108" s="55"/>
      <c r="D108" s="55"/>
      <c r="E108" s="55"/>
      <c r="F108" s="55"/>
      <c r="G108" s="247"/>
      <c r="H108" s="55"/>
      <c r="I108" s="55"/>
      <c r="J108" s="55"/>
      <c r="K108" s="55"/>
      <c r="L108" s="55"/>
      <c r="M108" s="55"/>
      <c r="N108" s="55"/>
    </row>
    <row r="109" spans="1:14" ht="15.75" customHeight="1" x14ac:dyDescent="0.3">
      <c r="A109" s="55"/>
      <c r="B109" s="55"/>
      <c r="C109" s="55"/>
      <c r="D109" s="55"/>
      <c r="E109" s="55"/>
      <c r="F109" s="55"/>
      <c r="G109" s="247"/>
      <c r="H109" s="55"/>
      <c r="I109" s="55"/>
      <c r="J109" s="55"/>
      <c r="K109" s="55"/>
      <c r="L109" s="55"/>
      <c r="M109" s="55"/>
      <c r="N109" s="55"/>
    </row>
    <row r="110" spans="1:14" ht="15.75" customHeight="1" x14ac:dyDescent="0.3">
      <c r="A110" s="55"/>
      <c r="B110" s="55"/>
      <c r="C110" s="55"/>
      <c r="D110" s="55"/>
      <c r="E110" s="55"/>
      <c r="F110" s="55"/>
      <c r="G110" s="247"/>
      <c r="H110" s="55"/>
      <c r="I110" s="55"/>
      <c r="J110" s="55"/>
      <c r="K110" s="55"/>
      <c r="L110" s="55"/>
      <c r="M110" s="55"/>
      <c r="N110" s="55"/>
    </row>
    <row r="111" spans="1:14" ht="15.75" customHeight="1" x14ac:dyDescent="0.3">
      <c r="A111" s="55"/>
      <c r="B111" s="55"/>
      <c r="C111" s="55"/>
      <c r="D111" s="55"/>
      <c r="E111" s="55"/>
      <c r="F111" s="55"/>
      <c r="G111" s="247"/>
      <c r="H111" s="55"/>
      <c r="I111" s="55"/>
      <c r="J111" s="55"/>
      <c r="K111" s="55"/>
      <c r="L111" s="55"/>
      <c r="M111" s="55"/>
      <c r="N111" s="55"/>
    </row>
  </sheetData>
  <hyperlinks>
    <hyperlink ref="A2" location="'Index'!A3" tooltip="Go to the Index sheet" display="`" xr:uid="{46078199-EFEE-4B98-8FD1-8C83F46130A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B0574-1B32-49F2-8785-F15FB2865228}">
  <sheetPr codeName="Sheet28">
    <tabColor rgb="FF9BC2E6"/>
    <pageSetUpPr fitToPage="1"/>
  </sheetPr>
  <dimension ref="A1:AH130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49" customWidth="1"/>
    <col min="2" max="3" width="20.7109375" style="94" customWidth="1"/>
    <col min="4" max="10" width="5" style="94" customWidth="1"/>
    <col min="11" max="11" width="1.7109375" style="94" customWidth="1"/>
    <col min="12" max="12" width="2.7109375" style="249" customWidth="1"/>
    <col min="13" max="14" width="20.7109375" style="94" customWidth="1"/>
    <col min="15" max="21" width="5" style="94" customWidth="1"/>
    <col min="22" max="26" width="4.7109375" style="94" customWidth="1"/>
    <col min="27" max="16384" width="11.7109375" style="94"/>
  </cols>
  <sheetData>
    <row r="1" spans="1:34" s="93" customFormat="1" ht="18" x14ac:dyDescent="0.35">
      <c r="A1" s="248"/>
      <c r="B1" s="93" t="s">
        <v>554</v>
      </c>
      <c r="D1" s="3"/>
      <c r="E1" s="3"/>
      <c r="F1" s="3"/>
      <c r="G1" s="3"/>
      <c r="H1" s="3"/>
      <c r="I1" s="3" t="s">
        <v>1</v>
      </c>
      <c r="K1" s="3"/>
      <c r="L1" s="248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G2" s="4"/>
      <c r="AH2" s="4"/>
    </row>
    <row r="3" spans="1:34" s="95" customFormat="1" ht="15.75" customHeight="1" x14ac:dyDescent="0.3">
      <c r="A3" s="250"/>
      <c r="B3" s="95" t="s">
        <v>3</v>
      </c>
      <c r="L3" s="250"/>
      <c r="AA3" s="94"/>
      <c r="AB3" s="94"/>
      <c r="AC3" s="94"/>
      <c r="AD3" s="94"/>
      <c r="AE3" s="94"/>
      <c r="AF3" s="94"/>
    </row>
    <row r="4" spans="1:34" ht="15.75" customHeight="1" x14ac:dyDescent="0.3">
      <c r="A4" s="251"/>
      <c r="B4" s="97" t="s">
        <v>5</v>
      </c>
      <c r="C4" s="97" t="s">
        <v>6</v>
      </c>
      <c r="D4" s="98">
        <v>150</v>
      </c>
      <c r="E4" s="98">
        <v>20</v>
      </c>
      <c r="F4" s="98">
        <v>10</v>
      </c>
      <c r="G4" s="98" t="s">
        <v>7</v>
      </c>
      <c r="H4" s="98" t="s">
        <v>8</v>
      </c>
      <c r="I4" s="98" t="s">
        <v>9</v>
      </c>
      <c r="J4" s="99" t="s">
        <v>10</v>
      </c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</row>
    <row r="5" spans="1:34" ht="15.75" customHeight="1" x14ac:dyDescent="0.3">
      <c r="A5" s="100">
        <v>4</v>
      </c>
      <c r="B5" s="14" t="s">
        <v>11</v>
      </c>
      <c r="C5" s="14" t="s">
        <v>12</v>
      </c>
      <c r="D5" s="15">
        <v>95</v>
      </c>
      <c r="E5" s="15">
        <v>95</v>
      </c>
      <c r="F5" s="15">
        <v>87</v>
      </c>
      <c r="G5" s="101">
        <f t="shared" ref="G5:G10" si="0">SUM(D5:F5)</f>
        <v>277</v>
      </c>
      <c r="H5" s="101">
        <v>6</v>
      </c>
      <c r="I5" s="15">
        <v>553</v>
      </c>
      <c r="J5" s="16">
        <v>12</v>
      </c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1:34" ht="15.75" customHeight="1" x14ac:dyDescent="0.3">
      <c r="A6" s="102">
        <v>3</v>
      </c>
      <c r="B6" s="18" t="s">
        <v>86</v>
      </c>
      <c r="C6" s="18" t="s">
        <v>12</v>
      </c>
      <c r="D6" s="19">
        <v>90</v>
      </c>
      <c r="E6" s="19">
        <v>87</v>
      </c>
      <c r="F6" s="19">
        <v>88</v>
      </c>
      <c r="G6" s="103">
        <f t="shared" si="0"/>
        <v>265</v>
      </c>
      <c r="H6" s="104">
        <v>5</v>
      </c>
      <c r="I6" s="19">
        <v>532</v>
      </c>
      <c r="J6" s="21">
        <v>10</v>
      </c>
      <c r="L6" s="73"/>
      <c r="M6" s="73"/>
      <c r="N6" s="73"/>
      <c r="O6" s="73"/>
      <c r="P6" s="73"/>
      <c r="Q6" s="73"/>
      <c r="R6" s="73"/>
      <c r="S6" s="73"/>
      <c r="T6" s="73"/>
      <c r="U6" s="73"/>
      <c r="V6" s="4"/>
      <c r="W6" s="4"/>
    </row>
    <row r="7" spans="1:34" s="4" customFormat="1" ht="15.75" customHeight="1" x14ac:dyDescent="0.3">
      <c r="A7" s="102">
        <v>5</v>
      </c>
      <c r="B7" s="18" t="s">
        <v>555</v>
      </c>
      <c r="C7" s="18" t="s">
        <v>48</v>
      </c>
      <c r="D7" s="103">
        <v>87</v>
      </c>
      <c r="E7" s="103">
        <v>87</v>
      </c>
      <c r="F7" s="103">
        <v>89</v>
      </c>
      <c r="G7" s="103">
        <f t="shared" si="0"/>
        <v>263</v>
      </c>
      <c r="H7" s="104">
        <v>4</v>
      </c>
      <c r="I7" s="103">
        <v>516</v>
      </c>
      <c r="J7" s="105">
        <v>6</v>
      </c>
      <c r="V7" s="73"/>
      <c r="W7" s="94"/>
    </row>
    <row r="8" spans="1:34" s="4" customFormat="1" ht="15.75" customHeight="1" x14ac:dyDescent="0.3">
      <c r="A8" s="102">
        <v>2</v>
      </c>
      <c r="B8" s="18" t="s">
        <v>286</v>
      </c>
      <c r="C8" s="18" t="s">
        <v>12</v>
      </c>
      <c r="D8" s="103">
        <v>88</v>
      </c>
      <c r="E8" s="103">
        <v>79</v>
      </c>
      <c r="F8" s="103">
        <v>84</v>
      </c>
      <c r="G8" s="103">
        <f t="shared" si="0"/>
        <v>251</v>
      </c>
      <c r="H8" s="104">
        <v>2</v>
      </c>
      <c r="I8" s="103">
        <v>514</v>
      </c>
      <c r="J8" s="105">
        <v>6</v>
      </c>
      <c r="K8" s="5"/>
      <c r="V8" s="73"/>
      <c r="W8" s="94"/>
    </row>
    <row r="9" spans="1:34" ht="15.75" customHeight="1" x14ac:dyDescent="0.3">
      <c r="A9" s="102">
        <v>6</v>
      </c>
      <c r="B9" s="18" t="s">
        <v>74</v>
      </c>
      <c r="C9" s="18" t="s">
        <v>48</v>
      </c>
      <c r="D9" s="103">
        <v>90</v>
      </c>
      <c r="E9" s="103">
        <v>81</v>
      </c>
      <c r="F9" s="103">
        <v>83</v>
      </c>
      <c r="G9" s="103">
        <f t="shared" si="0"/>
        <v>254</v>
      </c>
      <c r="H9" s="104">
        <v>3</v>
      </c>
      <c r="I9" s="103">
        <v>509</v>
      </c>
      <c r="J9" s="105">
        <v>6</v>
      </c>
      <c r="M9" s="4"/>
    </row>
    <row r="10" spans="1:34" ht="15.75" customHeight="1" x14ac:dyDescent="0.3">
      <c r="A10" s="106">
        <v>1</v>
      </c>
      <c r="B10" s="25" t="s">
        <v>243</v>
      </c>
      <c r="C10" s="25" t="s">
        <v>48</v>
      </c>
      <c r="D10" s="107">
        <v>81</v>
      </c>
      <c r="E10" s="107">
        <v>78</v>
      </c>
      <c r="F10" s="107">
        <v>76</v>
      </c>
      <c r="G10" s="107">
        <f t="shared" si="0"/>
        <v>235</v>
      </c>
      <c r="H10" s="108">
        <v>1</v>
      </c>
      <c r="I10" s="28">
        <v>441</v>
      </c>
      <c r="J10" s="29">
        <v>2</v>
      </c>
      <c r="M10" s="4"/>
      <c r="V10" s="4"/>
      <c r="W10" s="4"/>
    </row>
    <row r="11" spans="1:34" ht="15.75" customHeight="1" x14ac:dyDescent="0.3">
      <c r="A11" s="94"/>
      <c r="L11" s="94"/>
    </row>
    <row r="12" spans="1:34" ht="15.75" customHeight="1" x14ac:dyDescent="0.3">
      <c r="A12" s="94"/>
      <c r="B12" s="4" t="s">
        <v>556</v>
      </c>
      <c r="C12" s="4"/>
      <c r="D12" s="4"/>
      <c r="E12" s="4"/>
      <c r="F12" s="33" t="s">
        <v>142</v>
      </c>
      <c r="G12" s="4"/>
      <c r="L12" s="94"/>
    </row>
    <row r="13" spans="1:34" ht="15.75" customHeight="1" x14ac:dyDescent="0.3">
      <c r="A13" s="94"/>
      <c r="B13" s="4" t="s">
        <v>143</v>
      </c>
      <c r="C13" s="4"/>
      <c r="D13" s="4"/>
      <c r="E13" s="4"/>
      <c r="F13" s="4"/>
      <c r="G13" s="4"/>
      <c r="L13" s="94"/>
    </row>
    <row r="14" spans="1:34" ht="15.75" customHeight="1" x14ac:dyDescent="0.3">
      <c r="A14" s="94"/>
      <c r="L14" s="94"/>
    </row>
    <row r="15" spans="1:34" ht="15.75" customHeight="1" x14ac:dyDescent="0.3">
      <c r="A15" s="94"/>
      <c r="L15" s="94"/>
    </row>
    <row r="16" spans="1:34" ht="15.75" customHeight="1" x14ac:dyDescent="0.3">
      <c r="A16" s="94"/>
      <c r="L16" s="94"/>
    </row>
    <row r="17" s="94" customFormat="1" ht="15.75" customHeight="1" x14ac:dyDescent="0.3"/>
    <row r="18" s="94" customFormat="1" ht="15.75" customHeight="1" x14ac:dyDescent="0.3"/>
    <row r="19" s="94" customFormat="1" ht="15.75" customHeight="1" x14ac:dyDescent="0.3"/>
    <row r="20" s="94" customFormat="1" ht="15.75" customHeight="1" x14ac:dyDescent="0.3"/>
    <row r="21" s="94" customFormat="1" ht="15.75" customHeight="1" x14ac:dyDescent="0.3"/>
    <row r="22" s="94" customFormat="1" ht="15.75" customHeight="1" x14ac:dyDescent="0.3"/>
    <row r="23" s="94" customFormat="1" ht="15.75" customHeight="1" x14ac:dyDescent="0.3"/>
    <row r="24" s="94" customFormat="1" ht="15.75" customHeight="1" x14ac:dyDescent="0.3"/>
    <row r="25" s="94" customFormat="1" ht="15.75" customHeight="1" x14ac:dyDescent="0.3"/>
    <row r="26" s="94" customFormat="1" ht="15.75" customHeight="1" x14ac:dyDescent="0.3"/>
    <row r="27" s="94" customFormat="1" ht="15.75" customHeight="1" x14ac:dyDescent="0.3"/>
    <row r="28" s="94" customFormat="1" ht="15.75" customHeight="1" x14ac:dyDescent="0.3"/>
    <row r="29" s="94" customFormat="1" ht="15.75" customHeight="1" x14ac:dyDescent="0.3"/>
    <row r="30" s="94" customFormat="1" ht="15.75" customHeight="1" x14ac:dyDescent="0.3"/>
    <row r="31" s="94" customFormat="1" ht="15.75" customHeight="1" x14ac:dyDescent="0.3"/>
    <row r="32" s="94" customFormat="1" ht="15.75" customHeight="1" x14ac:dyDescent="0.3"/>
    <row r="33" s="94" customFormat="1" ht="15.75" customHeight="1" x14ac:dyDescent="0.3"/>
    <row r="34" s="94" customFormat="1" ht="15.75" customHeight="1" x14ac:dyDescent="0.3"/>
    <row r="35" s="94" customFormat="1" ht="15.75" customHeight="1" x14ac:dyDescent="0.3"/>
    <row r="36" s="94" customFormat="1" ht="15.75" customHeight="1" x14ac:dyDescent="0.3"/>
    <row r="37" s="94" customFormat="1" ht="15.75" customHeight="1" x14ac:dyDescent="0.3"/>
    <row r="38" s="94" customFormat="1" ht="15.75" customHeight="1" x14ac:dyDescent="0.3"/>
    <row r="39" s="94" customFormat="1" ht="15.75" customHeight="1" x14ac:dyDescent="0.3"/>
    <row r="40" s="94" customFormat="1" ht="15.75" customHeight="1" x14ac:dyDescent="0.3"/>
    <row r="41" s="94" customFormat="1" ht="15.75" customHeight="1" x14ac:dyDescent="0.3"/>
    <row r="42" s="94" customFormat="1" ht="15.75" customHeight="1" x14ac:dyDescent="0.3"/>
    <row r="43" s="94" customFormat="1" ht="15.75" customHeight="1" x14ac:dyDescent="0.3"/>
    <row r="44" s="94" customFormat="1" ht="15.75" customHeight="1" x14ac:dyDescent="0.3"/>
    <row r="45" s="94" customFormat="1" ht="15.75" customHeight="1" x14ac:dyDescent="0.3"/>
    <row r="46" s="94" customFormat="1" ht="15.75" customHeight="1" x14ac:dyDescent="0.3"/>
    <row r="47" s="94" customFormat="1" ht="15.75" customHeight="1" x14ac:dyDescent="0.3"/>
    <row r="48" s="94" customFormat="1" ht="15.75" customHeight="1" x14ac:dyDescent="0.3"/>
    <row r="49" s="94" customFormat="1" ht="15.75" customHeight="1" x14ac:dyDescent="0.3"/>
    <row r="50" s="94" customFormat="1" ht="15.75" customHeight="1" x14ac:dyDescent="0.3"/>
    <row r="51" s="94" customFormat="1" ht="15.75" customHeight="1" x14ac:dyDescent="0.3"/>
    <row r="52" s="94" customFormat="1" ht="15.75" customHeight="1" x14ac:dyDescent="0.3"/>
    <row r="53" s="94" customFormat="1" ht="15.75" customHeight="1" x14ac:dyDescent="0.3"/>
    <row r="54" s="94" customFormat="1" ht="15.75" customHeight="1" x14ac:dyDescent="0.3"/>
    <row r="55" s="94" customFormat="1" ht="15.75" customHeight="1" x14ac:dyDescent="0.3"/>
    <row r="56" s="94" customFormat="1" ht="15.75" customHeight="1" x14ac:dyDescent="0.3"/>
    <row r="57" s="94" customFormat="1" ht="15.75" customHeight="1" x14ac:dyDescent="0.3"/>
    <row r="58" s="94" customFormat="1" ht="15.75" customHeight="1" x14ac:dyDescent="0.3"/>
    <row r="59" s="94" customFormat="1" ht="15.75" customHeight="1" x14ac:dyDescent="0.3"/>
    <row r="60" s="94" customFormat="1" ht="15.75" customHeight="1" x14ac:dyDescent="0.3"/>
    <row r="61" s="94" customFormat="1" ht="15.75" customHeight="1" x14ac:dyDescent="0.3"/>
    <row r="62" s="94" customFormat="1" ht="15.75" customHeight="1" x14ac:dyDescent="0.3"/>
    <row r="63" s="94" customFormat="1" ht="15.75" customHeight="1" x14ac:dyDescent="0.3"/>
    <row r="64" s="94" customFormat="1" ht="15.75" customHeight="1" x14ac:dyDescent="0.3"/>
    <row r="65" s="94" customFormat="1" ht="15.75" customHeight="1" x14ac:dyDescent="0.3"/>
    <row r="66" s="94" customFormat="1" ht="15.75" customHeight="1" x14ac:dyDescent="0.3"/>
    <row r="67" s="94" customFormat="1" ht="15.75" customHeight="1" x14ac:dyDescent="0.3"/>
    <row r="68" s="94" customFormat="1" ht="15.75" customHeight="1" x14ac:dyDescent="0.3"/>
    <row r="69" s="94" customFormat="1" x14ac:dyDescent="0.3"/>
    <row r="70" s="94" customFormat="1" x14ac:dyDescent="0.3"/>
    <row r="71" s="94" customFormat="1" x14ac:dyDescent="0.3"/>
    <row r="72" s="94" customFormat="1" x14ac:dyDescent="0.3"/>
    <row r="73" s="94" customFormat="1" x14ac:dyDescent="0.3"/>
    <row r="74" s="94" customFormat="1" x14ac:dyDescent="0.3"/>
    <row r="75" s="94" customFormat="1" x14ac:dyDescent="0.3"/>
    <row r="76" s="94" customFormat="1" x14ac:dyDescent="0.3"/>
    <row r="77" s="94" customFormat="1" x14ac:dyDescent="0.3"/>
    <row r="78" s="94" customFormat="1" x14ac:dyDescent="0.3"/>
    <row r="79" s="94" customFormat="1" x14ac:dyDescent="0.3"/>
    <row r="80" s="94" customFormat="1" x14ac:dyDescent="0.3"/>
    <row r="81" s="94" customFormat="1" x14ac:dyDescent="0.3"/>
    <row r="82" s="94" customFormat="1" x14ac:dyDescent="0.3"/>
    <row r="83" s="94" customFormat="1" x14ac:dyDescent="0.3"/>
    <row r="84" s="94" customFormat="1" x14ac:dyDescent="0.3"/>
    <row r="85" s="94" customFormat="1" x14ac:dyDescent="0.3"/>
    <row r="86" s="94" customFormat="1" x14ac:dyDescent="0.3"/>
    <row r="87" s="94" customFormat="1" x14ac:dyDescent="0.3"/>
    <row r="88" s="94" customFormat="1" x14ac:dyDescent="0.3"/>
    <row r="89" s="94" customFormat="1" x14ac:dyDescent="0.3"/>
    <row r="90" s="94" customFormat="1" x14ac:dyDescent="0.3"/>
    <row r="91" s="94" customFormat="1" x14ac:dyDescent="0.3"/>
    <row r="92" s="94" customFormat="1" x14ac:dyDescent="0.3"/>
    <row r="93" s="94" customFormat="1" x14ac:dyDescent="0.3"/>
    <row r="94" s="94" customFormat="1" x14ac:dyDescent="0.3"/>
    <row r="95" s="94" customFormat="1" x14ac:dyDescent="0.3"/>
    <row r="96" s="94" customFormat="1" x14ac:dyDescent="0.3"/>
    <row r="97" s="94" customFormat="1" x14ac:dyDescent="0.3"/>
    <row r="98" s="94" customFormat="1" x14ac:dyDescent="0.3"/>
    <row r="99" s="94" customFormat="1" x14ac:dyDescent="0.3"/>
    <row r="100" s="94" customFormat="1" x14ac:dyDescent="0.3"/>
    <row r="101" s="94" customFormat="1" x14ac:dyDescent="0.3"/>
    <row r="102" s="94" customFormat="1" x14ac:dyDescent="0.3"/>
    <row r="103" s="94" customFormat="1" x14ac:dyDescent="0.3"/>
    <row r="104" s="94" customFormat="1" x14ac:dyDescent="0.3"/>
    <row r="105" s="94" customFormat="1" x14ac:dyDescent="0.3"/>
    <row r="106" s="94" customFormat="1" x14ac:dyDescent="0.3"/>
    <row r="107" s="94" customFormat="1" x14ac:dyDescent="0.3"/>
    <row r="108" s="94" customFormat="1" x14ac:dyDescent="0.3"/>
    <row r="109" s="94" customFormat="1" x14ac:dyDescent="0.3"/>
    <row r="110" s="94" customFormat="1" x14ac:dyDescent="0.3"/>
    <row r="111" s="94" customFormat="1" x14ac:dyDescent="0.3"/>
    <row r="112" s="94" customFormat="1" x14ac:dyDescent="0.3"/>
    <row r="113" s="94" customFormat="1" x14ac:dyDescent="0.3"/>
    <row r="114" s="94" customFormat="1" x14ac:dyDescent="0.3"/>
    <row r="115" s="94" customFormat="1" x14ac:dyDescent="0.3"/>
    <row r="116" s="94" customFormat="1" x14ac:dyDescent="0.3"/>
    <row r="117" s="94" customFormat="1" x14ac:dyDescent="0.3"/>
    <row r="118" s="94" customFormat="1" x14ac:dyDescent="0.3"/>
    <row r="119" s="94" customFormat="1" x14ac:dyDescent="0.3"/>
    <row r="120" s="94" customFormat="1" x14ac:dyDescent="0.3"/>
    <row r="121" s="94" customFormat="1" x14ac:dyDescent="0.3"/>
    <row r="122" s="94" customFormat="1" x14ac:dyDescent="0.3"/>
    <row r="123" s="94" customFormat="1" x14ac:dyDescent="0.3"/>
    <row r="124" s="94" customFormat="1" x14ac:dyDescent="0.3"/>
    <row r="125" s="94" customFormat="1" x14ac:dyDescent="0.3"/>
    <row r="126" s="94" customFormat="1" x14ac:dyDescent="0.3"/>
    <row r="127" s="94" customFormat="1" x14ac:dyDescent="0.3"/>
    <row r="128" s="94" customFormat="1" x14ac:dyDescent="0.3"/>
    <row r="129" s="94" customFormat="1" x14ac:dyDescent="0.3"/>
    <row r="130" s="94" customFormat="1" x14ac:dyDescent="0.3"/>
  </sheetData>
  <hyperlinks>
    <hyperlink ref="B2" location="'Index'!A3" tooltip="Go to the Index sheet" display="`" xr:uid="{CB10CB23-F172-471E-8207-66C41F6F4BA6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A5F2-45F2-4525-AAC6-CC65D71EF9FF}">
  <sheetPr codeName="Sheet14">
    <tabColor theme="9"/>
    <pageSetUpPr fitToPage="1"/>
  </sheetPr>
  <dimension ref="A1:AH70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0</v>
      </c>
      <c r="D1" s="3"/>
      <c r="E1" s="3"/>
      <c r="F1" s="3" t="s">
        <v>165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4"/>
      <c r="AH1" s="34"/>
    </row>
    <row r="2" spans="1:34" ht="15.75" customHeight="1" x14ac:dyDescent="0.3">
      <c r="B2" s="6" t="s">
        <v>2</v>
      </c>
      <c r="AG2" s="34"/>
      <c r="AH2" s="34"/>
    </row>
    <row r="3" spans="1:34" s="8" customFormat="1" ht="15.75" customHeight="1" x14ac:dyDescent="0.3">
      <c r="A3" s="7"/>
      <c r="B3" s="8" t="s">
        <v>3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13">
        <v>5</v>
      </c>
      <c r="B5" s="14" t="s">
        <v>20</v>
      </c>
      <c r="C5" s="14" t="s">
        <v>21</v>
      </c>
      <c r="D5" s="36">
        <v>183</v>
      </c>
      <c r="E5" s="15">
        <v>9</v>
      </c>
      <c r="F5" s="36">
        <v>365</v>
      </c>
      <c r="G5" s="37">
        <v>18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1</v>
      </c>
      <c r="B6" s="18" t="s">
        <v>49</v>
      </c>
      <c r="C6" s="18" t="s">
        <v>50</v>
      </c>
      <c r="D6" s="19">
        <v>180</v>
      </c>
      <c r="E6" s="19">
        <v>8</v>
      </c>
      <c r="F6" s="22">
        <v>362</v>
      </c>
      <c r="G6" s="23">
        <v>17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17">
        <v>7</v>
      </c>
      <c r="B7" s="18" t="s">
        <v>47</v>
      </c>
      <c r="C7" s="18" t="s">
        <v>48</v>
      </c>
      <c r="D7" s="38">
        <v>178</v>
      </c>
      <c r="E7" s="19">
        <v>7</v>
      </c>
      <c r="F7" s="38">
        <v>357</v>
      </c>
      <c r="G7" s="39">
        <v>13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40">
        <v>8</v>
      </c>
      <c r="B8" s="18" t="s">
        <v>39</v>
      </c>
      <c r="C8" s="18" t="s">
        <v>40</v>
      </c>
      <c r="D8" s="38">
        <v>176</v>
      </c>
      <c r="E8" s="19">
        <v>5</v>
      </c>
      <c r="F8" s="38">
        <v>357</v>
      </c>
      <c r="G8" s="39">
        <v>12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17">
        <v>9</v>
      </c>
      <c r="B9" s="18" t="s">
        <v>51</v>
      </c>
      <c r="C9" s="18" t="s">
        <v>40</v>
      </c>
      <c r="D9" s="38">
        <v>177</v>
      </c>
      <c r="E9" s="19">
        <v>6</v>
      </c>
      <c r="F9" s="38">
        <v>353</v>
      </c>
      <c r="G9" s="39">
        <v>11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17">
        <v>3</v>
      </c>
      <c r="B10" s="18" t="s">
        <v>53</v>
      </c>
      <c r="C10" s="18" t="s">
        <v>36</v>
      </c>
      <c r="D10" s="38">
        <v>174</v>
      </c>
      <c r="E10" s="19">
        <v>4</v>
      </c>
      <c r="F10" s="38">
        <v>350</v>
      </c>
      <c r="G10" s="39">
        <v>9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40">
        <v>6</v>
      </c>
      <c r="B11" s="18" t="s">
        <v>59</v>
      </c>
      <c r="C11" s="18" t="s">
        <v>48</v>
      </c>
      <c r="D11" s="38">
        <v>168</v>
      </c>
      <c r="E11" s="19">
        <v>2</v>
      </c>
      <c r="F11" s="38">
        <v>344</v>
      </c>
      <c r="G11" s="39">
        <v>7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40">
        <v>4</v>
      </c>
      <c r="B12" s="18" t="s">
        <v>64</v>
      </c>
      <c r="C12" s="18" t="s">
        <v>50</v>
      </c>
      <c r="D12" s="38">
        <v>172</v>
      </c>
      <c r="E12" s="19">
        <v>3</v>
      </c>
      <c r="F12" s="38">
        <v>331</v>
      </c>
      <c r="G12" s="39">
        <v>5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41">
        <v>2</v>
      </c>
      <c r="B13" s="25" t="s">
        <v>67</v>
      </c>
      <c r="C13" s="25" t="s">
        <v>68</v>
      </c>
      <c r="D13" s="42" t="s">
        <v>37</v>
      </c>
      <c r="E13" s="26">
        <v>0</v>
      </c>
      <c r="F13" s="42">
        <v>0</v>
      </c>
      <c r="G13" s="43">
        <v>0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7"/>
      <c r="B15" s="8" t="s">
        <v>4</v>
      </c>
      <c r="C15" s="8"/>
      <c r="D15" s="8"/>
      <c r="E15" s="8"/>
      <c r="F15" s="8"/>
      <c r="G15" s="8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9"/>
      <c r="B16" s="10" t="s">
        <v>5</v>
      </c>
      <c r="C16" s="10" t="s">
        <v>6</v>
      </c>
      <c r="D16" s="11" t="s">
        <v>7</v>
      </c>
      <c r="E16" s="11" t="s">
        <v>8</v>
      </c>
      <c r="F16" s="11" t="s">
        <v>9</v>
      </c>
      <c r="G16" s="12" t="s">
        <v>10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13">
        <v>3</v>
      </c>
      <c r="B17" s="14" t="s">
        <v>80</v>
      </c>
      <c r="C17" s="14" t="s">
        <v>81</v>
      </c>
      <c r="D17" s="36">
        <v>171</v>
      </c>
      <c r="E17" s="15">
        <v>8</v>
      </c>
      <c r="F17" s="36">
        <v>345</v>
      </c>
      <c r="G17" s="37">
        <v>17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40">
        <v>6</v>
      </c>
      <c r="B18" s="18" t="s">
        <v>87</v>
      </c>
      <c r="C18" s="18" t="s">
        <v>81</v>
      </c>
      <c r="D18" s="38">
        <v>165</v>
      </c>
      <c r="E18" s="19">
        <v>6</v>
      </c>
      <c r="F18" s="38">
        <v>337</v>
      </c>
      <c r="G18" s="39">
        <v>14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40">
        <v>8</v>
      </c>
      <c r="B19" s="18" t="s">
        <v>89</v>
      </c>
      <c r="C19" s="18" t="s">
        <v>23</v>
      </c>
      <c r="D19" s="38">
        <v>173</v>
      </c>
      <c r="E19" s="19">
        <v>9</v>
      </c>
      <c r="F19" s="38">
        <v>337</v>
      </c>
      <c r="G19" s="39">
        <v>13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17">
        <v>5</v>
      </c>
      <c r="B20" s="18" t="s">
        <v>66</v>
      </c>
      <c r="C20" s="18" t="s">
        <v>32</v>
      </c>
      <c r="D20" s="38">
        <v>170</v>
      </c>
      <c r="E20" s="19">
        <v>7</v>
      </c>
      <c r="F20" s="38">
        <v>335</v>
      </c>
      <c r="G20" s="39">
        <v>12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40">
        <v>2</v>
      </c>
      <c r="B21" s="18" t="s">
        <v>93</v>
      </c>
      <c r="C21" s="18" t="s">
        <v>50</v>
      </c>
      <c r="D21" s="38">
        <v>164</v>
      </c>
      <c r="E21" s="19">
        <v>5</v>
      </c>
      <c r="F21" s="38">
        <v>331</v>
      </c>
      <c r="G21" s="39">
        <v>11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17">
        <v>9</v>
      </c>
      <c r="B22" s="18" t="s">
        <v>103</v>
      </c>
      <c r="C22" s="18" t="s">
        <v>16</v>
      </c>
      <c r="D22" s="38">
        <v>162</v>
      </c>
      <c r="E22" s="19">
        <v>4</v>
      </c>
      <c r="F22" s="38">
        <v>330</v>
      </c>
      <c r="G22" s="39">
        <v>11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17">
        <v>7</v>
      </c>
      <c r="B23" s="18" t="s">
        <v>108</v>
      </c>
      <c r="C23" s="18" t="s">
        <v>109</v>
      </c>
      <c r="D23" s="38">
        <v>161</v>
      </c>
      <c r="E23" s="19">
        <v>3</v>
      </c>
      <c r="F23" s="38">
        <v>324</v>
      </c>
      <c r="G23" s="39">
        <v>6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17">
        <v>1</v>
      </c>
      <c r="B24" s="18" t="s">
        <v>88</v>
      </c>
      <c r="C24" s="18" t="s">
        <v>32</v>
      </c>
      <c r="D24" s="19">
        <v>156</v>
      </c>
      <c r="E24" s="19">
        <v>2</v>
      </c>
      <c r="F24" s="22">
        <v>314</v>
      </c>
      <c r="G24" s="23">
        <v>4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41">
        <v>4</v>
      </c>
      <c r="B25" s="25" t="s">
        <v>92</v>
      </c>
      <c r="C25" s="25" t="s">
        <v>36</v>
      </c>
      <c r="D25" s="42" t="s">
        <v>37</v>
      </c>
      <c r="E25" s="26">
        <v>0</v>
      </c>
      <c r="F25" s="42">
        <v>0</v>
      </c>
      <c r="G25" s="43">
        <v>0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7"/>
      <c r="B27" s="8" t="s">
        <v>45</v>
      </c>
      <c r="C27" s="8"/>
      <c r="D27" s="8"/>
      <c r="E27" s="8"/>
      <c r="F27" s="8"/>
      <c r="G27" s="8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9"/>
      <c r="B28" s="10" t="s">
        <v>5</v>
      </c>
      <c r="C28" s="10" t="s">
        <v>6</v>
      </c>
      <c r="D28" s="11" t="s">
        <v>7</v>
      </c>
      <c r="E28" s="11" t="s">
        <v>8</v>
      </c>
      <c r="F28" s="11" t="s">
        <v>9</v>
      </c>
      <c r="G28" s="12" t="s">
        <v>10</v>
      </c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13">
        <v>7</v>
      </c>
      <c r="B29" s="14" t="s">
        <v>100</v>
      </c>
      <c r="C29" s="14" t="s">
        <v>50</v>
      </c>
      <c r="D29" s="36">
        <v>175</v>
      </c>
      <c r="E29" s="15">
        <v>9</v>
      </c>
      <c r="F29" s="36">
        <v>351</v>
      </c>
      <c r="G29" s="37">
        <v>18</v>
      </c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40">
        <v>2</v>
      </c>
      <c r="B30" s="18" t="s">
        <v>123</v>
      </c>
      <c r="C30" s="18" t="s">
        <v>21</v>
      </c>
      <c r="D30" s="38">
        <v>175</v>
      </c>
      <c r="E30" s="19">
        <v>9</v>
      </c>
      <c r="F30" s="38">
        <v>343</v>
      </c>
      <c r="G30" s="39">
        <v>16</v>
      </c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17">
        <v>5</v>
      </c>
      <c r="B31" s="18" t="s">
        <v>106</v>
      </c>
      <c r="C31" s="18" t="s">
        <v>107</v>
      </c>
      <c r="D31" s="38">
        <v>155</v>
      </c>
      <c r="E31" s="19">
        <v>3</v>
      </c>
      <c r="F31" s="38">
        <v>325</v>
      </c>
      <c r="G31" s="39">
        <v>11</v>
      </c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17">
        <v>3</v>
      </c>
      <c r="B32" s="18" t="s">
        <v>104</v>
      </c>
      <c r="C32" s="18" t="s">
        <v>50</v>
      </c>
      <c r="D32" s="38">
        <v>160</v>
      </c>
      <c r="E32" s="19">
        <v>6</v>
      </c>
      <c r="F32" s="38">
        <v>320</v>
      </c>
      <c r="G32" s="39">
        <v>10</v>
      </c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40">
        <v>4</v>
      </c>
      <c r="B33" s="18" t="s">
        <v>110</v>
      </c>
      <c r="C33" s="18" t="s">
        <v>109</v>
      </c>
      <c r="D33" s="38">
        <v>159</v>
      </c>
      <c r="E33" s="19">
        <v>4</v>
      </c>
      <c r="F33" s="38">
        <v>321</v>
      </c>
      <c r="G33" s="39">
        <v>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40">
        <v>6</v>
      </c>
      <c r="B34" s="18" t="s">
        <v>129</v>
      </c>
      <c r="C34" s="18" t="s">
        <v>68</v>
      </c>
      <c r="D34" s="38">
        <v>169</v>
      </c>
      <c r="E34" s="19">
        <v>7</v>
      </c>
      <c r="F34" s="38">
        <v>320</v>
      </c>
      <c r="G34" s="39">
        <v>9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40">
        <v>8</v>
      </c>
      <c r="B35" s="18" t="s">
        <v>112</v>
      </c>
      <c r="C35" s="18" t="s">
        <v>109</v>
      </c>
      <c r="D35" s="38">
        <v>160</v>
      </c>
      <c r="E35" s="19">
        <v>6</v>
      </c>
      <c r="F35" s="38">
        <v>319</v>
      </c>
      <c r="G35" s="39">
        <v>9</v>
      </c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17">
        <v>9</v>
      </c>
      <c r="B36" s="18" t="s">
        <v>136</v>
      </c>
      <c r="C36" s="18" t="s">
        <v>61</v>
      </c>
      <c r="D36" s="38">
        <v>144</v>
      </c>
      <c r="E36" s="19">
        <v>1</v>
      </c>
      <c r="F36" s="38">
        <v>308</v>
      </c>
      <c r="G36" s="39">
        <v>7</v>
      </c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24">
        <v>1</v>
      </c>
      <c r="B37" s="25" t="s">
        <v>138</v>
      </c>
      <c r="C37" s="25" t="s">
        <v>107</v>
      </c>
      <c r="D37" s="26">
        <v>146</v>
      </c>
      <c r="E37" s="26">
        <v>2</v>
      </c>
      <c r="F37" s="28">
        <v>277</v>
      </c>
      <c r="G37" s="29">
        <v>3</v>
      </c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7"/>
      <c r="B39" s="8" t="s">
        <v>46</v>
      </c>
      <c r="C39" s="8"/>
      <c r="D39" s="8"/>
      <c r="E39" s="8"/>
      <c r="F39" s="8"/>
      <c r="G39" s="8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9"/>
      <c r="B40" s="10" t="s">
        <v>5</v>
      </c>
      <c r="C40" s="10" t="s">
        <v>6</v>
      </c>
      <c r="D40" s="11" t="s">
        <v>7</v>
      </c>
      <c r="E40" s="11" t="s">
        <v>8</v>
      </c>
      <c r="F40" s="11" t="s">
        <v>9</v>
      </c>
      <c r="G40" s="12" t="s">
        <v>10</v>
      </c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5">
        <v>6</v>
      </c>
      <c r="B41" s="14" t="s">
        <v>128</v>
      </c>
      <c r="C41" s="14" t="s">
        <v>109</v>
      </c>
      <c r="D41" s="36">
        <v>161</v>
      </c>
      <c r="E41" s="15">
        <v>9</v>
      </c>
      <c r="F41" s="36">
        <v>324</v>
      </c>
      <c r="G41" s="37">
        <v>18</v>
      </c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40">
        <v>4</v>
      </c>
      <c r="B42" s="18" t="s">
        <v>146</v>
      </c>
      <c r="C42" s="18" t="s">
        <v>23</v>
      </c>
      <c r="D42" s="38">
        <v>157</v>
      </c>
      <c r="E42" s="19">
        <v>7</v>
      </c>
      <c r="F42" s="38">
        <v>302</v>
      </c>
      <c r="G42" s="39">
        <v>13</v>
      </c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40">
        <v>8</v>
      </c>
      <c r="B43" s="18" t="s">
        <v>147</v>
      </c>
      <c r="C43" s="18" t="s">
        <v>36</v>
      </c>
      <c r="D43" s="38">
        <v>159</v>
      </c>
      <c r="E43" s="19">
        <v>8</v>
      </c>
      <c r="F43" s="38">
        <v>303</v>
      </c>
      <c r="G43" s="39">
        <v>12</v>
      </c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17">
        <v>7</v>
      </c>
      <c r="B44" s="18" t="s">
        <v>151</v>
      </c>
      <c r="C44" s="18" t="s">
        <v>107</v>
      </c>
      <c r="D44" s="38">
        <v>148</v>
      </c>
      <c r="E44" s="19">
        <v>3</v>
      </c>
      <c r="F44" s="38">
        <v>296</v>
      </c>
      <c r="G44" s="39">
        <v>10</v>
      </c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17">
        <v>5</v>
      </c>
      <c r="B45" s="18" t="s">
        <v>153</v>
      </c>
      <c r="C45" s="18" t="s">
        <v>68</v>
      </c>
      <c r="D45" s="38">
        <v>134</v>
      </c>
      <c r="E45" s="19">
        <v>2</v>
      </c>
      <c r="F45" s="38">
        <v>287</v>
      </c>
      <c r="G45" s="39">
        <v>10</v>
      </c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17">
        <v>1</v>
      </c>
      <c r="B46" s="18" t="s">
        <v>152</v>
      </c>
      <c r="C46" s="18" t="s">
        <v>50</v>
      </c>
      <c r="D46" s="19">
        <v>153</v>
      </c>
      <c r="E46" s="19">
        <v>6</v>
      </c>
      <c r="F46" s="22">
        <v>288</v>
      </c>
      <c r="G46" s="23">
        <v>9</v>
      </c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17">
        <v>3</v>
      </c>
      <c r="B47" s="18" t="s">
        <v>137</v>
      </c>
      <c r="C47" s="18" t="s">
        <v>36</v>
      </c>
      <c r="D47" s="38">
        <v>153</v>
      </c>
      <c r="E47" s="19">
        <v>6</v>
      </c>
      <c r="F47" s="38">
        <v>280</v>
      </c>
      <c r="G47" s="39">
        <v>8</v>
      </c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40">
        <v>2</v>
      </c>
      <c r="B48" s="18" t="s">
        <v>156</v>
      </c>
      <c r="C48" s="18" t="s">
        <v>81</v>
      </c>
      <c r="D48" s="38">
        <v>150</v>
      </c>
      <c r="E48" s="19">
        <v>4</v>
      </c>
      <c r="F48" s="38">
        <v>277</v>
      </c>
      <c r="G48" s="39">
        <v>6</v>
      </c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24">
        <v>9</v>
      </c>
      <c r="B49" s="25" t="s">
        <v>139</v>
      </c>
      <c r="C49" s="25" t="s">
        <v>140</v>
      </c>
      <c r="D49" s="42" t="s">
        <v>44</v>
      </c>
      <c r="E49" s="26">
        <v>0</v>
      </c>
      <c r="F49" s="42">
        <v>145</v>
      </c>
      <c r="G49" s="43">
        <v>6</v>
      </c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4" t="s">
        <v>164</v>
      </c>
      <c r="F51" s="33" t="s">
        <v>142</v>
      </c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4" t="s">
        <v>143</v>
      </c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</sheetData>
  <sheetProtection selectLockedCells="1" selectUnlockedCells="1"/>
  <hyperlinks>
    <hyperlink ref="B2" location="'Index'!A3" tooltip="Go to the Index sheet" display="`" xr:uid="{36A3478A-CAEC-437A-963A-4076B341745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45AAF-33CD-45CD-986B-A0FEB740AB01}">
  <sheetPr codeName="Sheet15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5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ht="18" x14ac:dyDescent="0.35">
      <c r="A1" s="2" t="s">
        <v>166</v>
      </c>
      <c r="D1" s="3"/>
      <c r="E1" s="3"/>
      <c r="F1" s="3"/>
      <c r="G1" s="44"/>
      <c r="H1" s="3"/>
      <c r="I1" s="3"/>
      <c r="J1" s="3" t="s">
        <v>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H1" s="4"/>
    </row>
    <row r="2" spans="1:34" ht="15.75" customHeight="1" x14ac:dyDescent="0.3">
      <c r="A2" s="6" t="s">
        <v>2</v>
      </c>
    </row>
    <row r="3" spans="1:34" s="8" customFormat="1" ht="15.75" customHeight="1" x14ac:dyDescent="0.3">
      <c r="A3" s="8" t="s">
        <v>3</v>
      </c>
      <c r="G3" s="7"/>
      <c r="AA3" s="4"/>
      <c r="AB3" s="4"/>
      <c r="AC3" s="4"/>
      <c r="AD3" s="4"/>
      <c r="AE3" s="4"/>
      <c r="AF3" s="4"/>
    </row>
    <row r="4" spans="1:34" ht="15.75" customHeight="1" x14ac:dyDescent="0.3">
      <c r="A4" s="45" t="s">
        <v>167</v>
      </c>
      <c r="B4" s="46"/>
      <c r="C4" s="47">
        <v>530</v>
      </c>
      <c r="D4" s="46"/>
      <c r="E4" s="48" t="s">
        <v>10</v>
      </c>
      <c r="F4" s="49">
        <f>SUM(F5:F7)</f>
        <v>542</v>
      </c>
      <c r="G4" s="50" t="s">
        <v>168</v>
      </c>
      <c r="H4" s="45" t="s">
        <v>169</v>
      </c>
      <c r="I4" s="46"/>
      <c r="J4" s="47">
        <v>524</v>
      </c>
      <c r="K4" s="46"/>
      <c r="L4" s="48" t="s">
        <v>10</v>
      </c>
      <c r="M4" s="49">
        <f>SUM(M5:M7)</f>
        <v>522</v>
      </c>
      <c r="N4"/>
    </row>
    <row r="5" spans="1:34" ht="15.75" customHeight="1" x14ac:dyDescent="0.3">
      <c r="A5" s="51" t="s">
        <v>65</v>
      </c>
      <c r="B5" s="20">
        <v>35</v>
      </c>
      <c r="C5" s="20">
        <v>44</v>
      </c>
      <c r="D5" s="20">
        <v>44</v>
      </c>
      <c r="E5" s="20">
        <v>44</v>
      </c>
      <c r="F5" s="52">
        <f>SUM(B5:E5)</f>
        <v>167</v>
      </c>
      <c r="G5"/>
      <c r="H5" s="51" t="s">
        <v>59</v>
      </c>
      <c r="I5" s="20">
        <v>44</v>
      </c>
      <c r="J5" s="20">
        <v>42</v>
      </c>
      <c r="K5" s="20">
        <v>43</v>
      </c>
      <c r="L5" s="20">
        <v>39</v>
      </c>
      <c r="M5" s="52">
        <f>SUM(I5:L5)</f>
        <v>168</v>
      </c>
      <c r="N5"/>
    </row>
    <row r="6" spans="1:34" ht="15.75" customHeight="1" x14ac:dyDescent="0.3">
      <c r="A6" s="53" t="s">
        <v>52</v>
      </c>
      <c r="B6" s="19">
        <v>45</v>
      </c>
      <c r="C6" s="19">
        <v>47</v>
      </c>
      <c r="D6" s="19">
        <v>46</v>
      </c>
      <c r="E6" s="19">
        <v>46</v>
      </c>
      <c r="F6" s="21">
        <f>SUM(B6:E6)</f>
        <v>184</v>
      </c>
      <c r="G6"/>
      <c r="H6" s="53" t="s">
        <v>47</v>
      </c>
      <c r="I6" s="19">
        <v>45</v>
      </c>
      <c r="J6" s="19">
        <v>44</v>
      </c>
      <c r="K6" s="19">
        <v>46</v>
      </c>
      <c r="L6" s="19">
        <v>43</v>
      </c>
      <c r="M6" s="21">
        <f>SUM(I6:L6)</f>
        <v>178</v>
      </c>
      <c r="N6"/>
    </row>
    <row r="7" spans="1:34" ht="15.75" customHeight="1" x14ac:dyDescent="0.3">
      <c r="A7" s="54" t="s">
        <v>22</v>
      </c>
      <c r="B7" s="26">
        <v>47</v>
      </c>
      <c r="C7" s="26">
        <v>47</v>
      </c>
      <c r="D7" s="26">
        <v>47</v>
      </c>
      <c r="E7" s="26">
        <v>50</v>
      </c>
      <c r="F7" s="30">
        <f>SUM(B7:E7)</f>
        <v>191</v>
      </c>
      <c r="G7"/>
      <c r="H7" s="54" t="s">
        <v>74</v>
      </c>
      <c r="I7" s="26">
        <v>42</v>
      </c>
      <c r="J7" s="26">
        <v>45</v>
      </c>
      <c r="K7" s="26">
        <v>45</v>
      </c>
      <c r="L7" s="26">
        <v>44</v>
      </c>
      <c r="M7" s="30">
        <f>SUM(I7:L7)</f>
        <v>176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55"/>
    </row>
    <row r="9" spans="1:34" ht="15.75" customHeight="1" x14ac:dyDescent="0.3">
      <c r="A9" s="45" t="s">
        <v>170</v>
      </c>
      <c r="B9" s="46"/>
      <c r="C9" s="47">
        <v>526</v>
      </c>
      <c r="D9" s="46"/>
      <c r="E9" s="48" t="s">
        <v>10</v>
      </c>
      <c r="F9" s="49">
        <f>SUM(F10:F12)</f>
        <v>346</v>
      </c>
      <c r="G9" s="50" t="s">
        <v>168</v>
      </c>
      <c r="H9" s="45" t="s">
        <v>171</v>
      </c>
      <c r="I9" s="46"/>
      <c r="J9" s="47">
        <v>536</v>
      </c>
      <c r="K9" s="46"/>
      <c r="L9" s="48" t="s">
        <v>10</v>
      </c>
      <c r="M9" s="49">
        <f>SUM(M10:M12)</f>
        <v>536</v>
      </c>
      <c r="N9"/>
    </row>
    <row r="10" spans="1:34" ht="15.75" customHeight="1" x14ac:dyDescent="0.3">
      <c r="A10" s="51" t="s">
        <v>53</v>
      </c>
      <c r="B10" s="20">
        <v>45</v>
      </c>
      <c r="C10" s="20">
        <v>43</v>
      </c>
      <c r="D10" s="20">
        <v>39</v>
      </c>
      <c r="E10" s="20">
        <v>47</v>
      </c>
      <c r="F10" s="52">
        <f>SUM(B10:E10)</f>
        <v>174</v>
      </c>
      <c r="G10"/>
      <c r="H10" s="51" t="s">
        <v>41</v>
      </c>
      <c r="I10" s="20">
        <v>45</v>
      </c>
      <c r="J10" s="20">
        <v>44</v>
      </c>
      <c r="K10" s="20">
        <v>45</v>
      </c>
      <c r="L10" s="20">
        <v>43</v>
      </c>
      <c r="M10" s="52">
        <f>SUM(I10:L10)</f>
        <v>177</v>
      </c>
      <c r="N10"/>
      <c r="AA10" s="56"/>
      <c r="AB10" s="56"/>
      <c r="AC10" s="56"/>
      <c r="AD10" s="56"/>
      <c r="AE10" s="56"/>
      <c r="AF10" s="56"/>
    </row>
    <row r="11" spans="1:34" ht="15.75" customHeight="1" x14ac:dyDescent="0.3">
      <c r="A11" s="53" t="s">
        <v>35</v>
      </c>
      <c r="B11" s="19" t="s">
        <v>37</v>
      </c>
      <c r="C11" s="19"/>
      <c r="D11" s="19"/>
      <c r="E11" s="19"/>
      <c r="F11" s="21">
        <f>SUM(B11:E11)</f>
        <v>0</v>
      </c>
      <c r="G11"/>
      <c r="H11" s="53" t="s">
        <v>38</v>
      </c>
      <c r="I11" s="19">
        <v>46</v>
      </c>
      <c r="J11" s="19">
        <v>46</v>
      </c>
      <c r="K11" s="19">
        <v>48</v>
      </c>
      <c r="L11" s="19">
        <v>47</v>
      </c>
      <c r="M11" s="21">
        <f>SUM(I11:L11)</f>
        <v>187</v>
      </c>
      <c r="N11"/>
      <c r="AA11" s="56"/>
      <c r="AB11" s="56"/>
      <c r="AC11" s="56"/>
      <c r="AD11" s="56"/>
      <c r="AE11" s="56"/>
      <c r="AF11" s="56"/>
    </row>
    <row r="12" spans="1:34" ht="15.75" customHeight="1" x14ac:dyDescent="0.3">
      <c r="A12" s="54" t="s">
        <v>54</v>
      </c>
      <c r="B12" s="26">
        <v>41</v>
      </c>
      <c r="C12" s="26">
        <v>44</v>
      </c>
      <c r="D12" s="26">
        <v>43</v>
      </c>
      <c r="E12" s="26">
        <v>44</v>
      </c>
      <c r="F12" s="30">
        <f>SUM(B12:E12)</f>
        <v>172</v>
      </c>
      <c r="G12"/>
      <c r="H12" s="54" t="s">
        <v>83</v>
      </c>
      <c r="I12" s="26">
        <v>46</v>
      </c>
      <c r="J12" s="26">
        <v>46</v>
      </c>
      <c r="K12" s="26">
        <v>41</v>
      </c>
      <c r="L12" s="26">
        <v>39</v>
      </c>
      <c r="M12" s="30">
        <f>SUM(I12:L12)</f>
        <v>172</v>
      </c>
      <c r="N12"/>
      <c r="AA12" s="56"/>
      <c r="AB12" s="56"/>
      <c r="AC12" s="56"/>
      <c r="AD12" s="56"/>
      <c r="AE12" s="56"/>
      <c r="AF12" s="56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56"/>
      <c r="AB13" s="56"/>
      <c r="AC13" s="56"/>
      <c r="AD13" s="56"/>
      <c r="AE13" s="56"/>
      <c r="AF13" s="56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34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20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57" t="s">
        <v>3</v>
      </c>
      <c r="I19" s="11" t="s">
        <v>172</v>
      </c>
      <c r="J19" s="11" t="s">
        <v>173</v>
      </c>
      <c r="K19" s="11" t="s">
        <v>174</v>
      </c>
      <c r="L19" s="11" t="s">
        <v>175</v>
      </c>
      <c r="M19" s="11" t="s">
        <v>9</v>
      </c>
      <c r="N19" s="12" t="s">
        <v>176</v>
      </c>
    </row>
    <row r="20" spans="1:20" ht="15.75" customHeight="1" x14ac:dyDescent="0.3">
      <c r="H20" s="51" t="s">
        <v>167</v>
      </c>
      <c r="I20" s="58">
        <v>2</v>
      </c>
      <c r="J20" s="58">
        <v>2</v>
      </c>
      <c r="K20" s="58"/>
      <c r="L20" s="58"/>
      <c r="M20" s="58">
        <v>1076</v>
      </c>
      <c r="N20" s="59">
        <v>4</v>
      </c>
    </row>
    <row r="21" spans="1:20" ht="15.75" customHeight="1" x14ac:dyDescent="0.3">
      <c r="H21" s="60" t="s">
        <v>171</v>
      </c>
      <c r="I21" s="19">
        <v>2</v>
      </c>
      <c r="J21" s="19">
        <v>1</v>
      </c>
      <c r="K21" s="19"/>
      <c r="L21" s="19">
        <v>1</v>
      </c>
      <c r="M21" s="19">
        <v>1067</v>
      </c>
      <c r="N21" s="21">
        <v>2</v>
      </c>
    </row>
    <row r="22" spans="1:20" ht="15.75" customHeight="1" x14ac:dyDescent="0.3">
      <c r="H22" s="53" t="s">
        <v>169</v>
      </c>
      <c r="I22" s="19">
        <v>2</v>
      </c>
      <c r="J22" s="19">
        <v>1</v>
      </c>
      <c r="K22" s="19"/>
      <c r="L22" s="19">
        <v>1</v>
      </c>
      <c r="M22" s="19">
        <v>1059</v>
      </c>
      <c r="N22" s="21">
        <v>2</v>
      </c>
    </row>
    <row r="23" spans="1:20" ht="15.75" customHeight="1" x14ac:dyDescent="0.3">
      <c r="H23" s="54" t="s">
        <v>170</v>
      </c>
      <c r="I23" s="26">
        <v>2</v>
      </c>
      <c r="J23" s="26">
        <v>1</v>
      </c>
      <c r="K23" s="26"/>
      <c r="L23" s="26">
        <v>1</v>
      </c>
      <c r="M23" s="26">
        <v>881</v>
      </c>
      <c r="N23" s="30">
        <v>2</v>
      </c>
    </row>
    <row r="24" spans="1:20" ht="15.75" customHeight="1" x14ac:dyDescent="0.3"/>
    <row r="25" spans="1:20" ht="15.75" customHeight="1" x14ac:dyDescent="0.3"/>
    <row r="26" spans="1:20" ht="15.75" customHeight="1" x14ac:dyDescent="0.3">
      <c r="H26" s="61"/>
    </row>
    <row r="27" spans="1:20" ht="15.75" customHeight="1" x14ac:dyDescent="0.3">
      <c r="A27" s="62"/>
      <c r="B27" s="62"/>
      <c r="C27" s="62"/>
      <c r="D27" s="62"/>
      <c r="E27" s="62"/>
      <c r="F27" s="62"/>
      <c r="G27" s="63"/>
      <c r="H27" s="62"/>
      <c r="I27" s="62"/>
      <c r="J27" s="62"/>
      <c r="K27" s="62"/>
      <c r="L27" s="62"/>
      <c r="M27" s="62"/>
      <c r="N27" s="62"/>
      <c r="P27" s="64"/>
    </row>
    <row r="28" spans="1:20" ht="15.75" customHeight="1" x14ac:dyDescent="0.3"/>
    <row r="29" spans="1:20" ht="15.75" customHeight="1" x14ac:dyDescent="0.3">
      <c r="A29" s="8" t="s">
        <v>4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45" t="s">
        <v>177</v>
      </c>
      <c r="B30" s="46"/>
      <c r="C30" s="47">
        <v>484</v>
      </c>
      <c r="D30" s="46"/>
      <c r="E30" s="48" t="s">
        <v>10</v>
      </c>
      <c r="F30" s="49">
        <f>SUM(F31:F33)</f>
        <v>303</v>
      </c>
      <c r="G30" s="50" t="s">
        <v>168</v>
      </c>
      <c r="H30" s="45" t="s">
        <v>178</v>
      </c>
      <c r="I30" s="46"/>
      <c r="J30" s="47">
        <v>515</v>
      </c>
      <c r="K30" s="46"/>
      <c r="L30" s="48" t="s">
        <v>10</v>
      </c>
      <c r="M30" s="49">
        <f>SUM(M31:M33)</f>
        <v>509</v>
      </c>
      <c r="N30"/>
      <c r="O30" s="34"/>
      <c r="P30" s="34"/>
      <c r="Q30" s="34"/>
      <c r="R30" s="34"/>
      <c r="S30" s="34"/>
      <c r="T30" s="34"/>
    </row>
    <row r="31" spans="1:20" ht="15.75" customHeight="1" x14ac:dyDescent="0.3">
      <c r="A31" s="51" t="s">
        <v>67</v>
      </c>
      <c r="B31" s="20" t="s">
        <v>44</v>
      </c>
      <c r="C31" s="20"/>
      <c r="D31" s="20"/>
      <c r="E31" s="20"/>
      <c r="F31" s="52">
        <f>SUM(B31:E31)</f>
        <v>0</v>
      </c>
      <c r="G31"/>
      <c r="H31" s="65" t="s">
        <v>179</v>
      </c>
      <c r="I31" s="20">
        <v>34</v>
      </c>
      <c r="J31" s="20">
        <v>41</v>
      </c>
      <c r="K31" s="20">
        <v>43</v>
      </c>
      <c r="L31" s="20">
        <v>38</v>
      </c>
      <c r="M31" s="52">
        <f>SUM(I31:L31)</f>
        <v>156</v>
      </c>
      <c r="N31"/>
      <c r="O31" s="34"/>
      <c r="P31" s="34"/>
      <c r="Q31" s="34"/>
      <c r="R31" s="34"/>
      <c r="S31" s="34"/>
      <c r="T31" s="34"/>
    </row>
    <row r="32" spans="1:20" ht="15.75" customHeight="1" x14ac:dyDescent="0.3">
      <c r="A32" s="53" t="s">
        <v>153</v>
      </c>
      <c r="B32" s="19">
        <v>36</v>
      </c>
      <c r="C32" s="19">
        <v>33</v>
      </c>
      <c r="D32" s="19">
        <v>31</v>
      </c>
      <c r="E32" s="19">
        <v>34</v>
      </c>
      <c r="F32" s="21">
        <f>SUM(B32:E32)</f>
        <v>134</v>
      </c>
      <c r="G32"/>
      <c r="H32" s="53" t="s">
        <v>31</v>
      </c>
      <c r="I32" s="19">
        <v>46</v>
      </c>
      <c r="J32" s="19">
        <v>44</v>
      </c>
      <c r="K32" s="19">
        <v>47</v>
      </c>
      <c r="L32" s="19">
        <v>46</v>
      </c>
      <c r="M32" s="21">
        <f>SUM(I32:L32)</f>
        <v>183</v>
      </c>
      <c r="N32"/>
      <c r="O32" s="34"/>
      <c r="P32" s="34"/>
      <c r="Q32" s="34"/>
      <c r="R32" s="34"/>
      <c r="S32" s="34"/>
      <c r="T32" s="34"/>
    </row>
    <row r="33" spans="1:20" ht="15.75" customHeight="1" x14ac:dyDescent="0.3">
      <c r="A33" s="54" t="s">
        <v>129</v>
      </c>
      <c r="B33" s="26">
        <v>41</v>
      </c>
      <c r="C33" s="26">
        <v>42</v>
      </c>
      <c r="D33" s="26">
        <v>45</v>
      </c>
      <c r="E33" s="26">
        <v>41</v>
      </c>
      <c r="F33" s="30">
        <f>SUM(B33:E33)</f>
        <v>169</v>
      </c>
      <c r="G33"/>
      <c r="H33" s="54" t="s">
        <v>66</v>
      </c>
      <c r="I33" s="26">
        <v>45</v>
      </c>
      <c r="J33" s="26">
        <v>45</v>
      </c>
      <c r="K33" s="26">
        <v>37</v>
      </c>
      <c r="L33" s="26">
        <v>43</v>
      </c>
      <c r="M33" s="30">
        <f>SUM(I33:L33)</f>
        <v>170</v>
      </c>
      <c r="N33"/>
      <c r="O33" s="34"/>
      <c r="P33" s="34"/>
      <c r="Q33" s="34"/>
      <c r="R33" s="34"/>
      <c r="S33" s="34"/>
      <c r="T33" s="3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34"/>
      <c r="P34" s="34"/>
      <c r="Q34" s="34"/>
      <c r="R34" s="34"/>
      <c r="S34" s="34"/>
      <c r="T34" s="34"/>
    </row>
    <row r="35" spans="1:20" ht="15.75" customHeight="1" x14ac:dyDescent="0.3">
      <c r="A35" s="45" t="s">
        <v>180</v>
      </c>
      <c r="B35" s="46"/>
      <c r="C35" s="47">
        <v>520</v>
      </c>
      <c r="D35" s="46"/>
      <c r="E35" s="48" t="s">
        <v>10</v>
      </c>
      <c r="F35" s="49">
        <f>SUM(F36:F38)</f>
        <v>544</v>
      </c>
      <c r="G35" s="50" t="s">
        <v>168</v>
      </c>
      <c r="H35" s="45" t="s">
        <v>181</v>
      </c>
      <c r="I35" s="46"/>
      <c r="J35" s="47">
        <v>484</v>
      </c>
      <c r="K35" s="46"/>
      <c r="L35" s="48" t="s">
        <v>10</v>
      </c>
      <c r="M35" s="49">
        <f>SUM(M36:M38)</f>
        <v>481</v>
      </c>
      <c r="N35"/>
      <c r="O35" s="34"/>
      <c r="P35" s="34"/>
      <c r="Q35" s="34"/>
      <c r="R35" s="34"/>
      <c r="S35" s="34"/>
      <c r="T35" s="34"/>
    </row>
    <row r="36" spans="1:20" ht="15.75" customHeight="1" x14ac:dyDescent="0.3">
      <c r="A36" s="51" t="s">
        <v>98</v>
      </c>
      <c r="B36" s="20">
        <v>45</v>
      </c>
      <c r="C36" s="20">
        <v>45</v>
      </c>
      <c r="D36" s="20">
        <v>44</v>
      </c>
      <c r="E36" s="20">
        <v>43</v>
      </c>
      <c r="F36" s="52">
        <f>SUM(B36:E36)</f>
        <v>177</v>
      </c>
      <c r="G36"/>
      <c r="H36" s="51" t="s">
        <v>110</v>
      </c>
      <c r="I36" s="20">
        <v>36</v>
      </c>
      <c r="J36" s="20">
        <v>39</v>
      </c>
      <c r="K36" s="20">
        <v>44</v>
      </c>
      <c r="L36" s="20">
        <v>40</v>
      </c>
      <c r="M36" s="52">
        <f>SUM(I36:L36)</f>
        <v>159</v>
      </c>
      <c r="N36"/>
      <c r="O36" s="34"/>
      <c r="P36" s="34"/>
      <c r="Q36" s="34"/>
      <c r="R36" s="34"/>
      <c r="S36" s="34"/>
      <c r="T36" s="34"/>
    </row>
    <row r="37" spans="1:20" ht="15.75" customHeight="1" x14ac:dyDescent="0.3">
      <c r="A37" s="53" t="s">
        <v>17</v>
      </c>
      <c r="B37" s="19">
        <v>48</v>
      </c>
      <c r="C37" s="19">
        <v>47</v>
      </c>
      <c r="D37" s="19">
        <v>46</v>
      </c>
      <c r="E37" s="19">
        <v>45</v>
      </c>
      <c r="F37" s="21">
        <f>SUM(B37:E37)</f>
        <v>186</v>
      </c>
      <c r="G37"/>
      <c r="H37" s="53" t="s">
        <v>128</v>
      </c>
      <c r="I37" s="19">
        <v>41</v>
      </c>
      <c r="J37" s="19">
        <v>37</v>
      </c>
      <c r="K37" s="19">
        <v>43</v>
      </c>
      <c r="L37" s="19">
        <v>40</v>
      </c>
      <c r="M37" s="21">
        <f>SUM(I37:L37)</f>
        <v>161</v>
      </c>
      <c r="N37"/>
      <c r="O37" s="34"/>
      <c r="P37" s="34"/>
      <c r="Q37" s="34"/>
      <c r="R37" s="34"/>
      <c r="S37" s="34"/>
      <c r="T37" s="34"/>
    </row>
    <row r="38" spans="1:20" ht="15.75" customHeight="1" x14ac:dyDescent="0.3">
      <c r="A38" s="54" t="s">
        <v>28</v>
      </c>
      <c r="B38" s="26">
        <v>44</v>
      </c>
      <c r="C38" s="26">
        <v>43</v>
      </c>
      <c r="D38" s="26">
        <v>48</v>
      </c>
      <c r="E38" s="26">
        <v>46</v>
      </c>
      <c r="F38" s="30">
        <f>SUM(B38:E38)</f>
        <v>181</v>
      </c>
      <c r="G38"/>
      <c r="H38" s="54" t="s">
        <v>108</v>
      </c>
      <c r="I38" s="26">
        <v>41</v>
      </c>
      <c r="J38" s="26">
        <v>44</v>
      </c>
      <c r="K38" s="26">
        <v>36</v>
      </c>
      <c r="L38" s="26">
        <v>40</v>
      </c>
      <c r="M38" s="30">
        <f>SUM(I38:L38)</f>
        <v>161</v>
      </c>
      <c r="N38"/>
      <c r="O38" s="34"/>
      <c r="P38" s="34"/>
      <c r="Q38" s="34"/>
      <c r="R38" s="34"/>
      <c r="S38" s="34"/>
      <c r="T38" s="3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34"/>
      <c r="P39" s="34"/>
      <c r="Q39" s="34"/>
      <c r="R39" s="34"/>
      <c r="S39" s="34"/>
      <c r="T39" s="34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34"/>
      <c r="P40" s="34"/>
      <c r="Q40" s="34"/>
      <c r="R40" s="34"/>
      <c r="S40" s="34"/>
      <c r="T40" s="34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34"/>
      <c r="P41" s="34"/>
      <c r="Q41" s="34"/>
      <c r="R41" s="34"/>
      <c r="S41" s="34"/>
      <c r="T41" s="34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34"/>
      <c r="P42" s="34"/>
      <c r="Q42" s="34"/>
      <c r="R42" s="34"/>
      <c r="S42" s="34"/>
      <c r="T42" s="34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34"/>
      <c r="P43" s="34"/>
      <c r="Q43" s="34"/>
      <c r="R43" s="34"/>
      <c r="S43" s="34"/>
      <c r="T43" s="3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34"/>
      <c r="P44" s="34"/>
      <c r="Q44" s="34"/>
      <c r="R44" s="34"/>
      <c r="S44" s="34"/>
      <c r="T44" s="34"/>
    </row>
    <row r="45" spans="1:20" ht="15.75" customHeight="1" x14ac:dyDescent="0.3">
      <c r="H45" s="57" t="s">
        <v>4</v>
      </c>
      <c r="I45" s="11" t="s">
        <v>172</v>
      </c>
      <c r="J45" s="11" t="s">
        <v>173</v>
      </c>
      <c r="K45" s="11" t="s">
        <v>174</v>
      </c>
      <c r="L45" s="11" t="s">
        <v>175</v>
      </c>
      <c r="M45" s="11" t="s">
        <v>9</v>
      </c>
      <c r="N45" s="12" t="s">
        <v>176</v>
      </c>
    </row>
    <row r="46" spans="1:20" ht="15.75" customHeight="1" x14ac:dyDescent="0.3">
      <c r="H46" s="66" t="s">
        <v>180</v>
      </c>
      <c r="I46" s="67">
        <v>2</v>
      </c>
      <c r="J46" s="67">
        <v>2</v>
      </c>
      <c r="K46" s="67"/>
      <c r="L46" s="67"/>
      <c r="M46" s="67">
        <v>1090</v>
      </c>
      <c r="N46" s="68">
        <v>4</v>
      </c>
      <c r="O46" s="34"/>
      <c r="P46" s="34"/>
    </row>
    <row r="47" spans="1:20" ht="15.75" customHeight="1" x14ac:dyDescent="0.3">
      <c r="H47" s="69" t="s">
        <v>178</v>
      </c>
      <c r="I47" s="38">
        <v>2</v>
      </c>
      <c r="J47" s="38">
        <v>2</v>
      </c>
      <c r="K47" s="38"/>
      <c r="L47" s="38"/>
      <c r="M47" s="38">
        <v>1001</v>
      </c>
      <c r="N47" s="39">
        <v>4</v>
      </c>
      <c r="O47" s="34"/>
      <c r="P47" s="34"/>
    </row>
    <row r="48" spans="1:20" ht="15.75" customHeight="1" x14ac:dyDescent="0.3">
      <c r="H48" s="69" t="s">
        <v>181</v>
      </c>
      <c r="I48" s="38">
        <v>2</v>
      </c>
      <c r="J48" s="38"/>
      <c r="K48" s="38"/>
      <c r="L48" s="38">
        <v>2</v>
      </c>
      <c r="M48" s="38">
        <v>969</v>
      </c>
      <c r="N48" s="39">
        <v>0</v>
      </c>
      <c r="O48" s="34"/>
      <c r="P48" s="34"/>
    </row>
    <row r="49" spans="1:16" ht="15.75" customHeight="1" x14ac:dyDescent="0.3">
      <c r="H49" s="70" t="s">
        <v>177</v>
      </c>
      <c r="I49" s="42">
        <v>2</v>
      </c>
      <c r="J49" s="42"/>
      <c r="K49" s="42"/>
      <c r="L49" s="42">
        <v>2</v>
      </c>
      <c r="M49" s="42">
        <v>607</v>
      </c>
      <c r="N49" s="43">
        <v>0</v>
      </c>
      <c r="O49" s="34"/>
      <c r="P49" s="34"/>
    </row>
    <row r="50" spans="1:16" ht="15.75" customHeight="1" x14ac:dyDescent="0.3">
      <c r="H50" s="34"/>
      <c r="I50" s="34"/>
      <c r="J50" s="34"/>
      <c r="K50" s="34"/>
      <c r="L50" s="34"/>
      <c r="M50" s="34"/>
      <c r="N50" s="34"/>
      <c r="O50" s="34"/>
      <c r="P50" s="34"/>
    </row>
    <row r="51" spans="1:16" ht="15.75" customHeight="1" x14ac:dyDescent="0.3">
      <c r="A51" s="4" t="s">
        <v>141</v>
      </c>
      <c r="E51" s="5"/>
      <c r="G51" s="71" t="s">
        <v>142</v>
      </c>
      <c r="H51" s="34"/>
      <c r="I51" s="34"/>
      <c r="J51" s="34"/>
      <c r="K51" s="34"/>
      <c r="L51" s="34"/>
      <c r="M51" s="34"/>
      <c r="N51" s="34"/>
      <c r="O51" s="34"/>
      <c r="P51" s="34"/>
    </row>
    <row r="52" spans="1:16" ht="15.75" customHeight="1" x14ac:dyDescent="0.3">
      <c r="A52" s="4" t="s">
        <v>143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`" xr:uid="{5F23C83F-B03F-49B6-9CC6-DE7240C9FF7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F23E8-E760-48CD-A94E-5541CD11F196}">
  <sheetPr codeName="Sheet16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5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ht="18" x14ac:dyDescent="0.35">
      <c r="A1" s="2" t="s">
        <v>166</v>
      </c>
      <c r="D1" s="3"/>
      <c r="E1" s="3"/>
      <c r="F1" s="3"/>
      <c r="G1" s="44"/>
      <c r="H1" s="3"/>
      <c r="I1" s="3"/>
      <c r="J1" s="3" t="s">
        <v>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H1" s="34"/>
    </row>
    <row r="2" spans="1:34" ht="15.75" customHeight="1" x14ac:dyDescent="0.3">
      <c r="A2" s="6" t="s">
        <v>2</v>
      </c>
    </row>
    <row r="3" spans="1:34" s="8" customFormat="1" ht="15.75" customHeight="1" x14ac:dyDescent="0.3">
      <c r="A3" s="8" t="s">
        <v>45</v>
      </c>
      <c r="G3" s="7"/>
      <c r="AA3" s="4"/>
      <c r="AB3" s="4"/>
      <c r="AC3" s="4"/>
      <c r="AD3" s="4"/>
      <c r="AE3" s="4"/>
      <c r="AF3" s="4"/>
    </row>
    <row r="4" spans="1:34" ht="15.75" customHeight="1" x14ac:dyDescent="0.3">
      <c r="A4" s="45" t="s">
        <v>182</v>
      </c>
      <c r="B4" s="46"/>
      <c r="C4" s="47">
        <v>474</v>
      </c>
      <c r="D4" s="46"/>
      <c r="E4" s="48" t="s">
        <v>10</v>
      </c>
      <c r="F4" s="49">
        <f>SUM(F5:F7)</f>
        <v>484</v>
      </c>
      <c r="G4" s="50" t="s">
        <v>168</v>
      </c>
      <c r="H4" s="45" t="s">
        <v>183</v>
      </c>
      <c r="I4" s="46"/>
      <c r="J4" s="47">
        <v>459</v>
      </c>
      <c r="K4" s="46"/>
      <c r="L4" s="48" t="s">
        <v>10</v>
      </c>
      <c r="M4" s="49">
        <f>SUM(M5:M7)</f>
        <v>442</v>
      </c>
      <c r="N4"/>
      <c r="O4" s="34"/>
      <c r="P4" s="34"/>
      <c r="Q4" s="34"/>
      <c r="R4" s="34"/>
      <c r="S4" s="34"/>
      <c r="T4" s="34"/>
    </row>
    <row r="5" spans="1:34" ht="15.75" customHeight="1" x14ac:dyDescent="0.3">
      <c r="A5" s="51" t="s">
        <v>146</v>
      </c>
      <c r="B5" s="20">
        <v>34</v>
      </c>
      <c r="C5" s="20">
        <v>38</v>
      </c>
      <c r="D5" s="20">
        <v>41</v>
      </c>
      <c r="E5" s="20">
        <v>44</v>
      </c>
      <c r="F5" s="52">
        <f>SUM(B5:E5)</f>
        <v>157</v>
      </c>
      <c r="G5"/>
      <c r="H5" s="51" t="s">
        <v>138</v>
      </c>
      <c r="I5" s="20">
        <v>38</v>
      </c>
      <c r="J5" s="20">
        <v>32</v>
      </c>
      <c r="K5" s="20">
        <v>36</v>
      </c>
      <c r="L5" s="20">
        <v>40</v>
      </c>
      <c r="M5" s="52">
        <f>SUM(I5:L5)</f>
        <v>146</v>
      </c>
      <c r="N5"/>
      <c r="O5" s="34"/>
      <c r="P5" s="34"/>
      <c r="Q5" s="34"/>
      <c r="R5" s="34"/>
      <c r="S5" s="34"/>
      <c r="T5" s="34"/>
    </row>
    <row r="6" spans="1:34" ht="15.75" customHeight="1" x14ac:dyDescent="0.3">
      <c r="A6" s="53" t="s">
        <v>184</v>
      </c>
      <c r="B6" s="19">
        <v>36</v>
      </c>
      <c r="C6" s="19">
        <v>42</v>
      </c>
      <c r="D6" s="19">
        <v>40</v>
      </c>
      <c r="E6" s="19">
        <v>36</v>
      </c>
      <c r="F6" s="21">
        <f>SUM(B6:E6)</f>
        <v>154</v>
      </c>
      <c r="G6"/>
      <c r="H6" s="53" t="s">
        <v>106</v>
      </c>
      <c r="I6" s="19">
        <v>38</v>
      </c>
      <c r="J6" s="19">
        <v>39</v>
      </c>
      <c r="K6" s="19">
        <v>38</v>
      </c>
      <c r="L6" s="19">
        <v>40</v>
      </c>
      <c r="M6" s="21">
        <f>SUM(I6:L6)</f>
        <v>155</v>
      </c>
      <c r="N6"/>
      <c r="O6" s="34"/>
      <c r="P6" s="34"/>
      <c r="Q6" s="34"/>
      <c r="R6" s="34"/>
      <c r="S6" s="34"/>
      <c r="T6" s="34"/>
    </row>
    <row r="7" spans="1:34" ht="15.75" customHeight="1" x14ac:dyDescent="0.3">
      <c r="A7" s="54" t="s">
        <v>89</v>
      </c>
      <c r="B7" s="26">
        <v>46</v>
      </c>
      <c r="C7" s="26">
        <v>45</v>
      </c>
      <c r="D7" s="26">
        <v>42</v>
      </c>
      <c r="E7" s="26">
        <v>40</v>
      </c>
      <c r="F7" s="30">
        <f>SUM(B7:E7)</f>
        <v>173</v>
      </c>
      <c r="G7"/>
      <c r="H7" s="54" t="s">
        <v>151</v>
      </c>
      <c r="I7" s="26">
        <v>39</v>
      </c>
      <c r="J7" s="26">
        <v>37</v>
      </c>
      <c r="K7" s="26">
        <v>28</v>
      </c>
      <c r="L7" s="26">
        <v>37</v>
      </c>
      <c r="M7" s="30">
        <f>SUM(I7:L7)</f>
        <v>141</v>
      </c>
      <c r="N7"/>
      <c r="O7" s="34"/>
      <c r="P7" s="34"/>
      <c r="Q7" s="34"/>
      <c r="R7" s="34"/>
      <c r="S7" s="34"/>
      <c r="T7" s="34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34"/>
      <c r="P8" s="34"/>
      <c r="Q8" s="34"/>
      <c r="R8" s="34"/>
      <c r="S8" s="34"/>
      <c r="T8" s="34"/>
    </row>
    <row r="9" spans="1:34" ht="15.75" customHeight="1" x14ac:dyDescent="0.3">
      <c r="A9" s="45" t="s">
        <v>185</v>
      </c>
      <c r="B9" s="46"/>
      <c r="C9" s="47">
        <v>483</v>
      </c>
      <c r="D9" s="46"/>
      <c r="E9" s="48" t="s">
        <v>10</v>
      </c>
      <c r="F9" s="49">
        <f>SUM(F10:F12)</f>
        <v>484</v>
      </c>
      <c r="G9" s="50" t="s">
        <v>168</v>
      </c>
      <c r="H9" s="45" t="s">
        <v>186</v>
      </c>
      <c r="I9" s="46"/>
      <c r="J9" s="47">
        <v>460</v>
      </c>
      <c r="K9" s="46"/>
      <c r="L9" s="48" t="s">
        <v>10</v>
      </c>
      <c r="M9" s="49">
        <f>SUM(M10:M12)</f>
        <v>322</v>
      </c>
      <c r="N9"/>
      <c r="O9" s="34"/>
      <c r="P9" s="34"/>
      <c r="Q9" s="34"/>
      <c r="R9" s="34"/>
      <c r="S9" s="34"/>
      <c r="T9" s="34"/>
    </row>
    <row r="10" spans="1:34" ht="15.75" customHeight="1" x14ac:dyDescent="0.3">
      <c r="A10" s="51" t="s">
        <v>57</v>
      </c>
      <c r="B10" s="20">
        <v>43</v>
      </c>
      <c r="C10" s="20">
        <v>44</v>
      </c>
      <c r="D10" s="20">
        <v>40</v>
      </c>
      <c r="E10" s="20">
        <v>40</v>
      </c>
      <c r="F10" s="52">
        <f>SUM(B10:E10)</f>
        <v>167</v>
      </c>
      <c r="G10"/>
      <c r="H10" s="51" t="s">
        <v>84</v>
      </c>
      <c r="I10" s="20">
        <v>42</v>
      </c>
      <c r="J10" s="20">
        <v>42</v>
      </c>
      <c r="K10" s="20">
        <v>44</v>
      </c>
      <c r="L10" s="20">
        <v>44</v>
      </c>
      <c r="M10" s="52">
        <f>SUM(I10:L10)</f>
        <v>172</v>
      </c>
      <c r="N10"/>
      <c r="O10" s="34"/>
      <c r="P10" s="34"/>
      <c r="Q10" s="34"/>
      <c r="R10" s="34"/>
      <c r="S10" s="34"/>
      <c r="T10" s="34"/>
      <c r="AA10" s="56"/>
      <c r="AB10" s="56"/>
      <c r="AC10" s="56"/>
      <c r="AD10" s="56"/>
      <c r="AE10" s="56"/>
      <c r="AF10" s="56"/>
    </row>
    <row r="11" spans="1:34" ht="15.75" customHeight="1" x14ac:dyDescent="0.3">
      <c r="A11" s="53" t="s">
        <v>117</v>
      </c>
      <c r="B11" s="19">
        <v>43</v>
      </c>
      <c r="C11" s="19">
        <v>45</v>
      </c>
      <c r="D11" s="19">
        <v>36</v>
      </c>
      <c r="E11" s="19">
        <v>41</v>
      </c>
      <c r="F11" s="21">
        <f>SUM(B11:E11)</f>
        <v>165</v>
      </c>
      <c r="G11"/>
      <c r="H11" s="53" t="s">
        <v>150</v>
      </c>
      <c r="I11" s="19">
        <v>38</v>
      </c>
      <c r="J11" s="19">
        <v>37</v>
      </c>
      <c r="K11" s="19">
        <v>38</v>
      </c>
      <c r="L11" s="19">
        <v>37</v>
      </c>
      <c r="M11" s="21">
        <f>SUM(I11:L11)</f>
        <v>150</v>
      </c>
      <c r="N11"/>
      <c r="O11" s="34"/>
      <c r="P11" s="34"/>
      <c r="Q11" s="34"/>
      <c r="R11" s="34"/>
      <c r="S11" s="34"/>
      <c r="T11" s="34"/>
      <c r="AA11" s="56"/>
      <c r="AB11" s="56"/>
      <c r="AC11" s="56"/>
      <c r="AD11" s="56"/>
      <c r="AE11" s="56"/>
      <c r="AF11" s="56"/>
    </row>
    <row r="12" spans="1:34" ht="15.75" customHeight="1" x14ac:dyDescent="0.3">
      <c r="A12" s="54" t="s">
        <v>148</v>
      </c>
      <c r="B12" s="26">
        <v>46</v>
      </c>
      <c r="C12" s="26">
        <v>26</v>
      </c>
      <c r="D12" s="26">
        <v>39</v>
      </c>
      <c r="E12" s="26">
        <v>41</v>
      </c>
      <c r="F12" s="30">
        <f>SUM(B12:E12)</f>
        <v>152</v>
      </c>
      <c r="G12"/>
      <c r="H12" s="54" t="s">
        <v>157</v>
      </c>
      <c r="I12" s="26" t="s">
        <v>44</v>
      </c>
      <c r="J12" s="26"/>
      <c r="K12" s="26"/>
      <c r="L12" s="26"/>
      <c r="M12" s="30">
        <f>SUM(I12:L12)</f>
        <v>0</v>
      </c>
      <c r="N12"/>
      <c r="O12" s="34"/>
      <c r="P12" s="34"/>
      <c r="Q12" s="34"/>
      <c r="R12" s="34"/>
      <c r="S12" s="34"/>
      <c r="T12" s="34"/>
      <c r="AA12" s="56"/>
      <c r="AB12" s="56"/>
      <c r="AC12" s="56"/>
      <c r="AD12" s="56"/>
      <c r="AE12" s="56"/>
      <c r="AF12" s="56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34"/>
      <c r="P13" s="34"/>
      <c r="Q13" s="34"/>
      <c r="R13" s="34"/>
      <c r="S13" s="34"/>
      <c r="T13" s="34"/>
      <c r="AA13" s="56"/>
      <c r="AB13" s="56"/>
      <c r="AC13" s="56"/>
      <c r="AD13" s="56"/>
      <c r="AE13" s="56"/>
      <c r="AF13" s="56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 s="34"/>
      <c r="P14" s="34"/>
      <c r="Q14" s="34"/>
      <c r="R14" s="34"/>
      <c r="S14" s="34"/>
      <c r="T14" s="34"/>
    </row>
    <row r="15" spans="1:34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 s="34"/>
      <c r="P15" s="34"/>
      <c r="Q15" s="34"/>
      <c r="R15" s="34"/>
      <c r="S15" s="34"/>
      <c r="T15" s="34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 s="34"/>
      <c r="P16" s="34"/>
      <c r="Q16" s="34"/>
      <c r="R16" s="34"/>
      <c r="S16" s="34"/>
      <c r="T16" s="34"/>
    </row>
    <row r="17" spans="1:20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 s="34"/>
      <c r="P17" s="34"/>
      <c r="Q17" s="34"/>
      <c r="R17" s="34"/>
      <c r="S17" s="34"/>
      <c r="T17" s="3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34"/>
      <c r="P18" s="34"/>
      <c r="Q18" s="34"/>
      <c r="R18" s="34"/>
      <c r="S18" s="34"/>
      <c r="T18" s="34"/>
    </row>
    <row r="19" spans="1:20" ht="15.75" customHeight="1" x14ac:dyDescent="0.3">
      <c r="H19" s="57" t="s">
        <v>45</v>
      </c>
      <c r="I19" s="11" t="s">
        <v>172</v>
      </c>
      <c r="J19" s="11" t="s">
        <v>173</v>
      </c>
      <c r="K19" s="11" t="s">
        <v>174</v>
      </c>
      <c r="L19" s="11" t="s">
        <v>175</v>
      </c>
      <c r="M19" s="11" t="s">
        <v>9</v>
      </c>
      <c r="N19" s="12" t="s">
        <v>176</v>
      </c>
    </row>
    <row r="20" spans="1:20" ht="15.75" customHeight="1" x14ac:dyDescent="0.3">
      <c r="H20" s="66" t="s">
        <v>182</v>
      </c>
      <c r="I20" s="67">
        <v>2</v>
      </c>
      <c r="J20" s="67">
        <v>2</v>
      </c>
      <c r="K20" s="67"/>
      <c r="L20" s="67"/>
      <c r="M20" s="67">
        <v>964</v>
      </c>
      <c r="N20" s="68">
        <v>4</v>
      </c>
      <c r="O20" s="34"/>
      <c r="P20" s="34"/>
    </row>
    <row r="21" spans="1:20" ht="15.75" customHeight="1" x14ac:dyDescent="0.3">
      <c r="H21" s="69" t="s">
        <v>185</v>
      </c>
      <c r="I21" s="38">
        <v>2</v>
      </c>
      <c r="J21" s="38">
        <v>1</v>
      </c>
      <c r="K21" s="38"/>
      <c r="L21" s="38">
        <v>1</v>
      </c>
      <c r="M21" s="38">
        <v>948</v>
      </c>
      <c r="N21" s="39">
        <v>2</v>
      </c>
      <c r="O21" s="34"/>
      <c r="P21" s="34"/>
    </row>
    <row r="22" spans="1:20" ht="15.75" customHeight="1" x14ac:dyDescent="0.3">
      <c r="H22" s="69" t="s">
        <v>183</v>
      </c>
      <c r="I22" s="38">
        <v>2</v>
      </c>
      <c r="J22" s="38">
        <v>1</v>
      </c>
      <c r="K22" s="38"/>
      <c r="L22" s="38">
        <v>1</v>
      </c>
      <c r="M22" s="38">
        <v>855</v>
      </c>
      <c r="N22" s="39">
        <v>2</v>
      </c>
      <c r="O22" s="34"/>
      <c r="P22" s="34"/>
    </row>
    <row r="23" spans="1:20" ht="15.75" customHeight="1" x14ac:dyDescent="0.3">
      <c r="H23" s="70" t="s">
        <v>186</v>
      </c>
      <c r="I23" s="42">
        <v>2</v>
      </c>
      <c r="J23" s="42"/>
      <c r="K23" s="42"/>
      <c r="L23" s="42">
        <v>2</v>
      </c>
      <c r="M23" s="42">
        <v>631</v>
      </c>
      <c r="N23" s="43">
        <v>0</v>
      </c>
      <c r="O23" s="34"/>
      <c r="P23" s="34"/>
    </row>
    <row r="24" spans="1:20" ht="15.75" customHeight="1" x14ac:dyDescent="0.3">
      <c r="H24" s="34"/>
      <c r="I24" s="34"/>
      <c r="J24" s="34"/>
      <c r="K24" s="34"/>
      <c r="L24" s="34"/>
      <c r="M24" s="34"/>
      <c r="N24" s="34"/>
      <c r="O24" s="34"/>
      <c r="P24" s="34"/>
    </row>
    <row r="25" spans="1:20" ht="15.75" customHeight="1" x14ac:dyDescent="0.3">
      <c r="A25" s="4" t="s">
        <v>141</v>
      </c>
      <c r="E25" s="5"/>
      <c r="G25" s="71" t="s">
        <v>142</v>
      </c>
      <c r="H25" s="34"/>
      <c r="I25" s="34"/>
      <c r="J25" s="34"/>
      <c r="K25" s="34"/>
      <c r="L25" s="34"/>
      <c r="M25" s="34"/>
      <c r="N25" s="34"/>
      <c r="O25" s="34"/>
      <c r="P25" s="34"/>
    </row>
    <row r="26" spans="1:20" ht="15.75" customHeight="1" x14ac:dyDescent="0.3">
      <c r="A26" s="4" t="s">
        <v>143</v>
      </c>
      <c r="H26" s="61"/>
    </row>
    <row r="27" spans="1:20" ht="15.75" customHeight="1" x14ac:dyDescent="0.3">
      <c r="H27" s="61"/>
    </row>
    <row r="28" spans="1:20" ht="15.75" customHeight="1" x14ac:dyDescent="0.3">
      <c r="A28" s="34"/>
      <c r="B28" s="34"/>
      <c r="C28" s="34"/>
      <c r="D28" s="34"/>
      <c r="E28" s="34"/>
      <c r="F28" s="34"/>
      <c r="G28" s="72"/>
      <c r="H28" s="34"/>
      <c r="I28" s="34"/>
      <c r="J28" s="34"/>
      <c r="K28" s="34"/>
      <c r="L28" s="34"/>
      <c r="M28" s="34"/>
      <c r="N28" s="34"/>
      <c r="O28" s="34"/>
      <c r="P28" s="34"/>
    </row>
    <row r="29" spans="1:20" ht="15.75" customHeight="1" x14ac:dyDescent="0.3">
      <c r="A29" s="34"/>
      <c r="B29" s="34"/>
      <c r="C29" s="34"/>
      <c r="D29" s="34"/>
      <c r="E29" s="34"/>
      <c r="F29" s="34"/>
      <c r="G29" s="72"/>
      <c r="H29" s="34"/>
      <c r="I29" s="34"/>
      <c r="J29" s="34"/>
      <c r="K29" s="34"/>
      <c r="L29" s="34"/>
      <c r="M29" s="34"/>
      <c r="N29" s="34"/>
      <c r="O29" s="34"/>
      <c r="P29" s="34"/>
    </row>
    <row r="30" spans="1:20" ht="15.75" customHeight="1" x14ac:dyDescent="0.3">
      <c r="A30" s="34"/>
      <c r="B30" s="34"/>
      <c r="C30" s="34"/>
      <c r="D30" s="34"/>
      <c r="E30" s="34"/>
      <c r="F30" s="34"/>
      <c r="G30" s="72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spans="1:20" ht="15.75" customHeight="1" x14ac:dyDescent="0.3">
      <c r="A31" s="34"/>
      <c r="B31" s="34"/>
      <c r="C31" s="34"/>
      <c r="D31" s="34"/>
      <c r="E31" s="34"/>
      <c r="F31" s="34"/>
      <c r="G31" s="72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spans="1:20" ht="15.75" customHeight="1" x14ac:dyDescent="0.3">
      <c r="A32" s="34"/>
      <c r="B32" s="34"/>
      <c r="C32" s="34"/>
      <c r="D32" s="34"/>
      <c r="E32" s="34"/>
      <c r="F32" s="34"/>
      <c r="G32" s="72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spans="1:20" ht="15.75" customHeight="1" x14ac:dyDescent="0.3">
      <c r="A33" s="34"/>
      <c r="B33" s="34"/>
      <c r="C33" s="34"/>
      <c r="D33" s="34"/>
      <c r="E33" s="34"/>
      <c r="F33" s="34"/>
      <c r="G33" s="72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1:20" ht="15.75" customHeight="1" x14ac:dyDescent="0.3">
      <c r="A34" s="34"/>
      <c r="B34" s="34"/>
      <c r="C34" s="34"/>
      <c r="D34" s="34"/>
      <c r="E34" s="34"/>
      <c r="F34" s="34"/>
      <c r="G34" s="72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spans="1:20" ht="15.75" customHeight="1" x14ac:dyDescent="0.3">
      <c r="A35" s="34"/>
      <c r="B35" s="34"/>
      <c r="C35" s="34"/>
      <c r="D35" s="34"/>
      <c r="E35" s="34"/>
      <c r="F35" s="34"/>
      <c r="G35" s="72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1:20" ht="15.75" customHeight="1" x14ac:dyDescent="0.3">
      <c r="A36" s="34"/>
      <c r="B36" s="34"/>
      <c r="C36" s="34"/>
      <c r="D36" s="34"/>
      <c r="E36" s="34"/>
      <c r="F36" s="34"/>
      <c r="G36" s="72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  <row r="37" spans="1:20" ht="15.75" customHeight="1" x14ac:dyDescent="0.3">
      <c r="A37" s="34"/>
      <c r="B37" s="34"/>
      <c r="C37" s="34"/>
      <c r="D37" s="34"/>
      <c r="E37" s="34"/>
      <c r="F37" s="34"/>
      <c r="G37" s="72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</row>
    <row r="38" spans="1:20" ht="15.75" customHeight="1" x14ac:dyDescent="0.3">
      <c r="A38" s="34"/>
      <c r="B38" s="34"/>
      <c r="C38" s="34"/>
      <c r="D38" s="34"/>
      <c r="E38" s="34"/>
      <c r="F38" s="34"/>
      <c r="G38" s="72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</row>
    <row r="39" spans="1:20" ht="15.75" customHeight="1" x14ac:dyDescent="0.3">
      <c r="A39" s="34"/>
      <c r="B39" s="34"/>
      <c r="C39" s="34"/>
      <c r="D39" s="34"/>
      <c r="E39" s="34"/>
      <c r="F39" s="34"/>
      <c r="G39" s="72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</row>
    <row r="40" spans="1:20" ht="15.75" customHeight="1" x14ac:dyDescent="0.3">
      <c r="A40" s="34"/>
      <c r="B40" s="34"/>
      <c r="C40" s="34"/>
      <c r="D40" s="34"/>
      <c r="E40" s="34"/>
      <c r="F40" s="34"/>
      <c r="G40" s="72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</row>
    <row r="41" spans="1:20" ht="15.75" customHeight="1" x14ac:dyDescent="0.3">
      <c r="A41" s="34"/>
      <c r="B41" s="34"/>
      <c r="C41" s="34"/>
      <c r="D41" s="34"/>
      <c r="E41" s="34"/>
      <c r="F41" s="34"/>
      <c r="G41" s="72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</row>
    <row r="42" spans="1:20" ht="15.75" customHeight="1" x14ac:dyDescent="0.3">
      <c r="A42" s="34"/>
      <c r="B42" s="34"/>
      <c r="C42" s="34"/>
      <c r="D42" s="34"/>
      <c r="E42" s="34"/>
      <c r="F42" s="34"/>
      <c r="G42" s="72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</row>
    <row r="43" spans="1:20" ht="15.75" customHeight="1" x14ac:dyDescent="0.3">
      <c r="A43" s="34"/>
      <c r="B43" s="34"/>
      <c r="C43" s="34"/>
      <c r="D43" s="34"/>
      <c r="E43" s="34"/>
      <c r="F43" s="34"/>
      <c r="G43" s="72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</row>
    <row r="44" spans="1:20" ht="15.75" customHeight="1" x14ac:dyDescent="0.3">
      <c r="A44" s="34"/>
      <c r="B44" s="34"/>
      <c r="C44" s="34"/>
      <c r="D44" s="34"/>
      <c r="E44" s="34"/>
      <c r="F44" s="34"/>
      <c r="G44" s="72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spans="1:20" ht="15.75" customHeight="1" x14ac:dyDescent="0.3">
      <c r="A45" s="34"/>
      <c r="B45" s="34"/>
      <c r="C45" s="34"/>
      <c r="D45" s="34"/>
      <c r="E45" s="34"/>
      <c r="F45" s="34"/>
      <c r="G45" s="72"/>
      <c r="H45" s="34"/>
      <c r="I45" s="34"/>
      <c r="J45" s="34"/>
      <c r="K45" s="34"/>
      <c r="L45" s="34"/>
      <c r="M45" s="34"/>
      <c r="N45" s="34"/>
      <c r="O45" s="34"/>
      <c r="P45" s="34"/>
    </row>
    <row r="46" spans="1:20" ht="15.75" customHeight="1" x14ac:dyDescent="0.3">
      <c r="A46" s="34"/>
      <c r="B46" s="34"/>
      <c r="C46" s="34"/>
      <c r="D46" s="34"/>
      <c r="E46" s="34"/>
      <c r="F46" s="34"/>
      <c r="G46" s="72"/>
      <c r="H46" s="34"/>
      <c r="I46" s="34"/>
      <c r="J46" s="34"/>
      <c r="K46" s="34"/>
      <c r="L46" s="34"/>
      <c r="M46" s="34"/>
      <c r="N46" s="34"/>
      <c r="O46" s="34"/>
      <c r="P46" s="34"/>
    </row>
    <row r="47" spans="1:20" ht="15.75" customHeight="1" x14ac:dyDescent="0.3">
      <c r="A47" s="34"/>
      <c r="B47" s="34"/>
      <c r="C47" s="34"/>
      <c r="D47" s="34"/>
      <c r="E47" s="34"/>
      <c r="F47" s="34"/>
      <c r="G47" s="72"/>
      <c r="H47" s="34"/>
      <c r="I47" s="34"/>
      <c r="J47" s="34"/>
      <c r="K47" s="34"/>
      <c r="L47" s="34"/>
      <c r="M47" s="34"/>
      <c r="N47" s="34"/>
      <c r="O47" s="34"/>
      <c r="P47" s="34"/>
    </row>
    <row r="48" spans="1:20" ht="15.75" customHeight="1" x14ac:dyDescent="0.3">
      <c r="A48" s="34"/>
      <c r="B48" s="34"/>
      <c r="C48" s="34"/>
      <c r="D48" s="34"/>
      <c r="E48" s="34"/>
      <c r="F48" s="34"/>
      <c r="G48" s="72"/>
      <c r="H48" s="34"/>
      <c r="I48" s="34"/>
      <c r="J48" s="34"/>
      <c r="K48" s="34"/>
      <c r="L48" s="34"/>
      <c r="M48" s="34"/>
      <c r="N48" s="34"/>
      <c r="O48" s="34"/>
      <c r="P48" s="34"/>
    </row>
    <row r="49" spans="1:16" ht="15.75" customHeight="1" x14ac:dyDescent="0.3">
      <c r="A49" s="34"/>
      <c r="B49" s="34"/>
      <c r="C49" s="34"/>
      <c r="D49" s="34"/>
      <c r="E49" s="34"/>
      <c r="F49" s="34"/>
      <c r="G49" s="72"/>
      <c r="H49" s="34"/>
      <c r="I49" s="34"/>
      <c r="J49" s="34"/>
      <c r="K49" s="34"/>
      <c r="L49" s="34"/>
      <c r="M49" s="34"/>
      <c r="N49" s="34"/>
      <c r="O49" s="34"/>
      <c r="P49" s="34"/>
    </row>
    <row r="50" spans="1:16" ht="15.75" customHeight="1" x14ac:dyDescent="0.3">
      <c r="A50" s="34"/>
      <c r="B50" s="34"/>
      <c r="C50" s="34"/>
      <c r="D50" s="34"/>
      <c r="E50" s="34"/>
      <c r="F50" s="34"/>
      <c r="G50" s="72"/>
      <c r="H50" s="34"/>
      <c r="I50" s="34"/>
      <c r="J50" s="34"/>
      <c r="K50" s="34"/>
      <c r="L50" s="34"/>
      <c r="M50" s="34"/>
      <c r="N50" s="34"/>
      <c r="O50" s="34"/>
      <c r="P50" s="34"/>
    </row>
    <row r="51" spans="1:16" ht="15.75" customHeight="1" x14ac:dyDescent="0.3">
      <c r="A51" s="34"/>
      <c r="B51" s="34"/>
      <c r="C51" s="34"/>
      <c r="D51" s="34"/>
      <c r="E51" s="34"/>
      <c r="F51" s="34"/>
      <c r="G51" s="72"/>
      <c r="H51" s="34"/>
      <c r="I51" s="34"/>
      <c r="J51" s="34"/>
      <c r="K51" s="34"/>
      <c r="L51" s="34"/>
      <c r="M51" s="34"/>
      <c r="N51" s="34"/>
      <c r="O51" s="34"/>
      <c r="P51" s="34"/>
    </row>
    <row r="52" spans="1:16" ht="15.75" customHeight="1" x14ac:dyDescent="0.3">
      <c r="A52" s="34"/>
      <c r="B52" s="34"/>
      <c r="C52" s="34"/>
      <c r="D52" s="34"/>
      <c r="E52" s="34"/>
      <c r="F52" s="34"/>
      <c r="G52" s="72"/>
      <c r="H52" s="34"/>
      <c r="I52" s="34"/>
      <c r="J52" s="34"/>
      <c r="K52" s="34"/>
      <c r="L52" s="34"/>
      <c r="M52" s="34"/>
      <c r="N52" s="34"/>
      <c r="O52" s="34"/>
      <c r="P52" s="34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`" xr:uid="{3D9D4954-4FDC-49F0-A73D-D5668E5A42D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8C0FE-B48D-4BEC-8087-468B564E7B97}">
  <sheetPr codeName="Sheet6"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187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I3" s="4"/>
      <c r="J3" s="4"/>
      <c r="K3" s="4"/>
      <c r="L3" s="4"/>
      <c r="M3" s="4"/>
      <c r="N3" s="4"/>
      <c r="O3" s="4"/>
      <c r="P3" s="4"/>
      <c r="Q3" s="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I4" s="4"/>
    </row>
    <row r="5" spans="1:34" ht="15.75" customHeight="1" x14ac:dyDescent="0.3">
      <c r="A5" s="13">
        <v>5</v>
      </c>
      <c r="B5" s="14" t="s">
        <v>87</v>
      </c>
      <c r="C5" s="14" t="s">
        <v>81</v>
      </c>
      <c r="D5" s="15">
        <f>45+49+46+49</f>
        <v>189</v>
      </c>
      <c r="E5" s="15">
        <v>7</v>
      </c>
      <c r="F5" s="15">
        <v>379</v>
      </c>
      <c r="G5" s="16">
        <v>14</v>
      </c>
      <c r="I5" s="4"/>
    </row>
    <row r="6" spans="1:34" ht="15.75" customHeight="1" x14ac:dyDescent="0.3">
      <c r="A6" s="17">
        <v>2</v>
      </c>
      <c r="B6" s="18" t="s">
        <v>188</v>
      </c>
      <c r="C6" s="18" t="s">
        <v>119</v>
      </c>
      <c r="D6" s="19">
        <f>45+45+47+44</f>
        <v>181</v>
      </c>
      <c r="E6" s="20">
        <v>5</v>
      </c>
      <c r="F6" s="22">
        <v>361</v>
      </c>
      <c r="G6" s="23">
        <v>11</v>
      </c>
      <c r="I6" s="4"/>
    </row>
    <row r="7" spans="1:34" ht="15.75" customHeight="1" x14ac:dyDescent="0.3">
      <c r="A7" s="17">
        <v>7</v>
      </c>
      <c r="B7" s="18" t="s">
        <v>189</v>
      </c>
      <c r="C7" s="18" t="s">
        <v>12</v>
      </c>
      <c r="D7" s="19">
        <f>48+47+45+45</f>
        <v>185</v>
      </c>
      <c r="E7" s="20">
        <v>6</v>
      </c>
      <c r="F7" s="19">
        <v>361</v>
      </c>
      <c r="G7" s="21">
        <v>11</v>
      </c>
      <c r="J7" s="73"/>
    </row>
    <row r="8" spans="1:34" ht="15.75" customHeight="1" x14ac:dyDescent="0.3">
      <c r="A8" s="17">
        <v>1</v>
      </c>
      <c r="B8" s="18" t="s">
        <v>156</v>
      </c>
      <c r="C8" s="18" t="s">
        <v>81</v>
      </c>
      <c r="D8" s="19">
        <f>46+44+47+43</f>
        <v>180</v>
      </c>
      <c r="E8" s="20">
        <v>4</v>
      </c>
      <c r="F8" s="22">
        <v>342</v>
      </c>
      <c r="G8" s="23">
        <v>7</v>
      </c>
    </row>
    <row r="9" spans="1:34" ht="15.75" customHeight="1" x14ac:dyDescent="0.3">
      <c r="A9" s="17">
        <v>3</v>
      </c>
      <c r="B9" s="18" t="s">
        <v>190</v>
      </c>
      <c r="C9" s="18" t="s">
        <v>119</v>
      </c>
      <c r="D9" s="19">
        <f>45+43+42+44</f>
        <v>174</v>
      </c>
      <c r="E9" s="20">
        <v>3</v>
      </c>
      <c r="F9" s="19">
        <v>341</v>
      </c>
      <c r="G9" s="21">
        <v>7</v>
      </c>
    </row>
    <row r="10" spans="1:34" ht="15.75" customHeight="1" x14ac:dyDescent="0.3">
      <c r="A10" s="17">
        <v>4</v>
      </c>
      <c r="B10" s="74" t="s">
        <v>191</v>
      </c>
      <c r="C10" s="18" t="s">
        <v>192</v>
      </c>
      <c r="D10" s="19" t="s">
        <v>44</v>
      </c>
      <c r="E10" s="20">
        <v>0</v>
      </c>
      <c r="F10" s="19">
        <v>0</v>
      </c>
      <c r="G10" s="21">
        <v>0</v>
      </c>
    </row>
    <row r="11" spans="1:34" ht="15.75" customHeight="1" x14ac:dyDescent="0.3">
      <c r="A11" s="24">
        <v>6</v>
      </c>
      <c r="B11" s="75" t="s">
        <v>193</v>
      </c>
      <c r="C11" s="25" t="s">
        <v>192</v>
      </c>
      <c r="D11" s="26" t="s">
        <v>44</v>
      </c>
      <c r="E11" s="27">
        <v>0</v>
      </c>
      <c r="F11" s="26">
        <v>0</v>
      </c>
      <c r="G11" s="30">
        <v>0</v>
      </c>
    </row>
    <row r="12" spans="1:34" ht="15.75" customHeight="1" x14ac:dyDescent="0.3"/>
    <row r="13" spans="1:34" ht="15.75" customHeight="1" x14ac:dyDescent="0.3">
      <c r="A13" s="7"/>
      <c r="B13" s="8" t="s">
        <v>4</v>
      </c>
      <c r="C13" s="8"/>
      <c r="D13" s="8"/>
      <c r="E13" s="8"/>
      <c r="F13" s="8"/>
      <c r="G13" s="8"/>
    </row>
    <row r="14" spans="1:34" ht="15.75" customHeight="1" x14ac:dyDescent="0.3">
      <c r="A14" s="9"/>
      <c r="B14" s="10" t="s">
        <v>5</v>
      </c>
      <c r="C14" s="10" t="s">
        <v>6</v>
      </c>
      <c r="D14" s="11" t="s">
        <v>7</v>
      </c>
      <c r="E14" s="11" t="s">
        <v>8</v>
      </c>
      <c r="F14" s="11" t="s">
        <v>9</v>
      </c>
      <c r="G14" s="12" t="s">
        <v>10</v>
      </c>
    </row>
    <row r="15" spans="1:34" ht="15.75" customHeight="1" x14ac:dyDescent="0.3">
      <c r="A15" s="13">
        <v>6</v>
      </c>
      <c r="B15" s="14" t="s">
        <v>194</v>
      </c>
      <c r="C15" s="14" t="s">
        <v>195</v>
      </c>
      <c r="D15" s="15">
        <f>47+43+44+46</f>
        <v>180</v>
      </c>
      <c r="E15" s="15">
        <v>7</v>
      </c>
      <c r="F15" s="15">
        <v>350</v>
      </c>
      <c r="G15" s="16">
        <v>14</v>
      </c>
    </row>
    <row r="16" spans="1:34" ht="15.75" customHeight="1" x14ac:dyDescent="0.3">
      <c r="A16" s="17">
        <v>3</v>
      </c>
      <c r="B16" s="18" t="s">
        <v>196</v>
      </c>
      <c r="C16" s="18" t="s">
        <v>195</v>
      </c>
      <c r="D16" s="19">
        <f>44+45+43+44</f>
        <v>176</v>
      </c>
      <c r="E16" s="20">
        <v>6</v>
      </c>
      <c r="F16" s="19">
        <v>346</v>
      </c>
      <c r="G16" s="21">
        <v>13</v>
      </c>
    </row>
    <row r="17" spans="1:7" ht="15.75" customHeight="1" x14ac:dyDescent="0.3">
      <c r="A17" s="17">
        <v>7</v>
      </c>
      <c r="B17" s="18" t="s">
        <v>197</v>
      </c>
      <c r="C17" s="18" t="s">
        <v>195</v>
      </c>
      <c r="D17" s="19">
        <f>39+39+41+44</f>
        <v>163</v>
      </c>
      <c r="E17" s="20">
        <v>5</v>
      </c>
      <c r="F17" s="19">
        <v>317</v>
      </c>
      <c r="G17" s="21">
        <v>10</v>
      </c>
    </row>
    <row r="18" spans="1:7" ht="15.75" customHeight="1" x14ac:dyDescent="0.3">
      <c r="A18" s="17">
        <v>1</v>
      </c>
      <c r="B18" s="74" t="s">
        <v>198</v>
      </c>
      <c r="C18" s="18" t="s">
        <v>81</v>
      </c>
      <c r="D18" s="19" t="s">
        <v>44</v>
      </c>
      <c r="E18" s="20">
        <v>0</v>
      </c>
      <c r="F18" s="22">
        <v>0</v>
      </c>
      <c r="G18" s="23">
        <v>0</v>
      </c>
    </row>
    <row r="19" spans="1:7" ht="15.75" customHeight="1" x14ac:dyDescent="0.3">
      <c r="A19" s="17">
        <v>2</v>
      </c>
      <c r="B19" s="74" t="s">
        <v>199</v>
      </c>
      <c r="C19" s="18" t="s">
        <v>192</v>
      </c>
      <c r="D19" s="19" t="s">
        <v>44</v>
      </c>
      <c r="E19" s="20">
        <v>0</v>
      </c>
      <c r="F19" s="19">
        <v>0</v>
      </c>
      <c r="G19" s="21">
        <v>0</v>
      </c>
    </row>
    <row r="20" spans="1:7" ht="15.75" customHeight="1" x14ac:dyDescent="0.3">
      <c r="A20" s="17">
        <v>4</v>
      </c>
      <c r="B20" s="74" t="s">
        <v>200</v>
      </c>
      <c r="C20" s="18" t="s">
        <v>192</v>
      </c>
      <c r="D20" s="19" t="s">
        <v>44</v>
      </c>
      <c r="E20" s="20">
        <v>0</v>
      </c>
      <c r="F20" s="19">
        <v>0</v>
      </c>
      <c r="G20" s="21">
        <v>0</v>
      </c>
    </row>
    <row r="21" spans="1:7" ht="15.75" customHeight="1" x14ac:dyDescent="0.3">
      <c r="A21" s="24">
        <v>5</v>
      </c>
      <c r="B21" s="75" t="s">
        <v>201</v>
      </c>
      <c r="C21" s="25" t="s">
        <v>192</v>
      </c>
      <c r="D21" s="26" t="s">
        <v>44</v>
      </c>
      <c r="E21" s="27">
        <v>0</v>
      </c>
      <c r="F21" s="26">
        <v>0</v>
      </c>
      <c r="G21" s="30">
        <v>0</v>
      </c>
    </row>
    <row r="22" spans="1:7" ht="15.75" customHeight="1" x14ac:dyDescent="0.3"/>
    <row r="23" spans="1:7" ht="15.75" customHeight="1" x14ac:dyDescent="0.3">
      <c r="A23" s="7"/>
      <c r="B23" s="8" t="s">
        <v>45</v>
      </c>
      <c r="C23" s="8"/>
      <c r="D23" s="8"/>
      <c r="E23" s="8"/>
      <c r="F23" s="8"/>
      <c r="G23" s="8"/>
    </row>
    <row r="24" spans="1:7" ht="15.75" customHeight="1" x14ac:dyDescent="0.3">
      <c r="A24" s="9"/>
      <c r="B24" s="10" t="s">
        <v>5</v>
      </c>
      <c r="C24" s="10" t="s">
        <v>6</v>
      </c>
      <c r="D24" s="11" t="s">
        <v>7</v>
      </c>
      <c r="E24" s="11" t="s">
        <v>8</v>
      </c>
      <c r="F24" s="11" t="s">
        <v>9</v>
      </c>
      <c r="G24" s="12" t="s">
        <v>10</v>
      </c>
    </row>
    <row r="25" spans="1:7" ht="15.75" customHeight="1" x14ac:dyDescent="0.3">
      <c r="A25" s="13">
        <v>6</v>
      </c>
      <c r="B25" s="14" t="s">
        <v>129</v>
      </c>
      <c r="C25" s="14" t="s">
        <v>68</v>
      </c>
      <c r="D25" s="15">
        <f>44+45+48+45</f>
        <v>182</v>
      </c>
      <c r="E25" s="15">
        <v>8</v>
      </c>
      <c r="F25" s="15">
        <v>371</v>
      </c>
      <c r="G25" s="16">
        <v>16</v>
      </c>
    </row>
    <row r="26" spans="1:7" ht="15.75" customHeight="1" x14ac:dyDescent="0.3">
      <c r="A26" s="17">
        <v>7</v>
      </c>
      <c r="B26" s="18" t="s">
        <v>79</v>
      </c>
      <c r="C26" s="18" t="s">
        <v>76</v>
      </c>
      <c r="D26" s="19">
        <f>45+44+47+45</f>
        <v>181</v>
      </c>
      <c r="E26" s="20">
        <v>7</v>
      </c>
      <c r="F26" s="19">
        <v>357</v>
      </c>
      <c r="G26" s="21">
        <v>14</v>
      </c>
    </row>
    <row r="27" spans="1:7" ht="15.75" customHeight="1" x14ac:dyDescent="0.3">
      <c r="A27" s="17">
        <v>5</v>
      </c>
      <c r="B27" s="18" t="s">
        <v>202</v>
      </c>
      <c r="C27" s="18" t="s">
        <v>76</v>
      </c>
      <c r="D27" s="19">
        <f>46+42+49+44</f>
        <v>181</v>
      </c>
      <c r="E27" s="20">
        <v>7</v>
      </c>
      <c r="F27" s="19">
        <v>349</v>
      </c>
      <c r="G27" s="21">
        <v>13</v>
      </c>
    </row>
    <row r="28" spans="1:7" ht="15.75" customHeight="1" x14ac:dyDescent="0.3">
      <c r="A28" s="17">
        <v>4</v>
      </c>
      <c r="B28" s="18" t="s">
        <v>153</v>
      </c>
      <c r="C28" s="18" t="s">
        <v>68</v>
      </c>
      <c r="D28" s="19">
        <v>156</v>
      </c>
      <c r="E28" s="20">
        <v>3</v>
      </c>
      <c r="F28" s="19">
        <v>322</v>
      </c>
      <c r="G28" s="21">
        <v>8</v>
      </c>
    </row>
    <row r="29" spans="1:7" ht="15.75" customHeight="1" x14ac:dyDescent="0.3">
      <c r="A29" s="17">
        <v>1</v>
      </c>
      <c r="B29" s="18" t="s">
        <v>203</v>
      </c>
      <c r="C29" s="18" t="s">
        <v>119</v>
      </c>
      <c r="D29" s="19">
        <f>40+44+46+41</f>
        <v>171</v>
      </c>
      <c r="E29" s="20">
        <v>5</v>
      </c>
      <c r="F29" s="22">
        <v>317</v>
      </c>
      <c r="G29" s="23">
        <v>7</v>
      </c>
    </row>
    <row r="30" spans="1:7" ht="15.75" customHeight="1" x14ac:dyDescent="0.3">
      <c r="A30" s="17">
        <v>8</v>
      </c>
      <c r="B30" s="18" t="s">
        <v>204</v>
      </c>
      <c r="C30" s="18" t="s">
        <v>195</v>
      </c>
      <c r="D30" s="19">
        <f>35+39+41+44</f>
        <v>159</v>
      </c>
      <c r="E30" s="20">
        <v>4</v>
      </c>
      <c r="F30" s="19">
        <v>313</v>
      </c>
      <c r="G30" s="21">
        <v>7</v>
      </c>
    </row>
    <row r="31" spans="1:7" ht="15.75" customHeight="1" x14ac:dyDescent="0.3">
      <c r="A31" s="17">
        <v>2</v>
      </c>
      <c r="B31" s="18" t="s">
        <v>205</v>
      </c>
      <c r="C31" s="18" t="s">
        <v>76</v>
      </c>
      <c r="D31" s="19">
        <f>35+35+39+43</f>
        <v>152</v>
      </c>
      <c r="E31" s="20">
        <v>2</v>
      </c>
      <c r="F31" s="19">
        <v>309</v>
      </c>
      <c r="G31" s="21">
        <v>6</v>
      </c>
    </row>
    <row r="32" spans="1:7" ht="15.75" customHeight="1" x14ac:dyDescent="0.3">
      <c r="A32" s="24">
        <v>3</v>
      </c>
      <c r="B32" s="75" t="s">
        <v>75</v>
      </c>
      <c r="C32" s="25" t="s">
        <v>76</v>
      </c>
      <c r="D32" s="26" t="s">
        <v>44</v>
      </c>
      <c r="E32" s="27">
        <v>0</v>
      </c>
      <c r="F32" s="26">
        <v>0</v>
      </c>
      <c r="G32" s="30">
        <v>0</v>
      </c>
    </row>
    <row r="33" spans="2:6" ht="15.75" customHeight="1" x14ac:dyDescent="0.3"/>
    <row r="34" spans="2:6" ht="15.75" customHeight="1" x14ac:dyDescent="0.3">
      <c r="B34" s="4" t="s">
        <v>206</v>
      </c>
      <c r="F34" s="33" t="s">
        <v>142</v>
      </c>
    </row>
    <row r="35" spans="2:6" ht="15.75" customHeight="1" x14ac:dyDescent="0.3">
      <c r="B35" s="4" t="s">
        <v>143</v>
      </c>
    </row>
    <row r="36" spans="2:6" ht="15.75" customHeight="1" x14ac:dyDescent="0.3"/>
    <row r="37" spans="2:6" ht="15.75" customHeight="1" x14ac:dyDescent="0.3"/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</sheetData>
  <hyperlinks>
    <hyperlink ref="B2" location="'Index'!A3" tooltip="Go to the Index sheet" display="`" xr:uid="{B7B4ADEB-03AE-4C83-A654-B2B9BA9050E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75954-299E-4583-A8A0-8BA9EDFEC72E}">
  <sheetPr codeName="Sheet32"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2" customFormat="1" ht="18" x14ac:dyDescent="0.35">
      <c r="A1" s="1"/>
      <c r="B1" s="2" t="s">
        <v>207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I4" s="4"/>
    </row>
    <row r="5" spans="1:34" ht="15.75" customHeight="1" x14ac:dyDescent="0.3">
      <c r="A5" s="13">
        <v>5</v>
      </c>
      <c r="B5" s="14" t="s">
        <v>208</v>
      </c>
      <c r="C5" s="14" t="s">
        <v>34</v>
      </c>
      <c r="D5" s="15">
        <v>192</v>
      </c>
      <c r="E5" s="15">
        <v>8</v>
      </c>
      <c r="F5" s="15">
        <v>381</v>
      </c>
      <c r="G5" s="16">
        <v>16</v>
      </c>
      <c r="I5" s="4"/>
    </row>
    <row r="6" spans="1:34" ht="15.75" customHeight="1" x14ac:dyDescent="0.3">
      <c r="A6" s="17">
        <v>8</v>
      </c>
      <c r="B6" s="18" t="s">
        <v>209</v>
      </c>
      <c r="C6" s="18" t="s">
        <v>23</v>
      </c>
      <c r="D6" s="19">
        <v>187</v>
      </c>
      <c r="E6" s="20">
        <v>6</v>
      </c>
      <c r="F6" s="19">
        <v>375</v>
      </c>
      <c r="G6" s="21">
        <v>13</v>
      </c>
      <c r="I6" s="4"/>
    </row>
    <row r="7" spans="1:34" ht="15.75" customHeight="1" x14ac:dyDescent="0.3">
      <c r="A7" s="17">
        <v>1</v>
      </c>
      <c r="B7" s="18" t="s">
        <v>210</v>
      </c>
      <c r="C7" s="18" t="s">
        <v>12</v>
      </c>
      <c r="D7" s="19">
        <v>184</v>
      </c>
      <c r="E7" s="20">
        <v>5</v>
      </c>
      <c r="F7" s="22">
        <v>371</v>
      </c>
      <c r="G7" s="23">
        <v>11</v>
      </c>
      <c r="J7" s="73"/>
    </row>
    <row r="8" spans="1:34" ht="15.75" customHeight="1" x14ac:dyDescent="0.3">
      <c r="A8" s="17">
        <v>2</v>
      </c>
      <c r="B8" s="18" t="s">
        <v>211</v>
      </c>
      <c r="C8" s="18" t="s">
        <v>76</v>
      </c>
      <c r="D8" s="19">
        <v>189</v>
      </c>
      <c r="E8" s="20">
        <v>7</v>
      </c>
      <c r="F8" s="19">
        <v>362</v>
      </c>
      <c r="G8" s="21">
        <v>11</v>
      </c>
    </row>
    <row r="9" spans="1:34" ht="15.75" customHeight="1" x14ac:dyDescent="0.3">
      <c r="A9" s="17">
        <v>4</v>
      </c>
      <c r="B9" s="18" t="s">
        <v>212</v>
      </c>
      <c r="C9" s="18" t="s">
        <v>76</v>
      </c>
      <c r="D9" s="19">
        <v>179</v>
      </c>
      <c r="E9" s="20">
        <v>4</v>
      </c>
      <c r="F9" s="19">
        <v>362</v>
      </c>
      <c r="G9" s="21">
        <v>9</v>
      </c>
      <c r="I9" s="4"/>
    </row>
    <row r="10" spans="1:34" ht="15.75" customHeight="1" x14ac:dyDescent="0.3">
      <c r="A10" s="17">
        <v>3</v>
      </c>
      <c r="B10" s="18" t="s">
        <v>15</v>
      </c>
      <c r="C10" s="18" t="s">
        <v>16</v>
      </c>
      <c r="D10" s="19">
        <v>172</v>
      </c>
      <c r="E10" s="20">
        <v>3</v>
      </c>
      <c r="F10" s="19">
        <v>343</v>
      </c>
      <c r="G10" s="21">
        <v>6</v>
      </c>
      <c r="I10" s="4"/>
    </row>
    <row r="11" spans="1:34" ht="15.75" customHeight="1" x14ac:dyDescent="0.3">
      <c r="A11" s="17">
        <v>6</v>
      </c>
      <c r="B11" s="18" t="s">
        <v>213</v>
      </c>
      <c r="C11" s="18" t="s">
        <v>34</v>
      </c>
      <c r="D11" s="19" t="s">
        <v>37</v>
      </c>
      <c r="E11" s="20">
        <v>0</v>
      </c>
      <c r="F11" s="19">
        <v>0</v>
      </c>
      <c r="G11" s="21">
        <v>0</v>
      </c>
      <c r="I11" s="4"/>
    </row>
    <row r="12" spans="1:34" ht="15.75" customHeight="1" x14ac:dyDescent="0.3">
      <c r="A12" s="24">
        <v>7</v>
      </c>
      <c r="B12" s="25" t="s">
        <v>214</v>
      </c>
      <c r="C12" s="25" t="s">
        <v>43</v>
      </c>
      <c r="D12" s="26" t="s">
        <v>44</v>
      </c>
      <c r="E12" s="27">
        <v>0</v>
      </c>
      <c r="F12" s="26">
        <v>0</v>
      </c>
      <c r="G12" s="30">
        <v>0</v>
      </c>
      <c r="I12" s="4"/>
    </row>
    <row r="13" spans="1:34" ht="15.75" customHeight="1" x14ac:dyDescent="0.3"/>
    <row r="14" spans="1:34" ht="15.75" customHeight="1" x14ac:dyDescent="0.3">
      <c r="A14" s="7"/>
      <c r="B14" s="8" t="s">
        <v>4</v>
      </c>
      <c r="C14" s="8"/>
      <c r="D14" s="8"/>
      <c r="E14" s="8"/>
      <c r="F14" s="8"/>
      <c r="G14" s="8"/>
    </row>
    <row r="15" spans="1:34" ht="15.75" customHeight="1" x14ac:dyDescent="0.3">
      <c r="A15" s="9"/>
      <c r="B15" s="10" t="s">
        <v>5</v>
      </c>
      <c r="C15" s="10" t="s">
        <v>6</v>
      </c>
      <c r="D15" s="11" t="s">
        <v>7</v>
      </c>
      <c r="E15" s="11" t="s">
        <v>8</v>
      </c>
      <c r="F15" s="11" t="s">
        <v>9</v>
      </c>
      <c r="G15" s="12" t="s">
        <v>10</v>
      </c>
    </row>
    <row r="16" spans="1:34" ht="15.75" customHeight="1" x14ac:dyDescent="0.3">
      <c r="A16" s="13">
        <v>7</v>
      </c>
      <c r="B16" s="14" t="s">
        <v>215</v>
      </c>
      <c r="C16" s="14" t="s">
        <v>50</v>
      </c>
      <c r="D16" s="15">
        <v>181</v>
      </c>
      <c r="E16" s="15">
        <v>8</v>
      </c>
      <c r="F16" s="15">
        <v>357</v>
      </c>
      <c r="G16" s="16">
        <v>16</v>
      </c>
    </row>
    <row r="17" spans="1:7" ht="15.75" customHeight="1" x14ac:dyDescent="0.3">
      <c r="A17" s="17">
        <v>8</v>
      </c>
      <c r="B17" s="18" t="s">
        <v>216</v>
      </c>
      <c r="C17" s="18" t="s">
        <v>16</v>
      </c>
      <c r="D17" s="19">
        <v>163</v>
      </c>
      <c r="E17" s="20">
        <v>6</v>
      </c>
      <c r="F17" s="19">
        <v>334</v>
      </c>
      <c r="G17" s="21">
        <v>13</v>
      </c>
    </row>
    <row r="18" spans="1:7" ht="15.75" customHeight="1" x14ac:dyDescent="0.3">
      <c r="A18" s="17">
        <v>1</v>
      </c>
      <c r="B18" s="18" t="s">
        <v>84</v>
      </c>
      <c r="C18" s="18" t="s">
        <v>85</v>
      </c>
      <c r="D18" s="19">
        <v>158</v>
      </c>
      <c r="E18" s="20">
        <v>4</v>
      </c>
      <c r="F18" s="22">
        <v>325</v>
      </c>
      <c r="G18" s="23">
        <v>10</v>
      </c>
    </row>
    <row r="19" spans="1:7" ht="15.75" customHeight="1" x14ac:dyDescent="0.3">
      <c r="A19" s="17">
        <v>2</v>
      </c>
      <c r="B19" s="18" t="s">
        <v>217</v>
      </c>
      <c r="C19" s="18" t="s">
        <v>12</v>
      </c>
      <c r="D19" s="19">
        <v>163</v>
      </c>
      <c r="E19" s="20">
        <v>6</v>
      </c>
      <c r="F19" s="19">
        <v>318</v>
      </c>
      <c r="G19" s="21">
        <v>10</v>
      </c>
    </row>
    <row r="20" spans="1:7" ht="15.75" customHeight="1" x14ac:dyDescent="0.3">
      <c r="A20" s="17">
        <v>6</v>
      </c>
      <c r="B20" s="18" t="s">
        <v>64</v>
      </c>
      <c r="C20" s="18" t="s">
        <v>50</v>
      </c>
      <c r="D20" s="19">
        <v>167</v>
      </c>
      <c r="E20" s="20">
        <v>7</v>
      </c>
      <c r="F20" s="19">
        <v>318</v>
      </c>
      <c r="G20" s="21">
        <v>10</v>
      </c>
    </row>
    <row r="21" spans="1:7" ht="15.75" customHeight="1" x14ac:dyDescent="0.3">
      <c r="A21" s="17">
        <v>3</v>
      </c>
      <c r="B21" s="18" t="s">
        <v>218</v>
      </c>
      <c r="C21" s="18" t="s">
        <v>50</v>
      </c>
      <c r="D21" s="19">
        <v>152</v>
      </c>
      <c r="E21" s="20">
        <v>3</v>
      </c>
      <c r="F21" s="19">
        <v>312</v>
      </c>
      <c r="G21" s="21">
        <v>8</v>
      </c>
    </row>
    <row r="22" spans="1:7" ht="15.75" customHeight="1" x14ac:dyDescent="0.3">
      <c r="A22" s="17">
        <v>4</v>
      </c>
      <c r="B22" s="18" t="s">
        <v>219</v>
      </c>
      <c r="C22" s="18" t="s">
        <v>132</v>
      </c>
      <c r="D22" s="19" t="s">
        <v>44</v>
      </c>
      <c r="E22" s="20">
        <v>0</v>
      </c>
      <c r="F22" s="19">
        <v>0</v>
      </c>
      <c r="G22" s="21">
        <v>0</v>
      </c>
    </row>
    <row r="23" spans="1:7" ht="15.75" customHeight="1" x14ac:dyDescent="0.3">
      <c r="A23" s="24">
        <v>5</v>
      </c>
      <c r="B23" s="25" t="s">
        <v>220</v>
      </c>
      <c r="C23" s="25" t="s">
        <v>50</v>
      </c>
      <c r="D23" s="26" t="s">
        <v>44</v>
      </c>
      <c r="E23" s="27">
        <v>0</v>
      </c>
      <c r="F23" s="26">
        <v>0</v>
      </c>
      <c r="G23" s="30">
        <v>0</v>
      </c>
    </row>
    <row r="24" spans="1:7" ht="15.75" customHeight="1" x14ac:dyDescent="0.3"/>
    <row r="25" spans="1:7" ht="15.75" customHeight="1" x14ac:dyDescent="0.3">
      <c r="A25" s="7"/>
      <c r="B25" s="8" t="s">
        <v>45</v>
      </c>
      <c r="C25" s="8"/>
      <c r="D25" s="8"/>
      <c r="E25" s="8"/>
      <c r="F25" s="8"/>
      <c r="G25" s="8"/>
    </row>
    <row r="26" spans="1:7" ht="15.75" customHeight="1" x14ac:dyDescent="0.3">
      <c r="A26" s="9"/>
      <c r="B26" s="10" t="s">
        <v>5</v>
      </c>
      <c r="C26" s="10" t="s">
        <v>6</v>
      </c>
      <c r="D26" s="11" t="s">
        <v>7</v>
      </c>
      <c r="E26" s="11" t="s">
        <v>8</v>
      </c>
      <c r="F26" s="11" t="s">
        <v>9</v>
      </c>
      <c r="G26" s="12" t="s">
        <v>10</v>
      </c>
    </row>
    <row r="27" spans="1:7" ht="15.75" customHeight="1" x14ac:dyDescent="0.3">
      <c r="A27" s="13">
        <v>3</v>
      </c>
      <c r="B27" s="14" t="s">
        <v>221</v>
      </c>
      <c r="C27" s="14" t="s">
        <v>12</v>
      </c>
      <c r="D27" s="15">
        <v>157</v>
      </c>
      <c r="E27" s="15">
        <v>7</v>
      </c>
      <c r="F27" s="15">
        <v>318</v>
      </c>
      <c r="G27" s="16">
        <v>14</v>
      </c>
    </row>
    <row r="28" spans="1:7" ht="15.75" customHeight="1" x14ac:dyDescent="0.3">
      <c r="A28" s="17">
        <v>7</v>
      </c>
      <c r="B28" s="18" t="s">
        <v>112</v>
      </c>
      <c r="C28" s="18" t="s">
        <v>109</v>
      </c>
      <c r="D28" s="19">
        <v>156</v>
      </c>
      <c r="E28" s="20">
        <v>5</v>
      </c>
      <c r="F28" s="19">
        <v>301</v>
      </c>
      <c r="G28" s="21">
        <v>11</v>
      </c>
    </row>
    <row r="29" spans="1:7" ht="15.75" customHeight="1" x14ac:dyDescent="0.3">
      <c r="A29" s="17">
        <v>5</v>
      </c>
      <c r="B29" s="18" t="s">
        <v>222</v>
      </c>
      <c r="C29" s="18" t="s">
        <v>12</v>
      </c>
      <c r="D29" s="19">
        <v>157</v>
      </c>
      <c r="E29" s="20">
        <v>7</v>
      </c>
      <c r="F29" s="19">
        <v>289</v>
      </c>
      <c r="G29" s="21">
        <v>10</v>
      </c>
    </row>
    <row r="30" spans="1:7" ht="15.75" customHeight="1" x14ac:dyDescent="0.3">
      <c r="A30" s="17">
        <v>6</v>
      </c>
      <c r="B30" s="18" t="s">
        <v>100</v>
      </c>
      <c r="C30" s="18" t="s">
        <v>50</v>
      </c>
      <c r="D30" s="19">
        <v>152</v>
      </c>
      <c r="E30" s="20">
        <v>4</v>
      </c>
      <c r="F30" s="19">
        <v>286</v>
      </c>
      <c r="G30" s="21">
        <v>8</v>
      </c>
    </row>
    <row r="31" spans="1:7" ht="15.75" customHeight="1" x14ac:dyDescent="0.3">
      <c r="A31" s="17">
        <v>1</v>
      </c>
      <c r="B31" s="18" t="s">
        <v>138</v>
      </c>
      <c r="C31" s="18" t="s">
        <v>107</v>
      </c>
      <c r="D31" s="19">
        <v>134</v>
      </c>
      <c r="E31" s="20">
        <v>3</v>
      </c>
      <c r="F31" s="22">
        <v>273</v>
      </c>
      <c r="G31" s="23">
        <v>8</v>
      </c>
    </row>
    <row r="32" spans="1:7" ht="15.75" customHeight="1" x14ac:dyDescent="0.3">
      <c r="A32" s="17">
        <v>2</v>
      </c>
      <c r="B32" s="18" t="s">
        <v>120</v>
      </c>
      <c r="C32" s="18" t="s">
        <v>68</v>
      </c>
      <c r="D32" s="19" t="s">
        <v>37</v>
      </c>
      <c r="E32" s="20">
        <v>0</v>
      </c>
      <c r="F32" s="19">
        <v>0</v>
      </c>
      <c r="G32" s="21">
        <v>0</v>
      </c>
    </row>
    <row r="33" spans="1:7" ht="15.75" customHeight="1" x14ac:dyDescent="0.3">
      <c r="A33" s="24">
        <v>4</v>
      </c>
      <c r="B33" s="25" t="s">
        <v>223</v>
      </c>
      <c r="C33" s="25" t="s">
        <v>68</v>
      </c>
      <c r="D33" s="26" t="s">
        <v>37</v>
      </c>
      <c r="E33" s="27">
        <v>0</v>
      </c>
      <c r="F33" s="26">
        <v>0</v>
      </c>
      <c r="G33" s="30">
        <v>0</v>
      </c>
    </row>
    <row r="34" spans="1:7" ht="15.75" customHeight="1" x14ac:dyDescent="0.3"/>
    <row r="35" spans="1:7" ht="15.75" customHeight="1" x14ac:dyDescent="0.3">
      <c r="A35" s="7"/>
      <c r="B35" s="8" t="s">
        <v>46</v>
      </c>
      <c r="C35" s="8"/>
      <c r="D35" s="8"/>
      <c r="E35" s="8"/>
      <c r="F35" s="8"/>
      <c r="G35" s="8"/>
    </row>
    <row r="36" spans="1:7" ht="15.75" customHeight="1" x14ac:dyDescent="0.3">
      <c r="A36" s="9"/>
      <c r="B36" s="10" t="s">
        <v>5</v>
      </c>
      <c r="C36" s="10" t="s">
        <v>6</v>
      </c>
      <c r="D36" s="11" t="s">
        <v>7</v>
      </c>
      <c r="E36" s="11" t="s">
        <v>8</v>
      </c>
      <c r="F36" s="11" t="s">
        <v>9</v>
      </c>
      <c r="G36" s="12" t="s">
        <v>10</v>
      </c>
    </row>
    <row r="37" spans="1:7" ht="15.75" customHeight="1" x14ac:dyDescent="0.3">
      <c r="A37" s="13">
        <v>5</v>
      </c>
      <c r="B37" s="14" t="s">
        <v>224</v>
      </c>
      <c r="C37" s="14" t="s">
        <v>78</v>
      </c>
      <c r="D37" s="15">
        <v>146</v>
      </c>
      <c r="E37" s="15">
        <v>7</v>
      </c>
      <c r="F37" s="15">
        <v>288</v>
      </c>
      <c r="G37" s="16">
        <v>13</v>
      </c>
    </row>
    <row r="38" spans="1:7" ht="15.75" customHeight="1" x14ac:dyDescent="0.3">
      <c r="A38" s="17">
        <v>6</v>
      </c>
      <c r="B38" s="18" t="s">
        <v>225</v>
      </c>
      <c r="C38" s="18" t="s">
        <v>107</v>
      </c>
      <c r="D38" s="19">
        <v>131</v>
      </c>
      <c r="E38" s="20">
        <v>4</v>
      </c>
      <c r="F38" s="19">
        <v>282</v>
      </c>
      <c r="G38" s="21">
        <v>11</v>
      </c>
    </row>
    <row r="39" spans="1:7" ht="15.75" customHeight="1" x14ac:dyDescent="0.3">
      <c r="A39" s="17">
        <v>7</v>
      </c>
      <c r="B39" s="18" t="s">
        <v>147</v>
      </c>
      <c r="C39" s="18" t="s">
        <v>36</v>
      </c>
      <c r="D39" s="19">
        <v>136</v>
      </c>
      <c r="E39" s="20">
        <v>5</v>
      </c>
      <c r="F39" s="19">
        <v>255</v>
      </c>
      <c r="G39" s="21">
        <v>10</v>
      </c>
    </row>
    <row r="40" spans="1:7" ht="15.75" customHeight="1" x14ac:dyDescent="0.3">
      <c r="A40" s="17">
        <v>2</v>
      </c>
      <c r="B40" s="18" t="s">
        <v>153</v>
      </c>
      <c r="C40" s="18" t="s">
        <v>68</v>
      </c>
      <c r="D40" s="19">
        <v>141</v>
      </c>
      <c r="E40" s="20">
        <v>6</v>
      </c>
      <c r="F40" s="19">
        <v>238</v>
      </c>
      <c r="G40" s="21">
        <v>9</v>
      </c>
    </row>
    <row r="41" spans="1:7" ht="15.75" customHeight="1" x14ac:dyDescent="0.3">
      <c r="A41" s="17">
        <v>3</v>
      </c>
      <c r="B41" s="18" t="s">
        <v>226</v>
      </c>
      <c r="C41" s="18" t="s">
        <v>32</v>
      </c>
      <c r="D41" s="19">
        <v>110</v>
      </c>
      <c r="E41" s="20">
        <v>3</v>
      </c>
      <c r="F41" s="19">
        <v>215</v>
      </c>
      <c r="G41" s="21">
        <v>7</v>
      </c>
    </row>
    <row r="42" spans="1:7" ht="15.75" customHeight="1" x14ac:dyDescent="0.3">
      <c r="A42" s="17">
        <v>1</v>
      </c>
      <c r="B42" s="18" t="s">
        <v>227</v>
      </c>
      <c r="C42" s="18" t="s">
        <v>50</v>
      </c>
      <c r="D42" s="19" t="s">
        <v>44</v>
      </c>
      <c r="E42" s="20">
        <v>0</v>
      </c>
      <c r="F42" s="22">
        <v>0</v>
      </c>
      <c r="G42" s="23">
        <v>0</v>
      </c>
    </row>
    <row r="43" spans="1:7" ht="15.75" customHeight="1" x14ac:dyDescent="0.3">
      <c r="A43" s="24">
        <v>4</v>
      </c>
      <c r="B43" s="25" t="s">
        <v>228</v>
      </c>
      <c r="C43" s="25" t="s">
        <v>12</v>
      </c>
      <c r="D43" s="26" t="s">
        <v>44</v>
      </c>
      <c r="E43" s="27">
        <v>0</v>
      </c>
      <c r="F43" s="26">
        <v>0</v>
      </c>
      <c r="G43" s="30">
        <v>0</v>
      </c>
    </row>
    <row r="44" spans="1:7" ht="15.75" customHeight="1" x14ac:dyDescent="0.3"/>
    <row r="45" spans="1:7" ht="15.75" customHeight="1" x14ac:dyDescent="0.3">
      <c r="B45" s="4" t="s">
        <v>229</v>
      </c>
      <c r="F45" s="33" t="s">
        <v>142</v>
      </c>
    </row>
    <row r="46" spans="1:7" ht="15.75" customHeight="1" x14ac:dyDescent="0.3">
      <c r="B46" s="4" t="s">
        <v>143</v>
      </c>
    </row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`" xr:uid="{43D2F9B6-9EB3-4DA0-B8F4-549008CFE6F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Sen</vt:lpstr>
      <vt:lpstr>10m Air Rifle (Supp rest)</vt:lpstr>
      <vt:lpstr>20Yd Pistol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Bench 1</vt:lpstr>
      <vt:lpstr>Long Range Bench 2</vt:lpstr>
      <vt:lpstr>Long Range Bench Sen</vt:lpstr>
      <vt:lpstr>Muzzle-loading Pistol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 1</vt:lpstr>
      <vt:lpstr>Short Range Rifle Team 2</vt:lpstr>
      <vt:lpstr>Sport Rifle</vt:lpstr>
      <vt:lpstr>Sport Rifle Sen</vt:lpstr>
      <vt:lpstr>Sport Rifle Team</vt:lpstr>
      <vt:lpstr>SR Benchrest (Air)</vt:lpstr>
      <vt:lpstr>SR Benchrest (Air) Sen</vt:lpstr>
      <vt:lpstr>SR Benchrest (Rimfire) 1</vt:lpstr>
      <vt:lpstr>SR Benchrest (Rimfire) 2</vt:lpstr>
      <vt:lpstr>SR Benchrest (Rimfire) Jun</vt:lpstr>
      <vt:lpstr>SR Benchrest (Rimfire) Sen</vt:lpstr>
      <vt:lpstr>SR Benchrest (Rimfire) Team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2021-08-30T13:26:13Z</dcterms:created>
  <dcterms:modified xsi:type="dcterms:W3CDTF">2021-08-30T13:26:49Z</dcterms:modified>
</cp:coreProperties>
</file>