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Documents\C&amp;NTSA\C&amp;NLeague\2020-21Winter\"/>
    </mc:Choice>
  </mc:AlternateContent>
  <xr:revisionPtr revIDLastSave="0" documentId="8_{708A8140-8723-4FBF-9247-015DE2AD26C7}" xr6:coauthVersionLast="47" xr6:coauthVersionMax="47" xr10:uidLastSave="{00000000-0000-0000-0000-000000000000}"/>
  <bookViews>
    <workbookView minimized="1" xWindow="735" yWindow="735" windowWidth="18900" windowHeight="14205" tabRatio="850" xr2:uid="{2E21C25F-1575-45FD-9056-2401481A5055}"/>
  </bookViews>
  <sheets>
    <sheet name="Index" sheetId="4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Sen" sheetId="10" r:id="rId10"/>
    <sheet name="10m Air Rifle (Supp rest)" sheetId="11" r:id="rId11"/>
    <sheet name="20Yd Pistol" sheetId="12" r:id="rId12"/>
    <sheet name="6Yd Air Pistol" sheetId="13" r:id="rId13"/>
    <sheet name="Gallery Rifle Any" sheetId="14" r:id="rId14"/>
    <sheet name="Gallery Rifle Any Sen" sheetId="15" r:id="rId15"/>
    <sheet name="Gallery Rifle Iron" sheetId="16" r:id="rId16"/>
    <sheet name="Gallery Rifle Iron Sen" sheetId="17" r:id="rId17"/>
    <sheet name="Long Barrelled Pistol" sheetId="18" r:id="rId18"/>
    <sheet name="Long Barrelled Pistol Sen" sheetId="19" r:id="rId19"/>
    <sheet name="Long Range Bench 1" sheetId="20" r:id="rId20"/>
    <sheet name="Long Range Bench 2" sheetId="21" r:id="rId21"/>
    <sheet name="Long Range Bench Sen" sheetId="22" r:id="rId22"/>
    <sheet name="Muzzle-loading Pistol" sheetId="23" r:id="rId23"/>
    <sheet name="Muzzle-loading Revolver" sheetId="24" r:id="rId24"/>
    <sheet name="Rapid Fire Air Pistol" sheetId="25" r:id="rId25"/>
    <sheet name="Rapid Fire Rifle" sheetId="26" r:id="rId26"/>
    <sheet name="Rapid Fire Rifle Sen" sheetId="27" r:id="rId27"/>
    <sheet name="Short Range Rifle" sheetId="39" r:id="rId28"/>
    <sheet name="Short Range Rifle Sen" sheetId="40" r:id="rId29"/>
    <sheet name="Short Range Rifle Team 1" sheetId="41" r:id="rId30"/>
    <sheet name="Short Range Rifle Team 2" sheetId="42" r:id="rId31"/>
    <sheet name="Sport Rifle" sheetId="28" r:id="rId32"/>
    <sheet name="Sport Rifle Sen" sheetId="29" r:id="rId33"/>
    <sheet name="Sport Rifle Team" sheetId="30" r:id="rId34"/>
    <sheet name="SR Benchrest (Air)" sheetId="31" r:id="rId35"/>
    <sheet name="SR Benchrest (Air) Sen" sheetId="32" r:id="rId36"/>
    <sheet name="SR Benchrest (Rimfire) 1" sheetId="33" r:id="rId37"/>
    <sheet name="SR Benchrest (Rimfire) 2" sheetId="34" r:id="rId38"/>
    <sheet name="SR Benchrest (Rimfire) Jun" sheetId="35" r:id="rId39"/>
    <sheet name="SR Benchrest (Rimfire) Sen" sheetId="36" r:id="rId40"/>
    <sheet name="SR Benchrest (Rimfire) Team" sheetId="37" r:id="rId41"/>
    <sheet name="SR Standard Pistol" sheetId="38" r:id="rId4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4" i="42" l="1"/>
  <c r="M17" i="42"/>
  <c r="F17" i="42"/>
  <c r="M16" i="42"/>
  <c r="F16" i="42"/>
  <c r="M15" i="42"/>
  <c r="M14" i="42" s="1"/>
  <c r="F15" i="42"/>
  <c r="F14" i="42" s="1"/>
  <c r="M12" i="42"/>
  <c r="F12" i="42"/>
  <c r="M11" i="42"/>
  <c r="F11" i="42"/>
  <c r="M10" i="42"/>
  <c r="F10" i="42"/>
  <c r="M9" i="42"/>
  <c r="F9" i="42"/>
  <c r="F7" i="42"/>
  <c r="F6" i="42"/>
  <c r="F5" i="42"/>
  <c r="F4" i="42" s="1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F33" i="41"/>
  <c r="F32" i="41"/>
  <c r="F31" i="41"/>
  <c r="F30" i="41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F7" i="41"/>
  <c r="F6" i="41"/>
  <c r="F5" i="41"/>
  <c r="F4" i="41"/>
  <c r="G10" i="38" l="1"/>
  <c r="G9" i="38"/>
  <c r="G8" i="38"/>
  <c r="G7" i="38"/>
  <c r="G6" i="38"/>
  <c r="G5" i="38"/>
  <c r="M43" i="37"/>
  <c r="F43" i="37"/>
  <c r="M42" i="37"/>
  <c r="F42" i="37"/>
  <c r="M41" i="37"/>
  <c r="F41" i="37"/>
  <c r="M40" i="37"/>
  <c r="F40" i="37"/>
  <c r="F38" i="37"/>
  <c r="F37" i="37"/>
  <c r="F36" i="37"/>
  <c r="F35" i="37"/>
  <c r="F33" i="37"/>
  <c r="F32" i="37"/>
  <c r="F31" i="37"/>
  <c r="F30" i="37"/>
  <c r="M17" i="37"/>
  <c r="F17" i="37"/>
  <c r="M16" i="37"/>
  <c r="F16" i="37"/>
  <c r="M15" i="37"/>
  <c r="F15" i="37"/>
  <c r="M14" i="37"/>
  <c r="F14" i="37"/>
  <c r="M12" i="37"/>
  <c r="F12" i="37"/>
  <c r="M11" i="37"/>
  <c r="F11" i="37"/>
  <c r="M10" i="37"/>
  <c r="F10" i="37"/>
  <c r="M9" i="37"/>
  <c r="F9" i="37"/>
  <c r="F7" i="37"/>
  <c r="F6" i="37"/>
  <c r="F5" i="37"/>
  <c r="F4" i="37"/>
  <c r="F57" i="34"/>
  <c r="F56" i="34"/>
  <c r="F55" i="34"/>
  <c r="F54" i="34"/>
  <c r="F53" i="34"/>
  <c r="F52" i="34"/>
  <c r="F51" i="34"/>
  <c r="F50" i="34"/>
  <c r="F46" i="34"/>
  <c r="F45" i="34"/>
  <c r="F44" i="34"/>
  <c r="F43" i="34"/>
  <c r="F42" i="34"/>
  <c r="F41" i="34"/>
  <c r="F40" i="34"/>
  <c r="F39" i="34"/>
  <c r="F35" i="34"/>
  <c r="F34" i="34"/>
  <c r="F33" i="34"/>
  <c r="F32" i="34"/>
  <c r="F31" i="34"/>
  <c r="F30" i="34"/>
  <c r="F29" i="34"/>
  <c r="F28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38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F40" i="30" s="1"/>
  <c r="M41" i="30"/>
  <c r="M40" i="30" s="1"/>
  <c r="F41" i="30"/>
  <c r="F38" i="30"/>
  <c r="F37" i="30"/>
  <c r="F36" i="30"/>
  <c r="F35" i="30"/>
  <c r="F33" i="30"/>
  <c r="F32" i="30"/>
  <c r="F31" i="30"/>
  <c r="F30" i="30"/>
  <c r="M17" i="30"/>
  <c r="F17" i="30"/>
  <c r="M16" i="30"/>
  <c r="F16" i="30"/>
  <c r="F14" i="30" s="1"/>
  <c r="M15" i="30"/>
  <c r="F15" i="30"/>
  <c r="M14" i="30"/>
  <c r="F12" i="30"/>
  <c r="F11" i="30"/>
  <c r="F10" i="30"/>
  <c r="F9" i="30"/>
  <c r="F7" i="30"/>
  <c r="F6" i="30"/>
  <c r="F5" i="30"/>
  <c r="F4" i="30"/>
  <c r="G20" i="26"/>
  <c r="G19" i="26"/>
  <c r="G18" i="26"/>
  <c r="G17" i="26"/>
  <c r="G16" i="26"/>
  <c r="G15" i="26"/>
  <c r="G11" i="26"/>
  <c r="G10" i="26"/>
  <c r="G9" i="26"/>
  <c r="G8" i="26"/>
  <c r="G7" i="26"/>
  <c r="G6" i="26"/>
  <c r="G5" i="26"/>
  <c r="H12" i="25"/>
  <c r="H11" i="25"/>
  <c r="H10" i="25"/>
  <c r="H9" i="25"/>
  <c r="H8" i="25"/>
  <c r="H7" i="25"/>
  <c r="H6" i="25"/>
  <c r="H5" i="25"/>
  <c r="F12" i="21"/>
  <c r="F11" i="21"/>
  <c r="F10" i="21"/>
  <c r="F9" i="21"/>
  <c r="F8" i="21"/>
  <c r="F7" i="21"/>
  <c r="F6" i="21"/>
  <c r="F5" i="21"/>
  <c r="F59" i="20"/>
  <c r="F58" i="20"/>
  <c r="F57" i="20"/>
  <c r="F56" i="20"/>
  <c r="F55" i="20"/>
  <c r="F54" i="20"/>
  <c r="F53" i="20"/>
  <c r="F52" i="20"/>
  <c r="F48" i="20"/>
  <c r="F47" i="20"/>
  <c r="F46" i="20"/>
  <c r="F45" i="20"/>
  <c r="F44" i="20"/>
  <c r="F43" i="20"/>
  <c r="F42" i="20"/>
  <c r="F41" i="20"/>
  <c r="F37" i="20"/>
  <c r="F36" i="20"/>
  <c r="F35" i="20"/>
  <c r="F34" i="20"/>
  <c r="F33" i="20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31" i="18"/>
  <c r="F30" i="18"/>
  <c r="F29" i="18"/>
  <c r="F28" i="18"/>
  <c r="F27" i="18"/>
  <c r="F26" i="18"/>
  <c r="F25" i="18"/>
  <c r="F21" i="18"/>
  <c r="F20" i="18"/>
  <c r="F19" i="18"/>
  <c r="F18" i="18"/>
  <c r="F17" i="18"/>
  <c r="F16" i="18"/>
  <c r="F15" i="18"/>
  <c r="F11" i="18"/>
  <c r="F10" i="18"/>
  <c r="F9" i="18"/>
  <c r="F8" i="18"/>
  <c r="F7" i="18"/>
  <c r="F6" i="18"/>
  <c r="F5" i="18"/>
  <c r="F59" i="16"/>
  <c r="F58" i="16"/>
  <c r="F57" i="16"/>
  <c r="F56" i="16"/>
  <c r="F55" i="16"/>
  <c r="F54" i="16"/>
  <c r="F53" i="16"/>
  <c r="F52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32" i="14"/>
  <c r="F31" i="14"/>
  <c r="F30" i="14"/>
  <c r="F29" i="14"/>
  <c r="F28" i="14"/>
  <c r="F27" i="14"/>
  <c r="F26" i="14"/>
  <c r="F22" i="14"/>
  <c r="F21" i="14"/>
  <c r="F20" i="14"/>
  <c r="F19" i="14"/>
  <c r="F18" i="14"/>
  <c r="F17" i="14"/>
  <c r="F16" i="14"/>
  <c r="F12" i="14"/>
  <c r="F11" i="14"/>
  <c r="F10" i="14"/>
  <c r="F9" i="14"/>
  <c r="F8" i="14"/>
  <c r="F7" i="14"/>
  <c r="F6" i="14"/>
  <c r="F5" i="14"/>
  <c r="F30" i="12"/>
  <c r="F29" i="12"/>
  <c r="F28" i="12"/>
  <c r="F27" i="12"/>
  <c r="F26" i="12"/>
  <c r="F25" i="12"/>
  <c r="F21" i="12"/>
  <c r="F20" i="12"/>
  <c r="F19" i="12"/>
  <c r="F18" i="12"/>
  <c r="F17" i="12"/>
  <c r="F16" i="12"/>
  <c r="F15" i="12"/>
  <c r="F11" i="12"/>
  <c r="F10" i="12"/>
  <c r="F9" i="12"/>
  <c r="F8" i="12"/>
  <c r="F7" i="12"/>
  <c r="F6" i="12"/>
  <c r="F5" i="12"/>
  <c r="D31" i="8"/>
  <c r="D30" i="8"/>
  <c r="D29" i="8"/>
  <c r="D27" i="8"/>
  <c r="D26" i="8"/>
  <c r="D17" i="8"/>
  <c r="D16" i="8"/>
  <c r="D15" i="8"/>
  <c r="D9" i="8"/>
  <c r="D8" i="8"/>
  <c r="D7" i="8"/>
  <c r="D6" i="8"/>
  <c r="D5" i="8"/>
  <c r="M17" i="7"/>
  <c r="F17" i="7"/>
  <c r="M16" i="7"/>
  <c r="F16" i="7"/>
  <c r="M15" i="7"/>
  <c r="M14" i="7" s="1"/>
  <c r="F15" i="7"/>
  <c r="F14" i="7"/>
  <c r="F12" i="7"/>
  <c r="F11" i="7"/>
  <c r="F10" i="7"/>
  <c r="F9" i="7"/>
  <c r="F7" i="7"/>
  <c r="F6" i="7"/>
  <c r="F5" i="7"/>
  <c r="F4" i="7"/>
  <c r="M43" i="6"/>
  <c r="F43" i="6"/>
  <c r="M42" i="6"/>
  <c r="F42" i="6"/>
  <c r="M41" i="6"/>
  <c r="M40" i="6" s="1"/>
  <c r="F41" i="6"/>
  <c r="F40" i="6"/>
  <c r="F38" i="6"/>
  <c r="F37" i="6"/>
  <c r="F36" i="6"/>
  <c r="F35" i="6"/>
  <c r="F33" i="6"/>
  <c r="F32" i="6"/>
  <c r="F31" i="6"/>
  <c r="F30" i="6" s="1"/>
  <c r="M17" i="6"/>
  <c r="F17" i="6"/>
  <c r="M16" i="6"/>
  <c r="F16" i="6"/>
  <c r="M15" i="6"/>
  <c r="F15" i="6"/>
  <c r="M14" i="6"/>
  <c r="F14" i="6"/>
  <c r="F12" i="6"/>
  <c r="F11" i="6"/>
  <c r="F10" i="6"/>
  <c r="F9" i="6"/>
  <c r="F7" i="6"/>
  <c r="F6" i="6"/>
  <c r="F5" i="6"/>
  <c r="F4" i="6"/>
</calcChain>
</file>

<file path=xl/sharedStrings.xml><?xml version="1.0" encoding="utf-8"?>
<sst xmlns="http://schemas.openxmlformats.org/spreadsheetml/2006/main" count="3300" uniqueCount="713">
  <si>
    <t>10M Air Pistol - Individuals</t>
  </si>
  <si>
    <t>Round One</t>
  </si>
  <si>
    <t>`</t>
  </si>
  <si>
    <t>Division One</t>
  </si>
  <si>
    <t>Division Two</t>
  </si>
  <si>
    <t>Name</t>
  </si>
  <si>
    <t>Club</t>
  </si>
  <si>
    <t>Scr</t>
  </si>
  <si>
    <t>Pts</t>
  </si>
  <si>
    <t>Agg</t>
  </si>
  <si>
    <t>Tot</t>
  </si>
  <si>
    <t>S. Finnie</t>
  </si>
  <si>
    <t>Luton &amp; Dunstable</t>
  </si>
  <si>
    <t>I. Nuckley</t>
  </si>
  <si>
    <t>Blackpool</t>
  </si>
  <si>
    <t>C. Dickson</t>
  </si>
  <si>
    <t>Alloa</t>
  </si>
  <si>
    <t>D. Kirk</t>
  </si>
  <si>
    <t>Telepost</t>
  </si>
  <si>
    <t>L. Evans</t>
  </si>
  <si>
    <t>F. Gilmore</t>
  </si>
  <si>
    <t>Ellesmere College</t>
  </si>
  <si>
    <t>D. Owen</t>
  </si>
  <si>
    <t>Cumb News</t>
  </si>
  <si>
    <t>K. Markworth</t>
  </si>
  <si>
    <t>A. Ralston</t>
  </si>
  <si>
    <t>Dumbarton</t>
  </si>
  <si>
    <t>B. Melvin</t>
  </si>
  <si>
    <t>Bedlay AGC</t>
  </si>
  <si>
    <t>W. Man</t>
  </si>
  <si>
    <t>Jasmine</t>
  </si>
  <si>
    <t>E. Wethered</t>
  </si>
  <si>
    <t>R &amp; L</t>
  </si>
  <si>
    <t>H. Graham</t>
  </si>
  <si>
    <t>D. Gilbody</t>
  </si>
  <si>
    <t>Downshire</t>
  </si>
  <si>
    <t>A. Walker</t>
  </si>
  <si>
    <t>Balerno &amp; Currie</t>
  </si>
  <si>
    <t>C. Bracken</t>
  </si>
  <si>
    <t>St Giles Yarners</t>
  </si>
  <si>
    <t>W. Craig</t>
  </si>
  <si>
    <t>K. Dodd</t>
  </si>
  <si>
    <t>Callander</t>
  </si>
  <si>
    <t>ncr</t>
  </si>
  <si>
    <t>Division Three</t>
  </si>
  <si>
    <t>Division Four</t>
  </si>
  <si>
    <t>R. A. Shaw</t>
  </si>
  <si>
    <t>Vickers SC</t>
  </si>
  <si>
    <t>G. Chambers</t>
  </si>
  <si>
    <t>Altrincham</t>
  </si>
  <si>
    <t>M. Heyes</t>
  </si>
  <si>
    <t>H. McDonald</t>
  </si>
  <si>
    <t>H. Pennington</t>
  </si>
  <si>
    <t>R. Beale</t>
  </si>
  <si>
    <t>Watsonians</t>
  </si>
  <si>
    <t>R. Wethered</t>
  </si>
  <si>
    <t>P. Warwick</t>
  </si>
  <si>
    <t>R. Hair</t>
  </si>
  <si>
    <t>Dumfries</t>
  </si>
  <si>
    <t>G. Appleby</t>
  </si>
  <si>
    <t>Keswick</t>
  </si>
  <si>
    <t>M. Humphrey</t>
  </si>
  <si>
    <t>D. Grocott</t>
  </si>
  <si>
    <t>M. Coulson</t>
  </si>
  <si>
    <t>Sunderland</t>
  </si>
  <si>
    <t>I. Jones</t>
  </si>
  <si>
    <t>B. Crossley</t>
  </si>
  <si>
    <t>Blackburn</t>
  </si>
  <si>
    <t>w/d</t>
  </si>
  <si>
    <t>A. Holmes</t>
  </si>
  <si>
    <t>J. Martin</t>
  </si>
  <si>
    <t>G. Radcliffe</t>
  </si>
  <si>
    <t>Division Five</t>
  </si>
  <si>
    <t>Division Six</t>
  </si>
  <si>
    <t>A. Twinney</t>
  </si>
  <si>
    <t>P. Jackson</t>
  </si>
  <si>
    <t>Kilgetty</t>
  </si>
  <si>
    <t>W. McGurk</t>
  </si>
  <si>
    <t>Dechmont</t>
  </si>
  <si>
    <t>F. Parry</t>
  </si>
  <si>
    <t>P. Budd</t>
  </si>
  <si>
    <t>South Norfolk</t>
  </si>
  <si>
    <t>R. Hart</t>
  </si>
  <si>
    <t>A. Salt</t>
  </si>
  <si>
    <t>F. Braganza</t>
  </si>
  <si>
    <t>P. Mitchell</t>
  </si>
  <si>
    <t>A. Hunton</t>
  </si>
  <si>
    <t>D. Boddy</t>
  </si>
  <si>
    <t>M. Pedley</t>
  </si>
  <si>
    <t>T. Crawford</t>
  </si>
  <si>
    <t>S. Alexander</t>
  </si>
  <si>
    <t>Penarth</t>
  </si>
  <si>
    <t>R. Ford</t>
  </si>
  <si>
    <t>J. Thomson</t>
  </si>
  <si>
    <t>D. Poole</t>
  </si>
  <si>
    <t>D. McColl</t>
  </si>
  <si>
    <t>Division Seven</t>
  </si>
  <si>
    <t>Division Eight</t>
  </si>
  <si>
    <t>E. Astbury</t>
  </si>
  <si>
    <t>S. Dworakowsky</t>
  </si>
  <si>
    <t>A. Purcell</t>
  </si>
  <si>
    <t>B. McIntosh</t>
  </si>
  <si>
    <t>St Andrews</t>
  </si>
  <si>
    <t>D. Sweeting</t>
  </si>
  <si>
    <t>R. Collins</t>
  </si>
  <si>
    <t>Portishead</t>
  </si>
  <si>
    <t>S. Tomlin</t>
  </si>
  <si>
    <t>I. Hutchinson</t>
  </si>
  <si>
    <t>Leek</t>
  </si>
  <si>
    <t>M. Peacock</t>
  </si>
  <si>
    <t>P. Harrison</t>
  </si>
  <si>
    <t>G. Wilson</t>
  </si>
  <si>
    <t>A. Germain</t>
  </si>
  <si>
    <t>Cardiff</t>
  </si>
  <si>
    <t>A. Boakes-Young</t>
  </si>
  <si>
    <t>R. J. Miller</t>
  </si>
  <si>
    <t>T. F. Boddy</t>
  </si>
  <si>
    <t>O. J. Spence</t>
  </si>
  <si>
    <t>P. Parry</t>
  </si>
  <si>
    <t>Court Riverside</t>
  </si>
  <si>
    <t>G. Dancer</t>
  </si>
  <si>
    <t>Division Nine</t>
  </si>
  <si>
    <t>Division Ten</t>
  </si>
  <si>
    <t>B. Elliott</t>
  </si>
  <si>
    <t>T. McGreger</t>
  </si>
  <si>
    <t>J. O. Lloyd</t>
  </si>
  <si>
    <t>E. Fuller</t>
  </si>
  <si>
    <t>A. Noble</t>
  </si>
  <si>
    <t>J. Machin</t>
  </si>
  <si>
    <t>R. Thomson</t>
  </si>
  <si>
    <t>C. Bowes</t>
  </si>
  <si>
    <t>G. Young</t>
  </si>
  <si>
    <t>C. Osborne</t>
  </si>
  <si>
    <t>L. Allen</t>
  </si>
  <si>
    <t>Warton</t>
  </si>
  <si>
    <t>K. Stockham</t>
  </si>
  <si>
    <t>D. Milner</t>
  </si>
  <si>
    <t>R. Young</t>
  </si>
  <si>
    <t>Ramsgate &amp; Dover</t>
  </si>
  <si>
    <t>L. Cooper</t>
  </si>
  <si>
    <t>C. Brown</t>
  </si>
  <si>
    <t xml:space="preserve">  Scorer: D Grocott</t>
  </si>
  <si>
    <t>Issue date: 30-Aug-21</t>
  </si>
  <si>
    <t xml:space="preserve">  Challenges must be sent to the scorer and received by:</t>
  </si>
  <si>
    <t>Division Eleven</t>
  </si>
  <si>
    <t>Division Twelve</t>
  </si>
  <si>
    <t>J. Pye</t>
  </si>
  <si>
    <t>J. Kay</t>
  </si>
  <si>
    <t>P. Hair</t>
  </si>
  <si>
    <t>B. Smith</t>
  </si>
  <si>
    <t>W. F. Hamilton</t>
  </si>
  <si>
    <t>J. Tuck</t>
  </si>
  <si>
    <t>K. Johns</t>
  </si>
  <si>
    <t>D. Wheeler</t>
  </si>
  <si>
    <t>M. Arnstein</t>
  </si>
  <si>
    <t>B. C. Pont</t>
  </si>
  <si>
    <t>N. Beesley</t>
  </si>
  <si>
    <t>A. J. Purdy</t>
  </si>
  <si>
    <t>J. Latimer</t>
  </si>
  <si>
    <t>R. T. Shaw</t>
  </si>
  <si>
    <t>T. Varley</t>
  </si>
  <si>
    <t>K Kendal</t>
  </si>
  <si>
    <t>C. Smith</t>
  </si>
  <si>
    <t>Juniors</t>
  </si>
  <si>
    <t xml:space="preserve">  Scorer:  See main sheet</t>
  </si>
  <si>
    <t>Seniors</t>
  </si>
  <si>
    <t>10M Air Pistol - Teams</t>
  </si>
  <si>
    <t>1 Balerno &amp; Currie A</t>
  </si>
  <si>
    <t>v</t>
  </si>
  <si>
    <t>Average</t>
  </si>
  <si>
    <t>2 Blackpool</t>
  </si>
  <si>
    <t>3 Dumbarton</t>
  </si>
  <si>
    <t>4 Vickers SC</t>
  </si>
  <si>
    <t>Shot</t>
  </si>
  <si>
    <t>Won</t>
  </si>
  <si>
    <t>Drw</t>
  </si>
  <si>
    <t>Lst</t>
  </si>
  <si>
    <t>Pnt</t>
  </si>
  <si>
    <t>1 Blackburn</t>
  </si>
  <si>
    <t>2 Ellesmere College</t>
  </si>
  <si>
    <t>3 Leek</t>
  </si>
  <si>
    <t>4 St Giles Yarners</t>
  </si>
  <si>
    <t>D Boddy SUB</t>
  </si>
  <si>
    <t>1 Balerno &amp; Currie B</t>
  </si>
  <si>
    <t>T. McGregor</t>
  </si>
  <si>
    <t>2 Keswick</t>
  </si>
  <si>
    <t>3 Penarth</t>
  </si>
  <si>
    <t>4 St Andrews</t>
  </si>
  <si>
    <t>10M Air Pistol - Individuals (Supported rest)</t>
  </si>
  <si>
    <t>D. Boyton</t>
  </si>
  <si>
    <t>P. Tietze</t>
  </si>
  <si>
    <t>G. Cox</t>
  </si>
  <si>
    <t>S. Davis</t>
  </si>
  <si>
    <t>Old Silhillians</t>
  </si>
  <si>
    <t>K. Powers</t>
  </si>
  <si>
    <t>E. Hatcher</t>
  </si>
  <si>
    <t>Glevum</t>
  </si>
  <si>
    <t>G. Sowerby</t>
  </si>
  <si>
    <t>D. Wilkins</t>
  </si>
  <si>
    <t>C. Allison</t>
  </si>
  <si>
    <t>F. Allison</t>
  </si>
  <si>
    <t>C. Hollings</t>
  </si>
  <si>
    <t>G. Law</t>
  </si>
  <si>
    <t>J. Lloyd</t>
  </si>
  <si>
    <t>R. Hovell</t>
  </si>
  <si>
    <t>T. Reeves</t>
  </si>
  <si>
    <t>M. Bailey</t>
  </si>
  <si>
    <t xml:space="preserve"> </t>
  </si>
  <si>
    <t xml:space="preserve">  Scorer: A Hamilton</t>
  </si>
  <si>
    <t>10M Air Rifle - Individuals</t>
  </si>
  <si>
    <t>R. Law</t>
  </si>
  <si>
    <t>R. Townsend</t>
  </si>
  <si>
    <t>G. Bailey</t>
  </si>
  <si>
    <t>N. Jackson</t>
  </si>
  <si>
    <t>M. Evans</t>
  </si>
  <si>
    <t>L. Stewart</t>
  </si>
  <si>
    <t>A. Strudwick</t>
  </si>
  <si>
    <t>D. Osmolska</t>
  </si>
  <si>
    <t>M. Swain</t>
  </si>
  <si>
    <t>S. Cooper</t>
  </si>
  <si>
    <t>R. Campbell</t>
  </si>
  <si>
    <t>A. Di Domenico</t>
  </si>
  <si>
    <t>T. Duffy</t>
  </si>
  <si>
    <t>M. Hunton</t>
  </si>
  <si>
    <t>D. Little</t>
  </si>
  <si>
    <t>R. Kitt</t>
  </si>
  <si>
    <t>J. Ward</t>
  </si>
  <si>
    <t>R. Robertson</t>
  </si>
  <si>
    <t>D. Marshall</t>
  </si>
  <si>
    <t>G. Bodenham</t>
  </si>
  <si>
    <t>S. O'Ryan</t>
  </si>
  <si>
    <t xml:space="preserve">  Scorer: R Harrison</t>
  </si>
  <si>
    <t>10m Air Rifle - Individuals (Supported rest)</t>
  </si>
  <si>
    <t>A. Whiston</t>
  </si>
  <si>
    <t>20 Yards Pistol - Individuals</t>
  </si>
  <si>
    <t>A. Colman</t>
  </si>
  <si>
    <t>D. Erskine</t>
  </si>
  <si>
    <t>G. Appleby P1.10.8</t>
  </si>
  <si>
    <t>R. Gascoyne</t>
  </si>
  <si>
    <t>Felton</t>
  </si>
  <si>
    <t>S. Morris P7.4.4</t>
  </si>
  <si>
    <t>P. Bracegirdle</t>
  </si>
  <si>
    <t>I. Huchinson</t>
  </si>
  <si>
    <t>D. Horgan</t>
  </si>
  <si>
    <t>Warrington</t>
  </si>
  <si>
    <t>T. Earnshaw</t>
  </si>
  <si>
    <t>B. Elliott P7.6.3.2/1.10.8</t>
  </si>
  <si>
    <t>R. J. Miller P1.10.8</t>
  </si>
  <si>
    <t xml:space="preserve">  Scorer: O J Spence</t>
  </si>
  <si>
    <t>6 Yards Air Pistol - Individuals</t>
  </si>
  <si>
    <t>C. Hair</t>
  </si>
  <si>
    <t>P. Lambert</t>
  </si>
  <si>
    <t>P. Trathan</t>
  </si>
  <si>
    <t>Gallery Rifle Any Sights - Individuals</t>
  </si>
  <si>
    <t>D. Crawford</t>
  </si>
  <si>
    <t>Market Drayton</t>
  </si>
  <si>
    <t>W. Pow</t>
  </si>
  <si>
    <t>J.S.P.C.</t>
  </si>
  <si>
    <t>C. Thompson</t>
  </si>
  <si>
    <t>York RI</t>
  </si>
  <si>
    <t>C. Williams</t>
  </si>
  <si>
    <t>J. Thompson</t>
  </si>
  <si>
    <t>C. Oswald</t>
  </si>
  <si>
    <t>S. Morris</t>
  </si>
  <si>
    <t>D. Rees</t>
  </si>
  <si>
    <t>A. Ritson</t>
  </si>
  <si>
    <t>Furness Marksmen</t>
  </si>
  <si>
    <t>M. Weeks</t>
  </si>
  <si>
    <t>S. Booth</t>
  </si>
  <si>
    <t>Hensall</t>
  </si>
  <si>
    <t>I. Waghorn</t>
  </si>
  <si>
    <t>S. Andrew</t>
  </si>
  <si>
    <t>R. W. Fleming</t>
  </si>
  <si>
    <t>J. Brown</t>
  </si>
  <si>
    <t>Derby</t>
  </si>
  <si>
    <t>S. McGuigan</t>
  </si>
  <si>
    <t>Morecambe</t>
  </si>
  <si>
    <t>A. Hodgson</t>
  </si>
  <si>
    <t>J. Sinclair</t>
  </si>
  <si>
    <t>R. Johnson</t>
  </si>
  <si>
    <t>C. Gilmore</t>
  </si>
  <si>
    <t>D. Nicholl</t>
  </si>
  <si>
    <t xml:space="preserve">  Shooters should write on their cards what calibre was used.</t>
  </si>
  <si>
    <t xml:space="preserve">  Scorer: W Vaughan</t>
  </si>
  <si>
    <t/>
  </si>
  <si>
    <t>Gallery Rifle Iron Sights - Individuals</t>
  </si>
  <si>
    <t>J. Wood</t>
  </si>
  <si>
    <t>R. Ward</t>
  </si>
  <si>
    <t>M. Leese</t>
  </si>
  <si>
    <t>A. Fellerman</t>
  </si>
  <si>
    <t>J. Chouler P7.4.4x2</t>
  </si>
  <si>
    <t>D. Green</t>
  </si>
  <si>
    <t>B. Leese</t>
  </si>
  <si>
    <t>M. Sisson</t>
  </si>
  <si>
    <t>R. Ker</t>
  </si>
  <si>
    <t>R. Battye</t>
  </si>
  <si>
    <t>A. Cadman</t>
  </si>
  <si>
    <t>C. Walker</t>
  </si>
  <si>
    <t>T. Creed</t>
  </si>
  <si>
    <t>P. Danvers</t>
  </si>
  <si>
    <t>A. Bambery</t>
  </si>
  <si>
    <t>J. Bambery</t>
  </si>
  <si>
    <t>B. Roberts</t>
  </si>
  <si>
    <t>P. Slator</t>
  </si>
  <si>
    <t>B. Cadman</t>
  </si>
  <si>
    <t>R. Davies</t>
  </si>
  <si>
    <t>Penrhiwpal SC</t>
  </si>
  <si>
    <t>M. Richardson</t>
  </si>
  <si>
    <t>A. Currant</t>
  </si>
  <si>
    <t>G. Newsholme</t>
  </si>
  <si>
    <t>J. Boulton</t>
  </si>
  <si>
    <t>S. Dalziel</t>
  </si>
  <si>
    <t>M. Barrow</t>
  </si>
  <si>
    <t>A. Battye</t>
  </si>
  <si>
    <t>J. Morris</t>
  </si>
  <si>
    <t>G. Nicholas</t>
  </si>
  <si>
    <t>N. King</t>
  </si>
  <si>
    <t>P. Robertson</t>
  </si>
  <si>
    <t>C. Brett</t>
  </si>
  <si>
    <t>E. Swain</t>
  </si>
  <si>
    <t>C. Livingston</t>
  </si>
  <si>
    <t>A. Barrow</t>
  </si>
  <si>
    <t>G. Field</t>
  </si>
  <si>
    <t>Long Barrelled Pistol - Individuals</t>
  </si>
  <si>
    <t>G. King</t>
  </si>
  <si>
    <t>J. Moffat</t>
  </si>
  <si>
    <t>S. Rees</t>
  </si>
  <si>
    <t>B. Docherty</t>
  </si>
  <si>
    <t>P. Johnston</t>
  </si>
  <si>
    <t>Long Range Benchrest A/S (50y/m) - Individuals</t>
  </si>
  <si>
    <t>K. Knowles</t>
  </si>
  <si>
    <t>B. Clarke</t>
  </si>
  <si>
    <t>Wedgnock</t>
  </si>
  <si>
    <t>J. Gray</t>
  </si>
  <si>
    <t>Comber</t>
  </si>
  <si>
    <t>I. Waghorn P5.2.1x5/5.2.3</t>
  </si>
  <si>
    <t>D. Caffrey</t>
  </si>
  <si>
    <t>H. Newsholme</t>
  </si>
  <si>
    <t>T. Hunt</t>
  </si>
  <si>
    <t>A. Tyler</t>
  </si>
  <si>
    <t>D. Wiseman</t>
  </si>
  <si>
    <t>V. Robinson</t>
  </si>
  <si>
    <t>Worplesdon</t>
  </si>
  <si>
    <t>J. Johnston</t>
  </si>
  <si>
    <t>W. Jenkins</t>
  </si>
  <si>
    <t>J. Marsh Brown</t>
  </si>
  <si>
    <t>Marlow</t>
  </si>
  <si>
    <t>C. Saunders</t>
  </si>
  <si>
    <t>R. Birchall</t>
  </si>
  <si>
    <t>J. Muir</t>
  </si>
  <si>
    <t>P. Temple</t>
  </si>
  <si>
    <t>M. Phillips</t>
  </si>
  <si>
    <t>Ross on Wye</t>
  </si>
  <si>
    <t>P. Smith P5.2.1x3</t>
  </si>
  <si>
    <t>M. McGlennon</t>
  </si>
  <si>
    <t>G. Wilks</t>
  </si>
  <si>
    <t>H. Ayre</t>
  </si>
  <si>
    <t>J. Gardiner</t>
  </si>
  <si>
    <t>J. Parkes</t>
  </si>
  <si>
    <t>Bideford</t>
  </si>
  <si>
    <t>R. Farquhar</t>
  </si>
  <si>
    <t>M. Harlow P7.6.3.2x2</t>
  </si>
  <si>
    <t>S. Thomas</t>
  </si>
  <si>
    <t>P. Ross</t>
  </si>
  <si>
    <t>S. Harris</t>
  </si>
  <si>
    <t>J. Innes</t>
  </si>
  <si>
    <t>M. Griffiths</t>
  </si>
  <si>
    <t>J. Chouler</t>
  </si>
  <si>
    <t>J. Russell</t>
  </si>
  <si>
    <t>J. Woodridge</t>
  </si>
  <si>
    <t xml:space="preserve">  Scorer: I Gray</t>
  </si>
  <si>
    <t>J. Jablonski</t>
  </si>
  <si>
    <t>P. Davies</t>
  </si>
  <si>
    <t>D. Harlow</t>
  </si>
  <si>
    <t>J. Forrest</t>
  </si>
  <si>
    <t>C. McCafferty</t>
  </si>
  <si>
    <t>T. McCafferty</t>
  </si>
  <si>
    <t>P. Watson</t>
  </si>
  <si>
    <t>Muzzle Loading Pistol - Individuals</t>
  </si>
  <si>
    <t>G. Crowther</t>
  </si>
  <si>
    <t>A. Hore</t>
  </si>
  <si>
    <t>S. Rankine</t>
  </si>
  <si>
    <t xml:space="preserve">  Scorer: M Spittle</t>
  </si>
  <si>
    <t>Muzzle Loading Revolver - Individuals</t>
  </si>
  <si>
    <t>V. Little</t>
  </si>
  <si>
    <t>J. Wright</t>
  </si>
  <si>
    <t>S. Stockdale</t>
  </si>
  <si>
    <t>G. Gillespie</t>
  </si>
  <si>
    <t>Rapid Fire Air Pistol - Individuals</t>
  </si>
  <si>
    <t>The RCO or Witness should make an appropriate note on any target that has fewer than 5 shots on it.</t>
  </si>
  <si>
    <t>Rapid Fire Rifle - Individuals</t>
  </si>
  <si>
    <t>P. Ward</t>
  </si>
  <si>
    <t>K. Aitken</t>
  </si>
  <si>
    <t>E. Flint</t>
  </si>
  <si>
    <t>R. Dack</t>
  </si>
  <si>
    <t>C. Tawse</t>
  </si>
  <si>
    <t>The RCO or Witness should make an appropriate note on any target that has fewer than 10 shots on it.</t>
  </si>
  <si>
    <t xml:space="preserve">  Scorer: T Earnshaw</t>
  </si>
  <si>
    <t>Sport Rifle - Individuals</t>
  </si>
  <si>
    <t>S. Chambers</t>
  </si>
  <si>
    <t>Workington</t>
  </si>
  <si>
    <t>B. Wells</t>
  </si>
  <si>
    <t>J. Beardsley</t>
  </si>
  <si>
    <t>N. Veitch</t>
  </si>
  <si>
    <t>D. Judge</t>
  </si>
  <si>
    <t>S. Rogers</t>
  </si>
  <si>
    <t>S. Spencely</t>
  </si>
  <si>
    <t>K. Price</t>
  </si>
  <si>
    <t>M. Watkin</t>
  </si>
  <si>
    <t>S. Dodds</t>
  </si>
  <si>
    <t>Scotton &amp; Farnham</t>
  </si>
  <si>
    <t>L. Webster</t>
  </si>
  <si>
    <t>C. Donaldson</t>
  </si>
  <si>
    <t>J. Browning</t>
  </si>
  <si>
    <t>J. Jack</t>
  </si>
  <si>
    <t>Redcraig</t>
  </si>
  <si>
    <t>J. du Heaume</t>
  </si>
  <si>
    <t>M. J. Clubley</t>
  </si>
  <si>
    <t>Killingholme</t>
  </si>
  <si>
    <t>W. Vaughan</t>
  </si>
  <si>
    <t>Hawick</t>
  </si>
  <si>
    <t>J. Davidson</t>
  </si>
  <si>
    <t>J. H. R. Marshall</t>
  </si>
  <si>
    <t>M. Arkwright</t>
  </si>
  <si>
    <t>R. MacLean</t>
  </si>
  <si>
    <t>S. Hayman</t>
  </si>
  <si>
    <t>J. Hodgson</t>
  </si>
  <si>
    <t>D. Arkwright</t>
  </si>
  <si>
    <t>J. Rogers</t>
  </si>
  <si>
    <t>K. Taylor</t>
  </si>
  <si>
    <t>C. Bunczuk</t>
  </si>
  <si>
    <t>J. Voisey</t>
  </si>
  <si>
    <t>M. Carr</t>
  </si>
  <si>
    <t>A. Greenlees</t>
  </si>
  <si>
    <t>P. Bowles</t>
  </si>
  <si>
    <t>A. Anderson</t>
  </si>
  <si>
    <t>G. Franks</t>
  </si>
  <si>
    <t>C. Lee</t>
  </si>
  <si>
    <t>A. Williams</t>
  </si>
  <si>
    <t>M. Broom</t>
  </si>
  <si>
    <t>D. Love P5.2.3</t>
  </si>
  <si>
    <t>P. Monaghan</t>
  </si>
  <si>
    <t>D. Munro</t>
  </si>
  <si>
    <t>J. Wells</t>
  </si>
  <si>
    <t>I. Middlemore</t>
  </si>
  <si>
    <t>K. Stone</t>
  </si>
  <si>
    <t>J. Hardwick</t>
  </si>
  <si>
    <t>B. Murphy</t>
  </si>
  <si>
    <t>C. Middlemore</t>
  </si>
  <si>
    <t>C. Crosby</t>
  </si>
  <si>
    <t>R. Chapman</t>
  </si>
  <si>
    <t>K. Meek</t>
  </si>
  <si>
    <t>I. Burton</t>
  </si>
  <si>
    <t>C. Phipps</t>
  </si>
  <si>
    <t>C. Plag</t>
  </si>
  <si>
    <t>T. Dale</t>
  </si>
  <si>
    <t xml:space="preserve">  Scorer: A Fellerman</t>
  </si>
  <si>
    <t>Sport Rifle - Teams</t>
  </si>
  <si>
    <t>1 K Kendal</t>
  </si>
  <si>
    <t>2 Sunderland</t>
  </si>
  <si>
    <t>3 Warrington A</t>
  </si>
  <si>
    <t>4 Warrington B</t>
  </si>
  <si>
    <t>1 Leek</t>
  </si>
  <si>
    <t>2 Penarth A</t>
  </si>
  <si>
    <t>3 Penarth B</t>
  </si>
  <si>
    <t>D. Love</t>
  </si>
  <si>
    <t>Short Range Benchrest A/S (Air Rifle) - Individuals</t>
  </si>
  <si>
    <t>J. Wilkinson</t>
  </si>
  <si>
    <t>J. Rawnsley</t>
  </si>
  <si>
    <t>J. Pearson</t>
  </si>
  <si>
    <t>P. Kilpin</t>
  </si>
  <si>
    <t>P. Wright</t>
  </si>
  <si>
    <t>R. Chisem</t>
  </si>
  <si>
    <t>R. Gaunt</t>
  </si>
  <si>
    <t>P. Halliwell</t>
  </si>
  <si>
    <t>GEC-Coventry</t>
  </si>
  <si>
    <t>G. Guider</t>
  </si>
  <si>
    <t>I. Weatherstone</t>
  </si>
  <si>
    <t>Z. Green</t>
  </si>
  <si>
    <t>R. Hackett P7.6.3.2</t>
  </si>
  <si>
    <t>K. Schenk</t>
  </si>
  <si>
    <t>M. Tansey</t>
  </si>
  <si>
    <t>R. Robertson P0.13(-40)</t>
  </si>
  <si>
    <t>C. Williamson P0.13(-35)</t>
  </si>
  <si>
    <t>I. Vance P0.13(-31)</t>
  </si>
  <si>
    <t>A. Cross</t>
  </si>
  <si>
    <t>Stourport</t>
  </si>
  <si>
    <t>P. Smith P0.13(-35)</t>
  </si>
  <si>
    <t>E. Purcell</t>
  </si>
  <si>
    <t xml:space="preserve">  Scorer: J Wright</t>
  </si>
  <si>
    <t>I. Vance</t>
  </si>
  <si>
    <t>Short Range Benchrest A/S (Rimfire) - Individuals</t>
  </si>
  <si>
    <t>P. Lawrence</t>
  </si>
  <si>
    <t>P. Hibbert</t>
  </si>
  <si>
    <t>Bolton &amp; Nortex</t>
  </si>
  <si>
    <t>A. Jones</t>
  </si>
  <si>
    <t>W. Taylor</t>
  </si>
  <si>
    <t>w</t>
  </si>
  <si>
    <t>M. Eyles</t>
  </si>
  <si>
    <t>T. Lumley</t>
  </si>
  <si>
    <t>A. Bruce</t>
  </si>
  <si>
    <t>A. Cook</t>
  </si>
  <si>
    <t>D. Blair</t>
  </si>
  <si>
    <t>G. Nock</t>
  </si>
  <si>
    <t>S. Davies</t>
  </si>
  <si>
    <t>D. Bailey</t>
  </si>
  <si>
    <t>K. Temple</t>
  </si>
  <si>
    <t>C. Thorbjornsen</t>
  </si>
  <si>
    <t>A. Thompson</t>
  </si>
  <si>
    <t>D. Monk</t>
  </si>
  <si>
    <t>M. Scott</t>
  </si>
  <si>
    <t>K. Hancock</t>
  </si>
  <si>
    <t>J. Locke</t>
  </si>
  <si>
    <t>K. Thorbjornsen P7.8.1</t>
  </si>
  <si>
    <t>S. Andrews</t>
  </si>
  <si>
    <t>R. Pickering</t>
  </si>
  <si>
    <t>P. Sewell</t>
  </si>
  <si>
    <t>S. Catt</t>
  </si>
  <si>
    <t>P. Bryan</t>
  </si>
  <si>
    <t>City of Stoke</t>
  </si>
  <si>
    <t>L. Hamar</t>
  </si>
  <si>
    <t>F. Starkey</t>
  </si>
  <si>
    <t>C. Tait</t>
  </si>
  <si>
    <t>B. Chappell</t>
  </si>
  <si>
    <t>J. Parker</t>
  </si>
  <si>
    <t>D. Simpson</t>
  </si>
  <si>
    <t>J. Malkin</t>
  </si>
  <si>
    <t>D. Allwright</t>
  </si>
  <si>
    <t>D. Fenwick</t>
  </si>
  <si>
    <t>S. George</t>
  </si>
  <si>
    <t>M. Saunders</t>
  </si>
  <si>
    <t>R. Page</t>
  </si>
  <si>
    <t>S. Westley P7.8.3</t>
  </si>
  <si>
    <t>N. Williams</t>
  </si>
  <si>
    <t>M. Rennie</t>
  </si>
  <si>
    <t>S. Bland</t>
  </si>
  <si>
    <t>M. Felton</t>
  </si>
  <si>
    <t>R. Moffet</t>
  </si>
  <si>
    <t>G. Jones</t>
  </si>
  <si>
    <t>J. Vause</t>
  </si>
  <si>
    <t>G. Robinson</t>
  </si>
  <si>
    <t>D. Willetts</t>
  </si>
  <si>
    <t>C. Pickering</t>
  </si>
  <si>
    <t>G. Boyer</t>
  </si>
  <si>
    <t>B. Lawn</t>
  </si>
  <si>
    <t>A. Lee</t>
  </si>
  <si>
    <t>J. Maher</t>
  </si>
  <si>
    <t>M. Maher</t>
  </si>
  <si>
    <t>D. Mattinson</t>
  </si>
  <si>
    <t>Short Range Benchrest A/S (Rimfire) - Teams</t>
  </si>
  <si>
    <t>2 GEC-Coventry A</t>
  </si>
  <si>
    <t>5 Warrington B</t>
  </si>
  <si>
    <t>S. Westley</t>
  </si>
  <si>
    <t>P7.8.3</t>
  </si>
  <si>
    <t>3 GEC-Coventry B</t>
  </si>
  <si>
    <t>4 Warrington A</t>
  </si>
  <si>
    <t>M. L. Ives</t>
  </si>
  <si>
    <t>2 York RI A</t>
  </si>
  <si>
    <t>3 York RI B</t>
  </si>
  <si>
    <t>4 York RI C</t>
  </si>
  <si>
    <t>Short Range Standard Pistol - Individuals</t>
  </si>
  <si>
    <t>R. Shaw</t>
  </si>
  <si>
    <t xml:space="preserve">  Scorer: M Bailey</t>
  </si>
  <si>
    <t>22 Rifle Short Range - Individuals</t>
  </si>
  <si>
    <t>T. C. Chittenden</t>
  </si>
  <si>
    <t>T. Bryan</t>
  </si>
  <si>
    <t>A. Clark</t>
  </si>
  <si>
    <t>B. Cooke-Duffy</t>
  </si>
  <si>
    <t>C. A. Coxon</t>
  </si>
  <si>
    <t>J. Jackson</t>
  </si>
  <si>
    <t>Wilmslow</t>
  </si>
  <si>
    <t>S. Kay</t>
  </si>
  <si>
    <t>J. Smith</t>
  </si>
  <si>
    <t>K. King</t>
  </si>
  <si>
    <t>J. Stevens</t>
  </si>
  <si>
    <t>M. W. King</t>
  </si>
  <si>
    <t>G. R. Thorn</t>
  </si>
  <si>
    <t>B. Paillusson</t>
  </si>
  <si>
    <t>Leyland Motors</t>
  </si>
  <si>
    <t>M. Sinfield</t>
  </si>
  <si>
    <t>J. Allen</t>
  </si>
  <si>
    <t>J. Broadhurst</t>
  </si>
  <si>
    <t>M. Baeron</t>
  </si>
  <si>
    <t>J. Bradfield</t>
  </si>
  <si>
    <t>H. Bramwell</t>
  </si>
  <si>
    <t>J. Coleman</t>
  </si>
  <si>
    <t>B. N. Hall</t>
  </si>
  <si>
    <t>P. Cook</t>
  </si>
  <si>
    <t>A. Henson</t>
  </si>
  <si>
    <t>K. Nixon</t>
  </si>
  <si>
    <t>E. Thorn</t>
  </si>
  <si>
    <t>J. Whittaker</t>
  </si>
  <si>
    <t>J. T. Wilson</t>
  </si>
  <si>
    <t>J. Beck</t>
  </si>
  <si>
    <t>A. Beck</t>
  </si>
  <si>
    <t>G. Bramwell</t>
  </si>
  <si>
    <t>M. Caton</t>
  </si>
  <si>
    <t>K. L. Dinkel</t>
  </si>
  <si>
    <t>T. Daly</t>
  </si>
  <si>
    <t>M. Galbraith</t>
  </si>
  <si>
    <t>N. Dixon</t>
  </si>
  <si>
    <t>J. Lawson</t>
  </si>
  <si>
    <t>A. Galbraith</t>
  </si>
  <si>
    <t>P. Leviston</t>
  </si>
  <si>
    <t>A. Mackie</t>
  </si>
  <si>
    <t>J. Moore</t>
  </si>
  <si>
    <t>E. Matthews</t>
  </si>
  <si>
    <t>D. N. Price</t>
  </si>
  <si>
    <t>D. W. Taylor</t>
  </si>
  <si>
    <t>P. Shone</t>
  </si>
  <si>
    <t>D. C. Armstrong</t>
  </si>
  <si>
    <t>A. Bramwell</t>
  </si>
  <si>
    <t>A. Edgar</t>
  </si>
  <si>
    <t>G. Garrett</t>
  </si>
  <si>
    <t>D. Hollingsworth</t>
  </si>
  <si>
    <t>R. Holmes</t>
  </si>
  <si>
    <t>M. Johnstone</t>
  </si>
  <si>
    <t>D. Jakeman</t>
  </si>
  <si>
    <t>S. Johnstone</t>
  </si>
  <si>
    <t>B. Land</t>
  </si>
  <si>
    <t>K. Kelly</t>
  </si>
  <si>
    <t>A. Law</t>
  </si>
  <si>
    <t>R. Wilkinson</t>
  </si>
  <si>
    <t>B. Rose</t>
  </si>
  <si>
    <t>L. Wolstencroft</t>
  </si>
  <si>
    <t>D. E. Thorn</t>
  </si>
  <si>
    <t>R. Budd</t>
  </si>
  <si>
    <t>J. Chapman</t>
  </si>
  <si>
    <t>F. N. Eastwood</t>
  </si>
  <si>
    <t>B. Faulkner</t>
  </si>
  <si>
    <t>R. Caunt</t>
  </si>
  <si>
    <t>S. Riseley</t>
  </si>
  <si>
    <t>W. R. Robinson</t>
  </si>
  <si>
    <t>C. Short</t>
  </si>
  <si>
    <t>22 Rifle Short Range - Teams</t>
  </si>
  <si>
    <t>1 Felton</t>
  </si>
  <si>
    <t>P. Doods</t>
  </si>
  <si>
    <t>N. Harcus</t>
  </si>
  <si>
    <t>2 Hawick</t>
  </si>
  <si>
    <t>5 Sunderland A</t>
  </si>
  <si>
    <t>A. R. Anderson</t>
  </si>
  <si>
    <t>3 K Kendal A</t>
  </si>
  <si>
    <t>4 K Kendal B</t>
  </si>
  <si>
    <t>M. Sinfield P5.2.1</t>
  </si>
  <si>
    <t>1 Blackpool</t>
  </si>
  <si>
    <t>2 Dumfries</t>
  </si>
  <si>
    <t>5 Sunderland C</t>
  </si>
  <si>
    <t>C. De Jonckheere</t>
  </si>
  <si>
    <t>D. N. Price P5.2.1</t>
  </si>
  <si>
    <t>3 K Kendal C</t>
  </si>
  <si>
    <t>4 Sunderland B</t>
  </si>
  <si>
    <t>P. G. Barnett</t>
  </si>
  <si>
    <t>Helen Bramwell</t>
  </si>
  <si>
    <t>1 K Kendal D</t>
  </si>
  <si>
    <t>A. Galbraith P5.2.3</t>
  </si>
  <si>
    <t>2 K Kendal E</t>
  </si>
  <si>
    <t>5 Workington</t>
  </si>
  <si>
    <t>K. McCrindle</t>
  </si>
  <si>
    <t>F. N. Eastwood (sub)</t>
  </si>
  <si>
    <t>3 Sunderland D</t>
  </si>
  <si>
    <t>4 Warrington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</si>
  <si>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</si>
  <si>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</si>
  <si>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</si>
  <si>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</si>
  <si>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</si>
  <si>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</si>
  <si>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</si>
  <si>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</si>
  <si>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</si>
  <si>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</si>
  <si>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</si>
  <si>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</si>
  <si>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</si>
  <si>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Muzzle-loading Pistol</t>
  </si>
  <si>
    <t>D11</t>
  </si>
  <si>
    <t>D12</t>
  </si>
  <si>
    <t>Muzzle-loading Revolver</t>
  </si>
  <si>
    <t>10m Air Pistol Jun</t>
  </si>
  <si>
    <t>Rapid Fire Air Pistol</t>
  </si>
  <si>
    <t>10m Air Pistol Sen</t>
  </si>
  <si>
    <t>Rapid Fire Rifle</t>
  </si>
  <si>
    <t>10m Air Pistol Team</t>
  </si>
  <si>
    <t>Rapid Fire Rifle Sen</t>
  </si>
  <si>
    <t>10m Air Pistol (Supp rest)</t>
  </si>
  <si>
    <t>Short Range Rifle</t>
  </si>
  <si>
    <t>10m Air Rifle</t>
  </si>
  <si>
    <t>Short Range Rifle Sen</t>
  </si>
  <si>
    <t>10m Air Rifle Sen</t>
  </si>
  <si>
    <t>Short Range Rifle Team</t>
  </si>
  <si>
    <t>10m Air Rifle (Supp rest)</t>
  </si>
  <si>
    <t>Sport Rifle</t>
  </si>
  <si>
    <t>20Yd Pistol</t>
  </si>
  <si>
    <t>Sport Rifle Sen</t>
  </si>
  <si>
    <t>6Yd Air Pistol</t>
  </si>
  <si>
    <t>Sport Rifle Team</t>
  </si>
  <si>
    <t>Gallery Rifle Any</t>
  </si>
  <si>
    <t>SR Benchrest (Air)</t>
  </si>
  <si>
    <t>Gallery Rifle Any Sen</t>
  </si>
  <si>
    <t>SR Benchrest (Air) Sen</t>
  </si>
  <si>
    <t>Gallery Rifle Iron</t>
  </si>
  <si>
    <t>SR Benchrest (Rimfire)</t>
  </si>
  <si>
    <t>Gallery Rifle Iron Sen</t>
  </si>
  <si>
    <t>SR Benchrest (Rimfire) Jun</t>
  </si>
  <si>
    <t>Long Barrelled Pistol</t>
  </si>
  <si>
    <t>SR Benchrest (Rimfire) Sen</t>
  </si>
  <si>
    <t>Long Barrelled Pistol Sen</t>
  </si>
  <si>
    <t>SR Benchrest (Rimfire) Team</t>
  </si>
  <si>
    <t>Long Range Bench</t>
  </si>
  <si>
    <t>SR Standard Pistol</t>
  </si>
  <si>
    <t>Long Range Bench Sen</t>
  </si>
  <si>
    <t>To return to this sheet from any result sheet, hit the little arrow at the top left of the sheet</t>
  </si>
  <si>
    <t>Winter 2020-21 - Round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</si>
</sst>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10"/>
      <name val="Wingdings 3"/>
      <family val="1"/>
      <charset val="2"/>
    </font>
    <font>
      <b/>
      <sz val="10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rgb="FFFF0000"/>
      <name val="Trebuchet MS"/>
      <family val="2"/>
    </font>
    <font>
      <sz val="9"/>
      <name val="Trebuchet MS"/>
      <family val="2"/>
    </font>
    <font>
      <sz val="10"/>
      <name val="Verdana"/>
      <family val="2"/>
    </font>
    <font>
      <sz val="14"/>
      <color indexed="30"/>
      <name val="Wingdings 3"/>
      <family val="1"/>
      <charset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3"/>
      <name val="Trebuchet MS"/>
      <family val="2"/>
      <charset val="1"/>
    </font>
    <font>
      <sz val="10"/>
      <name val="Times New Roman"/>
      <family val="1"/>
      <charset val="1"/>
    </font>
    <font>
      <sz val="10"/>
      <name val="Trebuchet MS"/>
      <family val="2"/>
      <charset val="1"/>
    </font>
    <font>
      <u/>
      <sz val="11"/>
      <color rgb="FF0563C1"/>
      <name val="Calibri"/>
      <family val="2"/>
      <charset val="1"/>
    </font>
    <font>
      <sz val="14"/>
      <color rgb="FF0563C1"/>
      <name val="Wingdings 3"/>
      <family val="1"/>
      <charset val="2"/>
    </font>
    <font>
      <b/>
      <sz val="1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4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4" fillId="0" borderId="0"/>
    <xf numFmtId="0" fontId="18" fillId="0" borderId="0" applyBorder="0" applyProtection="0">
      <alignment vertical="top" wrapText="1"/>
    </xf>
    <xf numFmtId="0" fontId="20" fillId="0" borderId="0"/>
    <xf numFmtId="0" fontId="22" fillId="0" borderId="0"/>
    <xf numFmtId="0" fontId="24" fillId="0" borderId="0" applyBorder="0" applyProtection="0"/>
  </cellStyleXfs>
  <cellXfs count="280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/>
    <xf numFmtId="0" fontId="5" fillId="0" borderId="0" xfId="2" applyFont="1" applyAlignment="1">
      <alignment horizontal="center"/>
    </xf>
    <xf numFmtId="0" fontId="6" fillId="0" borderId="0" xfId="1" applyFont="1" applyFill="1" applyAlignment="1" applyProtection="1">
      <alignment horizontal="left"/>
      <protection locked="0"/>
    </xf>
    <xf numFmtId="0" fontId="7" fillId="0" borderId="0" xfId="2" applyFont="1" applyAlignment="1">
      <alignment horizontal="center"/>
    </xf>
    <xf numFmtId="0" fontId="7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0" xfId="2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2" applyFont="1" applyBorder="1"/>
    <xf numFmtId="0" fontId="5" fillId="0" borderId="5" xfId="0" applyFont="1" applyBorder="1"/>
    <xf numFmtId="0" fontId="5" fillId="0" borderId="6" xfId="0" applyFont="1" applyBorder="1"/>
    <xf numFmtId="15" fontId="5" fillId="0" borderId="0" xfId="2" applyNumberFormat="1" applyFont="1" applyAlignment="1">
      <alignment horizontal="right"/>
    </xf>
    <xf numFmtId="0" fontId="8" fillId="0" borderId="0" xfId="0" applyFont="1"/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10" xfId="0" applyFont="1" applyBorder="1"/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4" xfId="0" applyFont="1" applyBorder="1"/>
    <xf numFmtId="0" fontId="8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9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164" fontId="5" fillId="0" borderId="0" xfId="2" applyNumberFormat="1" applyFont="1"/>
    <xf numFmtId="0" fontId="10" fillId="0" borderId="0" xfId="0" applyFont="1"/>
    <xf numFmtId="0" fontId="5" fillId="0" borderId="1" xfId="2" applyFont="1" applyBorder="1"/>
    <xf numFmtId="0" fontId="5" fillId="0" borderId="11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5" fillId="0" borderId="0" xfId="0" applyFont="1"/>
    <xf numFmtId="0" fontId="5" fillId="3" borderId="18" xfId="2" applyFont="1" applyFill="1" applyBorder="1"/>
    <xf numFmtId="0" fontId="8" fillId="0" borderId="18" xfId="0" applyFont="1" applyBorder="1"/>
    <xf numFmtId="0" fontId="8" fillId="0" borderId="9" xfId="0" applyFont="1" applyBorder="1"/>
    <xf numFmtId="0" fontId="8" fillId="0" borderId="19" xfId="0" applyFont="1" applyBorder="1"/>
    <xf numFmtId="0" fontId="8" fillId="0" borderId="7" xfId="0" applyFont="1" applyBorder="1"/>
    <xf numFmtId="0" fontId="8" fillId="0" borderId="11" xfId="0" applyFont="1" applyBorder="1"/>
    <xf numFmtId="15" fontId="5" fillId="0" borderId="0" xfId="2" applyNumberFormat="1" applyFont="1" applyAlignment="1">
      <alignment horizontal="center"/>
    </xf>
    <xf numFmtId="0" fontId="8" fillId="0" borderId="0" xfId="0" applyFont="1" applyAlignment="1">
      <alignment horizontal="center"/>
    </xf>
    <xf numFmtId="15" fontId="5" fillId="0" borderId="0" xfId="2" applyNumberFormat="1" applyFont="1" applyAlignment="1">
      <alignment horizontal="left"/>
    </xf>
    <xf numFmtId="0" fontId="9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/>
    <xf numFmtId="0" fontId="11" fillId="0" borderId="0" xfId="0" applyFont="1"/>
    <xf numFmtId="0" fontId="12" fillId="0" borderId="12" xfId="0" applyFont="1" applyBorder="1" applyAlignment="1">
      <alignment horizontal="left"/>
    </xf>
    <xf numFmtId="0" fontId="12" fillId="0" borderId="12" xfId="2" applyFont="1" applyBorder="1"/>
    <xf numFmtId="0" fontId="5" fillId="3" borderId="5" xfId="2" applyFont="1" applyFill="1" applyBorder="1"/>
    <xf numFmtId="0" fontId="9" fillId="0" borderId="0" xfId="2" applyFont="1" applyAlignment="1">
      <alignment horizontal="center"/>
    </xf>
    <xf numFmtId="0" fontId="5" fillId="0" borderId="0" xfId="2" applyFont="1" applyAlignment="1">
      <alignment horizontal="right"/>
    </xf>
    <xf numFmtId="165" fontId="5" fillId="0" borderId="5" xfId="2" applyNumberFormat="1" applyFont="1" applyBorder="1" applyAlignment="1">
      <alignment horizontal="right"/>
    </xf>
    <xf numFmtId="165" fontId="5" fillId="0" borderId="8" xfId="2" applyNumberFormat="1" applyFont="1" applyBorder="1" applyAlignment="1">
      <alignment horizontal="right"/>
    </xf>
    <xf numFmtId="165" fontId="5" fillId="0" borderId="8" xfId="0" applyNumberFormat="1" applyFont="1" applyBorder="1" applyAlignment="1">
      <alignment horizontal="right"/>
    </xf>
    <xf numFmtId="0" fontId="13" fillId="0" borderId="8" xfId="0" applyFont="1" applyBorder="1" applyAlignment="1">
      <alignment horizontal="left"/>
    </xf>
    <xf numFmtId="165" fontId="5" fillId="0" borderId="12" xfId="2" applyNumberFormat="1" applyFont="1" applyBorder="1" applyAlignment="1">
      <alignment horizontal="right"/>
    </xf>
    <xf numFmtId="0" fontId="8" fillId="0" borderId="8" xfId="0" applyFont="1" applyBorder="1" applyAlignment="1">
      <alignment horizontal="left"/>
    </xf>
    <xf numFmtId="165" fontId="8" fillId="0" borderId="5" xfId="0" applyNumberFormat="1" applyFont="1" applyBorder="1" applyAlignment="1">
      <alignment horizontal="right"/>
    </xf>
    <xf numFmtId="165" fontId="8" fillId="0" borderId="8" xfId="0" applyNumberFormat="1" applyFont="1" applyBorder="1" applyAlignment="1">
      <alignment horizontal="right"/>
    </xf>
    <xf numFmtId="165" fontId="8" fillId="0" borderId="12" xfId="0" applyNumberFormat="1" applyFont="1" applyBorder="1" applyAlignment="1">
      <alignment horizontal="right"/>
    </xf>
    <xf numFmtId="0" fontId="4" fillId="0" borderId="0" xfId="3" applyFont="1"/>
    <xf numFmtId="0" fontId="5" fillId="0" borderId="0" xfId="3" applyFont="1"/>
    <xf numFmtId="0" fontId="7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6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14" xfId="3" applyFont="1" applyBorder="1"/>
    <xf numFmtId="0" fontId="5" fillId="0" borderId="21" xfId="2" applyFont="1" applyBorder="1" applyAlignment="1">
      <alignment horizontal="right"/>
    </xf>
    <xf numFmtId="0" fontId="15" fillId="0" borderId="0" xfId="1" applyFont="1" applyFill="1" applyAlignment="1" applyProtection="1">
      <alignment horizontal="left"/>
      <protection locked="0"/>
    </xf>
    <xf numFmtId="0" fontId="16" fillId="0" borderId="0" xfId="0" applyFont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 applyAlignment="1">
      <alignment horizontal="center"/>
    </xf>
    <xf numFmtId="0" fontId="16" fillId="0" borderId="8" xfId="0" applyFont="1" applyBorder="1"/>
    <xf numFmtId="0" fontId="16" fillId="0" borderId="10" xfId="0" applyFont="1" applyBorder="1"/>
    <xf numFmtId="0" fontId="16" fillId="0" borderId="11" xfId="0" applyFont="1" applyBorder="1" applyAlignment="1">
      <alignment horizontal="center"/>
    </xf>
    <xf numFmtId="0" fontId="16" fillId="0" borderId="12" xfId="0" applyFont="1" applyBorder="1"/>
    <xf numFmtId="0" fontId="16" fillId="0" borderId="14" xfId="0" applyFont="1" applyBorder="1"/>
    <xf numFmtId="0" fontId="17" fillId="0" borderId="0" xfId="0" applyFont="1"/>
    <xf numFmtId="0" fontId="19" fillId="0" borderId="22" xfId="4" applyFont="1" applyBorder="1" applyAlignment="1" applyProtection="1">
      <alignment horizontal="center"/>
    </xf>
    <xf numFmtId="0" fontId="19" fillId="0" borderId="23" xfId="4" applyFont="1" applyBorder="1" applyAlignment="1" applyProtection="1"/>
    <xf numFmtId="1" fontId="19" fillId="0" borderId="23" xfId="4" applyNumberFormat="1" applyFont="1" applyBorder="1" applyAlignment="1" applyProtection="1"/>
    <xf numFmtId="0" fontId="19" fillId="0" borderId="0" xfId="5" applyFont="1"/>
    <xf numFmtId="0" fontId="21" fillId="0" borderId="0" xfId="5" applyFont="1"/>
    <xf numFmtId="0" fontId="23" fillId="0" borderId="0" xfId="6" applyFont="1"/>
    <xf numFmtId="0" fontId="23" fillId="0" borderId="0" xfId="6" applyFont="1" applyAlignment="1">
      <alignment horizontal="center"/>
    </xf>
    <xf numFmtId="0" fontId="23" fillId="0" borderId="24" xfId="4" applyFont="1" applyBorder="1" applyAlignment="1" applyProtection="1">
      <alignment horizontal="center"/>
    </xf>
    <xf numFmtId="1" fontId="25" fillId="0" borderId="0" xfId="7" applyNumberFormat="1" applyFont="1" applyBorder="1" applyAlignment="1" applyProtection="1">
      <alignment horizontal="left"/>
      <protection locked="0"/>
    </xf>
    <xf numFmtId="1" fontId="23" fillId="0" borderId="0" xfId="4" applyNumberFormat="1" applyFont="1" applyBorder="1" applyAlignment="1" applyProtection="1"/>
    <xf numFmtId="0" fontId="23" fillId="0" borderId="0" xfId="4" applyFont="1" applyBorder="1" applyAlignment="1" applyProtection="1"/>
    <xf numFmtId="0" fontId="23" fillId="0" borderId="0" xfId="4" applyFont="1" applyBorder="1" applyAlignment="1" applyProtection="1">
      <alignment horizontal="center"/>
    </xf>
    <xf numFmtId="0" fontId="23" fillId="0" borderId="0" xfId="5" applyFont="1"/>
    <xf numFmtId="0" fontId="26" fillId="0" borderId="24" xfId="4" applyFont="1" applyBorder="1" applyAlignment="1" applyProtection="1">
      <alignment horizontal="center"/>
    </xf>
    <xf numFmtId="0" fontId="26" fillId="0" borderId="0" xfId="4" applyFont="1" applyBorder="1" applyAlignment="1" applyProtection="1"/>
    <xf numFmtId="1" fontId="26" fillId="0" borderId="0" xfId="4" applyNumberFormat="1" applyFont="1" applyBorder="1" applyAlignment="1" applyProtection="1"/>
    <xf numFmtId="0" fontId="26" fillId="0" borderId="0" xfId="6" applyFont="1"/>
    <xf numFmtId="1" fontId="23" fillId="0" borderId="1" xfId="4" applyNumberFormat="1" applyFont="1" applyBorder="1" applyAlignment="1" applyProtection="1">
      <alignment horizontal="center"/>
    </xf>
    <xf numFmtId="0" fontId="23" fillId="0" borderId="2" xfId="4" applyFont="1" applyBorder="1" applyAlignment="1" applyProtection="1"/>
    <xf numFmtId="0" fontId="23" fillId="0" borderId="2" xfId="4" applyFont="1" applyBorder="1" applyAlignment="1" applyProtection="1">
      <alignment horizontal="right"/>
    </xf>
    <xf numFmtId="0" fontId="23" fillId="0" borderId="3" xfId="4" applyFont="1" applyBorder="1" applyAlignment="1" applyProtection="1">
      <alignment horizontal="right"/>
    </xf>
    <xf numFmtId="0" fontId="23" fillId="0" borderId="4" xfId="4" applyFont="1" applyBorder="1" applyAlignment="1" applyProtection="1">
      <alignment horizontal="center"/>
    </xf>
    <xf numFmtId="0" fontId="23" fillId="0" borderId="5" xfId="5" applyFont="1" applyBorder="1" applyAlignment="1">
      <alignment horizontal="left"/>
    </xf>
    <xf numFmtId="0" fontId="23" fillId="0" borderId="5" xfId="4" applyFont="1" applyBorder="1" applyAlignment="1" applyProtection="1"/>
    <xf numFmtId="0" fontId="23" fillId="0" borderId="6" xfId="4" applyFont="1" applyBorder="1" applyAlignment="1" applyProtection="1"/>
    <xf numFmtId="0" fontId="23" fillId="0" borderId="5" xfId="5" applyFont="1" applyBorder="1"/>
    <xf numFmtId="0" fontId="23" fillId="0" borderId="6" xfId="5" applyFont="1" applyBorder="1"/>
    <xf numFmtId="0" fontId="23" fillId="0" borderId="7" xfId="4" applyFont="1" applyBorder="1" applyAlignment="1" applyProtection="1">
      <alignment horizontal="center"/>
    </xf>
    <xf numFmtId="0" fontId="23" fillId="0" borderId="8" xfId="5" applyFont="1" applyBorder="1" applyAlignment="1">
      <alignment horizontal="left"/>
    </xf>
    <xf numFmtId="0" fontId="23" fillId="0" borderId="8" xfId="4" applyFont="1" applyBorder="1" applyAlignment="1" applyProtection="1"/>
    <xf numFmtId="0" fontId="23" fillId="0" borderId="9" xfId="4" applyFont="1" applyBorder="1" applyAlignment="1" applyProtection="1"/>
    <xf numFmtId="0" fontId="23" fillId="0" borderId="8" xfId="5" applyFont="1" applyBorder="1"/>
    <xf numFmtId="0" fontId="23" fillId="0" borderId="10" xfId="5" applyFont="1" applyBorder="1"/>
    <xf numFmtId="0" fontId="23" fillId="0" borderId="8" xfId="6" applyFont="1" applyBorder="1"/>
    <xf numFmtId="0" fontId="23" fillId="0" borderId="10" xfId="6" applyFont="1" applyBorder="1"/>
    <xf numFmtId="0" fontId="23" fillId="0" borderId="10" xfId="4" applyFont="1" applyBorder="1" applyAlignment="1" applyProtection="1"/>
    <xf numFmtId="0" fontId="23" fillId="0" borderId="11" xfId="4" applyFont="1" applyBorder="1" applyAlignment="1" applyProtection="1">
      <alignment horizontal="center"/>
    </xf>
    <xf numFmtId="0" fontId="23" fillId="0" borderId="12" xfId="5" applyFont="1" applyBorder="1" applyAlignment="1">
      <alignment horizontal="left"/>
    </xf>
    <xf numFmtId="0" fontId="23" fillId="0" borderId="12" xfId="5" applyFont="1" applyBorder="1"/>
    <xf numFmtId="0" fontId="23" fillId="0" borderId="13" xfId="4" applyFont="1" applyBorder="1" applyAlignment="1" applyProtection="1"/>
    <xf numFmtId="0" fontId="23" fillId="0" borderId="14" xfId="5" applyFont="1" applyBorder="1"/>
    <xf numFmtId="0" fontId="23" fillId="0" borderId="12" xfId="4" applyFont="1" applyBorder="1" applyAlignment="1" applyProtection="1"/>
    <xf numFmtId="0" fontId="23" fillId="0" borderId="7" xfId="5" applyFont="1" applyBorder="1" applyAlignment="1">
      <alignment horizontal="center"/>
    </xf>
    <xf numFmtId="0" fontId="23" fillId="0" borderId="11" xfId="5" applyFont="1" applyBorder="1" applyAlignment="1">
      <alignment horizontal="center"/>
    </xf>
    <xf numFmtId="15" fontId="23" fillId="0" borderId="0" xfId="6" applyNumberFormat="1" applyFont="1" applyAlignment="1">
      <alignment horizontal="right"/>
    </xf>
    <xf numFmtId="0" fontId="20" fillId="0" borderId="0" xfId="5"/>
    <xf numFmtId="0" fontId="27" fillId="0" borderId="0" xfId="5" applyFont="1"/>
    <xf numFmtId="0" fontId="27" fillId="0" borderId="7" xfId="5" applyFont="1" applyBorder="1" applyAlignment="1">
      <alignment horizontal="center"/>
    </xf>
    <xf numFmtId="0" fontId="27" fillId="0" borderId="8" xfId="5" applyFont="1" applyBorder="1"/>
    <xf numFmtId="0" fontId="27" fillId="0" borderId="10" xfId="5" applyFont="1" applyBorder="1"/>
    <xf numFmtId="0" fontId="27" fillId="0" borderId="12" xfId="5" applyFont="1" applyBorder="1"/>
    <xf numFmtId="0" fontId="27" fillId="0" borderId="14" xfId="5" applyFont="1" applyBorder="1"/>
    <xf numFmtId="0" fontId="27" fillId="0" borderId="4" xfId="5" applyFont="1" applyBorder="1" applyAlignment="1">
      <alignment horizontal="center"/>
    </xf>
    <xf numFmtId="0" fontId="27" fillId="0" borderId="5" xfId="5" applyFont="1" applyBorder="1"/>
    <xf numFmtId="0" fontId="27" fillId="0" borderId="6" xfId="5" applyFont="1" applyBorder="1"/>
    <xf numFmtId="0" fontId="27" fillId="0" borderId="11" xfId="5" applyFont="1" applyBorder="1" applyAlignment="1">
      <alignment horizontal="center"/>
    </xf>
    <xf numFmtId="0" fontId="19" fillId="0" borderId="22" xfId="4" applyFont="1" applyBorder="1" applyAlignment="1" applyProtection="1"/>
    <xf numFmtId="0" fontId="19" fillId="0" borderId="0" xfId="4" applyFont="1" applyBorder="1" applyAlignment="1" applyProtection="1"/>
    <xf numFmtId="0" fontId="19" fillId="0" borderId="0" xfId="5" applyFont="1" applyAlignment="1">
      <alignment horizontal="center"/>
    </xf>
    <xf numFmtId="0" fontId="19" fillId="0" borderId="0" xfId="6" applyFont="1"/>
    <xf numFmtId="0" fontId="25" fillId="0" borderId="0" xfId="7" applyFont="1" applyBorder="1" applyAlignment="1" applyProtection="1">
      <alignment horizontal="left"/>
      <protection locked="0"/>
    </xf>
    <xf numFmtId="0" fontId="26" fillId="0" borderId="0" xfId="6" applyFont="1" applyAlignment="1">
      <alignment horizontal="center"/>
    </xf>
    <xf numFmtId="0" fontId="23" fillId="0" borderId="15" xfId="6" applyFont="1" applyBorder="1"/>
    <xf numFmtId="0" fontId="23" fillId="0" borderId="16" xfId="6" applyFont="1" applyBorder="1"/>
    <xf numFmtId="1" fontId="28" fillId="0" borderId="16" xfId="6" applyNumberFormat="1" applyFont="1" applyBorder="1"/>
    <xf numFmtId="0" fontId="23" fillId="0" borderId="16" xfId="6" applyFont="1" applyBorder="1" applyAlignment="1">
      <alignment horizontal="right"/>
    </xf>
    <xf numFmtId="0" fontId="23" fillId="0" borderId="17" xfId="6" applyFont="1" applyBorder="1" applyAlignment="1">
      <alignment horizontal="right"/>
    </xf>
    <xf numFmtId="0" fontId="20" fillId="0" borderId="0" xfId="5" applyAlignment="1">
      <alignment horizontal="center"/>
    </xf>
    <xf numFmtId="0" fontId="23" fillId="0" borderId="25" xfId="6" applyFont="1" applyBorder="1"/>
    <xf numFmtId="0" fontId="23" fillId="0" borderId="26" xfId="6" applyFont="1" applyBorder="1"/>
    <xf numFmtId="0" fontId="23" fillId="0" borderId="27" xfId="6" applyFont="1" applyBorder="1"/>
    <xf numFmtId="0" fontId="23" fillId="0" borderId="9" xfId="6" applyFont="1" applyBorder="1"/>
    <xf numFmtId="0" fontId="23" fillId="0" borderId="19" xfId="6" applyFont="1" applyBorder="1"/>
    <xf numFmtId="0" fontId="23" fillId="0" borderId="28" xfId="6" applyFont="1" applyBorder="1"/>
    <xf numFmtId="0" fontId="23" fillId="0" borderId="29" xfId="6" applyFont="1" applyBorder="1"/>
    <xf numFmtId="0" fontId="23" fillId="0" borderId="30" xfId="6" applyFont="1" applyBorder="1"/>
    <xf numFmtId="0" fontId="23" fillId="0" borderId="31" xfId="6" applyFont="1" applyBorder="1"/>
    <xf numFmtId="0" fontId="23" fillId="0" borderId="32" xfId="6" applyFont="1" applyBorder="1"/>
    <xf numFmtId="0" fontId="23" fillId="0" borderId="33" xfId="6" applyFont="1" applyBorder="1"/>
    <xf numFmtId="0" fontId="23" fillId="0" borderId="12" xfId="6" applyFont="1" applyBorder="1"/>
    <xf numFmtId="0" fontId="23" fillId="0" borderId="14" xfId="6" applyFont="1" applyBorder="1"/>
    <xf numFmtId="164" fontId="23" fillId="0" borderId="0" xfId="6" applyNumberFormat="1" applyFont="1"/>
    <xf numFmtId="0" fontId="29" fillId="0" borderId="0" xfId="5" applyFont="1"/>
    <xf numFmtId="0" fontId="23" fillId="0" borderId="1" xfId="6" applyFont="1" applyBorder="1"/>
    <xf numFmtId="0" fontId="23" fillId="0" borderId="2" xfId="6" applyFont="1" applyBorder="1" applyAlignment="1">
      <alignment horizontal="right"/>
    </xf>
    <xf numFmtId="0" fontId="23" fillId="0" borderId="3" xfId="6" applyFont="1" applyBorder="1" applyAlignment="1">
      <alignment horizontal="right"/>
    </xf>
    <xf numFmtId="0" fontId="23" fillId="0" borderId="18" xfId="6" applyFont="1" applyBorder="1"/>
    <xf numFmtId="0" fontId="23" fillId="0" borderId="7" xfId="6" applyFont="1" applyBorder="1"/>
    <xf numFmtId="0" fontId="23" fillId="0" borderId="11" xfId="5" applyFont="1" applyBorder="1" applyAlignment="1">
      <alignment horizontal="left"/>
    </xf>
    <xf numFmtId="0" fontId="23" fillId="4" borderId="0" xfId="6" applyFont="1" applyFill="1"/>
    <xf numFmtId="0" fontId="23" fillId="4" borderId="0" xfId="6" applyFont="1" applyFill="1" applyAlignment="1">
      <alignment horizontal="center"/>
    </xf>
    <xf numFmtId="0" fontId="27" fillId="0" borderId="18" xfId="5" applyFont="1" applyBorder="1"/>
    <xf numFmtId="0" fontId="27" fillId="0" borderId="9" xfId="5" applyFont="1" applyBorder="1"/>
    <xf numFmtId="0" fontId="27" fillId="0" borderId="19" xfId="5" applyFont="1" applyBorder="1"/>
    <xf numFmtId="0" fontId="27" fillId="0" borderId="7" xfId="5" applyFont="1" applyBorder="1"/>
    <xf numFmtId="0" fontId="27" fillId="0" borderId="11" xfId="5" applyFont="1" applyBorder="1"/>
    <xf numFmtId="15" fontId="23" fillId="0" borderId="0" xfId="6" applyNumberFormat="1" applyFont="1" applyAlignment="1">
      <alignment horizontal="center"/>
    </xf>
    <xf numFmtId="165" fontId="5" fillId="0" borderId="0" xfId="2" applyNumberFormat="1" applyFont="1"/>
    <xf numFmtId="165" fontId="5" fillId="0" borderId="0" xfId="0" applyNumberFormat="1" applyFont="1"/>
    <xf numFmtId="165" fontId="11" fillId="0" borderId="8" xfId="0" applyNumberFormat="1" applyFont="1" applyBorder="1" applyAlignment="1">
      <alignment horizontal="right"/>
    </xf>
    <xf numFmtId="165" fontId="5" fillId="0" borderId="17" xfId="2" applyNumberFormat="1" applyFont="1" applyBorder="1" applyAlignment="1">
      <alignment horizontal="right"/>
    </xf>
    <xf numFmtId="0" fontId="5" fillId="0" borderId="25" xfId="2" applyFont="1" applyBorder="1"/>
    <xf numFmtId="0" fontId="5" fillId="0" borderId="26" xfId="2" applyFont="1" applyBorder="1"/>
    <xf numFmtId="0" fontId="5" fillId="0" borderId="27" xfId="2" applyFont="1" applyBorder="1"/>
    <xf numFmtId="165" fontId="5" fillId="0" borderId="9" xfId="2" applyNumberFormat="1" applyFont="1" applyBorder="1"/>
    <xf numFmtId="165" fontId="5" fillId="0" borderId="19" xfId="2" applyNumberFormat="1" applyFont="1" applyBorder="1"/>
    <xf numFmtId="0" fontId="5" fillId="0" borderId="28" xfId="2" applyFont="1" applyBorder="1"/>
    <xf numFmtId="0" fontId="5" fillId="0" borderId="29" xfId="2" applyFont="1" applyBorder="1"/>
    <xf numFmtId="0" fontId="5" fillId="0" borderId="30" xfId="2" applyFont="1" applyBorder="1"/>
    <xf numFmtId="165" fontId="5" fillId="0" borderId="10" xfId="2" applyNumberFormat="1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33" xfId="2" applyFont="1" applyBorder="1"/>
    <xf numFmtId="165" fontId="5" fillId="0" borderId="12" xfId="2" applyNumberFormat="1" applyFont="1" applyBorder="1"/>
    <xf numFmtId="165" fontId="5" fillId="0" borderId="14" xfId="2" applyNumberFormat="1" applyFont="1" applyBorder="1"/>
    <xf numFmtId="0" fontId="5" fillId="0" borderId="18" xfId="0" applyFont="1" applyBorder="1" applyAlignment="1">
      <alignment horizontal="left"/>
    </xf>
    <xf numFmtId="166" fontId="5" fillId="0" borderId="9" xfId="2" applyNumberFormat="1" applyFont="1" applyBorder="1"/>
    <xf numFmtId="164" fontId="5" fillId="0" borderId="7" xfId="2" applyNumberFormat="1" applyFont="1" applyBorder="1"/>
    <xf numFmtId="166" fontId="5" fillId="0" borderId="8" xfId="2" applyNumberFormat="1" applyFont="1" applyBorder="1"/>
    <xf numFmtId="166" fontId="5" fillId="0" borderId="12" xfId="0" applyNumberFormat="1" applyFont="1" applyBorder="1"/>
    <xf numFmtId="166" fontId="8" fillId="0" borderId="9" xfId="0" applyNumberFormat="1" applyFont="1" applyBorder="1"/>
    <xf numFmtId="166" fontId="8" fillId="0" borderId="8" xfId="0" applyNumberFormat="1" applyFont="1" applyBorder="1"/>
    <xf numFmtId="166" fontId="8" fillId="0" borderId="12" xfId="0" applyNumberFormat="1" applyFont="1" applyBorder="1"/>
    <xf numFmtId="164" fontId="5" fillId="0" borderId="0" xfId="2" applyNumberFormat="1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1" xfId="3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0" fontId="12" fillId="0" borderId="8" xfId="2" applyFont="1" applyBorder="1"/>
    <xf numFmtId="0" fontId="5" fillId="0" borderId="0" xfId="0" applyFont="1" applyAlignment="1">
      <alignment horizontal="left"/>
    </xf>
    <xf numFmtId="0" fontId="12" fillId="0" borderId="9" xfId="2" applyFont="1" applyBorder="1"/>
    <xf numFmtId="0" fontId="5" fillId="0" borderId="34" xfId="2" applyFont="1" applyBorder="1" applyAlignment="1">
      <alignment horizontal="center"/>
    </xf>
    <xf numFmtId="0" fontId="5" fillId="0" borderId="35" xfId="0" applyFont="1" applyBorder="1" applyAlignment="1">
      <alignment horizontal="left"/>
    </xf>
    <xf numFmtId="0" fontId="5" fillId="0" borderId="35" xfId="2" applyFont="1" applyBorder="1"/>
    <xf numFmtId="0" fontId="5" fillId="0" borderId="36" xfId="2" applyFont="1" applyBorder="1"/>
    <xf numFmtId="0" fontId="5" fillId="0" borderId="37" xfId="2" applyFont="1" applyBorder="1"/>
    <xf numFmtId="0" fontId="5" fillId="0" borderId="38" xfId="2" applyFont="1" applyBorder="1" applyAlignment="1">
      <alignment horizontal="center"/>
    </xf>
    <xf numFmtId="0" fontId="5" fillId="0" borderId="39" xfId="0" applyFont="1" applyBorder="1" applyAlignment="1">
      <alignment horizontal="left"/>
    </xf>
    <xf numFmtId="0" fontId="5" fillId="0" borderId="39" xfId="2" applyFont="1" applyBorder="1"/>
    <xf numFmtId="0" fontId="5" fillId="0" borderId="39" xfId="0" applyFont="1" applyBorder="1"/>
    <xf numFmtId="0" fontId="5" fillId="0" borderId="40" xfId="0" applyFont="1" applyBorder="1"/>
    <xf numFmtId="0" fontId="8" fillId="0" borderId="41" xfId="0" applyFont="1" applyBorder="1" applyAlignment="1">
      <alignment horizontal="center"/>
    </xf>
    <xf numFmtId="0" fontId="5" fillId="0" borderId="42" xfId="0" applyFont="1" applyBorder="1" applyAlignment="1">
      <alignment horizontal="left"/>
    </xf>
    <xf numFmtId="0" fontId="8" fillId="0" borderId="42" xfId="0" applyFont="1" applyBorder="1"/>
    <xf numFmtId="0" fontId="5" fillId="0" borderId="42" xfId="2" applyFont="1" applyBorder="1"/>
    <xf numFmtId="0" fontId="8" fillId="0" borderId="43" xfId="0" applyFont="1" applyBorder="1"/>
    <xf numFmtId="0" fontId="5" fillId="0" borderId="41" xfId="2" applyFont="1" applyBorder="1" applyAlignment="1">
      <alignment horizontal="center"/>
    </xf>
    <xf numFmtId="0" fontId="5" fillId="0" borderId="45" xfId="0" applyFont="1" applyBorder="1" applyAlignment="1">
      <alignment horizontal="left"/>
    </xf>
    <xf numFmtId="0" fontId="8" fillId="0" borderId="45" xfId="0" applyFont="1" applyBorder="1"/>
    <xf numFmtId="0" fontId="5" fillId="0" borderId="45" xfId="2" applyFont="1" applyBorder="1"/>
    <xf numFmtId="0" fontId="8" fillId="0" borderId="46" xfId="0" applyFont="1" applyBorder="1"/>
    <xf numFmtId="0" fontId="8" fillId="0" borderId="44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1"/>
    <xf numFmtId="0" fontId="1" fillId="0" borderId="4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Hyperlink 2" xfId="7" xr:uid="{1B21253B-B9CE-494E-9864-3BDA48A4AA3A}"/>
    <cellStyle name="Normal" xfId="0" builtinId="0"/>
    <cellStyle name="Normal 2" xfId="4" xr:uid="{DC132CA3-339C-47F6-964B-674E55B30E44}"/>
    <cellStyle name="Normal 2 2" xfId="6" xr:uid="{685B4A96-9EE5-4976-83BE-F984E0204A9C}"/>
    <cellStyle name="Normal 2 2 2" xfId="2" xr:uid="{014582B4-578B-4E5A-B418-DE2340F88DCE}"/>
    <cellStyle name="Normal 3" xfId="5" xr:uid="{29BDC493-888F-41D0-B7EC-C862909E1C55}"/>
    <cellStyle name="Normal 3 2" xfId="3" xr:uid="{A2DD6321-9A0F-47CA-82E7-4886BC2D23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BFA60-FF04-4804-91D8-7A1848F15EF0}">
  <sheetPr codeName="Sheet43">
    <pageSetUpPr fitToPage="1"/>
  </sheetPr>
  <dimension ref="B1:Y26"/>
  <sheetViews>
    <sheetView showGridLines="0" showRowColHeaders="0" tabSelected="1" workbookViewId="0">
      <selection activeCell="A2" sqref="A2"/>
    </sheetView>
  </sheetViews>
  <sheetFormatPr defaultRowHeight="15" x14ac:dyDescent="0.25"/>
  <cols>
    <col min="1" max="1" width="2.7109375" customWidth="1"/>
    <col min="2" max="2" width="25.7109375" customWidth="1"/>
    <col min="3" max="12" width="5" customWidth="1"/>
    <col min="13" max="14" width="1.42578125" customWidth="1"/>
    <col min="15" max="15" width="25.7109375" customWidth="1"/>
    <col min="16" max="25" width="5" customWidth="1"/>
  </cols>
  <sheetData>
    <row r="1" spans="2:25" ht="21" x14ac:dyDescent="0.35">
      <c r="B1" s="273" t="s">
        <v>661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</row>
    <row r="2" spans="2:25" ht="18.75" x14ac:dyDescent="0.3">
      <c r="B2" s="274" t="s">
        <v>712</v>
      </c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</row>
    <row r="3" spans="2:25" ht="15.75" x14ac:dyDescent="0.25">
      <c r="B3" s="275" t="s">
        <v>662</v>
      </c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</row>
    <row r="5" spans="2:25" x14ac:dyDescent="0.25">
      <c r="B5" s="276" t="s">
        <v>663</v>
      </c>
      <c r="C5" s="276" t="s">
        <v>664</v>
      </c>
      <c r="D5" s="276" t="s">
        <v>665</v>
      </c>
      <c r="E5" s="276" t="s">
        <v>666</v>
      </c>
      <c r="F5" s="276" t="s">
        <v>667</v>
      </c>
      <c r="G5" s="276" t="s">
        <v>668</v>
      </c>
      <c r="H5" s="276" t="s">
        <v>669</v>
      </c>
      <c r="I5" s="276" t="s">
        <v>670</v>
      </c>
      <c r="J5" s="276" t="s">
        <v>671</v>
      </c>
      <c r="K5" s="276" t="s">
        <v>672</v>
      </c>
      <c r="L5" s="276" t="s">
        <v>673</v>
      </c>
      <c r="M5" s="277"/>
      <c r="N5" s="278"/>
      <c r="O5" s="276" t="s">
        <v>674</v>
      </c>
      <c r="P5" s="276" t="s">
        <v>664</v>
      </c>
      <c r="Q5" s="278"/>
      <c r="R5" s="278"/>
      <c r="S5" s="278"/>
      <c r="T5" s="278"/>
      <c r="U5" s="278"/>
      <c r="V5" s="278"/>
      <c r="W5" s="278"/>
      <c r="X5" s="278"/>
      <c r="Y5" s="278"/>
    </row>
    <row r="6" spans="2:25" x14ac:dyDescent="0.25">
      <c r="B6" s="278"/>
      <c r="C6" s="276" t="s">
        <v>675</v>
      </c>
      <c r="D6" s="276" t="s">
        <v>676</v>
      </c>
      <c r="E6" s="278"/>
      <c r="F6" s="278"/>
      <c r="G6" s="278"/>
      <c r="H6" s="278"/>
      <c r="I6" s="278"/>
      <c r="J6" s="278"/>
      <c r="K6" s="278"/>
      <c r="L6" s="278"/>
      <c r="M6" s="277"/>
      <c r="N6" s="278"/>
      <c r="O6" s="276" t="s">
        <v>677</v>
      </c>
      <c r="P6" s="276" t="s">
        <v>664</v>
      </c>
      <c r="Q6" s="276" t="s">
        <v>665</v>
      </c>
      <c r="R6" s="278"/>
      <c r="S6" s="278"/>
      <c r="T6" s="278"/>
      <c r="U6" s="278"/>
      <c r="V6" s="278"/>
      <c r="W6" s="278"/>
      <c r="X6" s="278"/>
      <c r="Y6" s="278"/>
    </row>
    <row r="7" spans="2:25" x14ac:dyDescent="0.25">
      <c r="B7" s="276" t="s">
        <v>678</v>
      </c>
      <c r="C7" s="276" t="s">
        <v>664</v>
      </c>
      <c r="D7" s="278"/>
      <c r="E7" s="278"/>
      <c r="F7" s="278"/>
      <c r="G7" s="278"/>
      <c r="H7" s="278"/>
      <c r="I7" s="278"/>
      <c r="J7" s="278"/>
      <c r="K7" s="278"/>
      <c r="L7" s="278"/>
      <c r="M7" s="277"/>
      <c r="N7" s="278"/>
      <c r="O7" s="276" t="s">
        <v>679</v>
      </c>
      <c r="P7" s="276" t="s">
        <v>664</v>
      </c>
      <c r="Q7" s="278"/>
      <c r="R7" s="278"/>
      <c r="S7" s="278"/>
      <c r="T7" s="278"/>
      <c r="U7" s="278"/>
      <c r="V7" s="278"/>
      <c r="W7" s="278"/>
      <c r="X7" s="278"/>
      <c r="Y7" s="278"/>
    </row>
    <row r="8" spans="2:25" x14ac:dyDescent="0.25">
      <c r="B8" s="276" t="s">
        <v>680</v>
      </c>
      <c r="C8" s="276" t="s">
        <v>664</v>
      </c>
      <c r="D8" s="276" t="s">
        <v>665</v>
      </c>
      <c r="E8" s="276" t="s">
        <v>666</v>
      </c>
      <c r="F8" s="276" t="s">
        <v>667</v>
      </c>
      <c r="G8" s="278"/>
      <c r="H8" s="278"/>
      <c r="I8" s="278"/>
      <c r="J8" s="278"/>
      <c r="K8" s="278"/>
      <c r="L8" s="278"/>
      <c r="M8" s="277"/>
      <c r="N8" s="278"/>
      <c r="O8" s="276" t="s">
        <v>681</v>
      </c>
      <c r="P8" s="276" t="s">
        <v>664</v>
      </c>
      <c r="Q8" s="276" t="s">
        <v>665</v>
      </c>
      <c r="R8" s="278"/>
      <c r="S8" s="278"/>
      <c r="T8" s="278"/>
      <c r="U8" s="278"/>
      <c r="V8" s="278"/>
      <c r="W8" s="278"/>
      <c r="X8" s="278"/>
      <c r="Y8" s="278"/>
    </row>
    <row r="9" spans="2:25" x14ac:dyDescent="0.25">
      <c r="B9" s="276" t="s">
        <v>682</v>
      </c>
      <c r="C9" s="276" t="s">
        <v>664</v>
      </c>
      <c r="D9" s="276" t="s">
        <v>665</v>
      </c>
      <c r="E9" s="276" t="s">
        <v>666</v>
      </c>
      <c r="F9" s="278"/>
      <c r="G9" s="278"/>
      <c r="H9" s="278"/>
      <c r="I9" s="278"/>
      <c r="J9" s="278"/>
      <c r="K9" s="278"/>
      <c r="L9" s="278"/>
      <c r="M9" s="277"/>
      <c r="N9" s="278"/>
      <c r="O9" s="276" t="s">
        <v>683</v>
      </c>
      <c r="P9" s="276" t="s">
        <v>664</v>
      </c>
      <c r="Q9" s="278"/>
      <c r="R9" s="278"/>
      <c r="S9" s="278"/>
      <c r="T9" s="278"/>
      <c r="U9" s="278"/>
      <c r="V9" s="278"/>
      <c r="W9" s="278"/>
      <c r="X9" s="278"/>
      <c r="Y9" s="278"/>
    </row>
    <row r="10" spans="2:25" x14ac:dyDescent="0.25">
      <c r="B10" s="276" t="s">
        <v>684</v>
      </c>
      <c r="C10" s="276" t="s">
        <v>664</v>
      </c>
      <c r="D10" s="276" t="s">
        <v>665</v>
      </c>
      <c r="E10" s="276" t="s">
        <v>666</v>
      </c>
      <c r="F10" s="278"/>
      <c r="G10" s="278"/>
      <c r="H10" s="278"/>
      <c r="I10" s="278"/>
      <c r="J10" s="278"/>
      <c r="K10" s="278"/>
      <c r="L10" s="278"/>
      <c r="M10" s="277"/>
      <c r="N10" s="278"/>
      <c r="O10" s="276" t="s">
        <v>685</v>
      </c>
      <c r="P10" s="276" t="s">
        <v>664</v>
      </c>
      <c r="Q10" s="276" t="s">
        <v>665</v>
      </c>
      <c r="R10" s="276" t="s">
        <v>666</v>
      </c>
      <c r="S10" s="276" t="s">
        <v>667</v>
      </c>
      <c r="T10" s="276" t="s">
        <v>668</v>
      </c>
      <c r="U10" s="276" t="s">
        <v>669</v>
      </c>
      <c r="V10" s="276" t="s">
        <v>670</v>
      </c>
      <c r="W10" s="276" t="s">
        <v>671</v>
      </c>
      <c r="X10" s="276" t="s">
        <v>672</v>
      </c>
      <c r="Y10" s="278"/>
    </row>
    <row r="11" spans="2:25" x14ac:dyDescent="0.25">
      <c r="B11" s="276" t="s">
        <v>686</v>
      </c>
      <c r="C11" s="276" t="s">
        <v>664</v>
      </c>
      <c r="D11" s="276" t="s">
        <v>665</v>
      </c>
      <c r="E11" s="276" t="s">
        <v>666</v>
      </c>
      <c r="F11" s="276" t="s">
        <v>667</v>
      </c>
      <c r="G11" s="278"/>
      <c r="H11" s="278"/>
      <c r="I11" s="278"/>
      <c r="J11" s="278"/>
      <c r="K11" s="278"/>
      <c r="L11" s="278"/>
      <c r="M11" s="277"/>
      <c r="N11" s="278"/>
      <c r="O11" s="276" t="s">
        <v>687</v>
      </c>
      <c r="P11" s="276" t="s">
        <v>664</v>
      </c>
      <c r="Q11" s="278"/>
      <c r="R11" s="278"/>
      <c r="S11" s="278"/>
      <c r="T11" s="278"/>
      <c r="U11" s="278"/>
      <c r="V11" s="278"/>
      <c r="W11" s="278"/>
      <c r="X11" s="278"/>
      <c r="Y11" s="278"/>
    </row>
    <row r="12" spans="2:25" x14ac:dyDescent="0.25">
      <c r="B12" s="276" t="s">
        <v>688</v>
      </c>
      <c r="C12" s="276" t="s">
        <v>664</v>
      </c>
      <c r="D12" s="278"/>
      <c r="E12" s="278"/>
      <c r="F12" s="278"/>
      <c r="G12" s="278"/>
      <c r="H12" s="278"/>
      <c r="I12" s="278"/>
      <c r="J12" s="278"/>
      <c r="K12" s="278"/>
      <c r="L12" s="278"/>
      <c r="M12" s="277"/>
      <c r="N12" s="278"/>
      <c r="O12" s="276" t="s">
        <v>689</v>
      </c>
      <c r="P12" s="276" t="s">
        <v>664</v>
      </c>
      <c r="Q12" s="276" t="s">
        <v>665</v>
      </c>
      <c r="R12" s="276" t="s">
        <v>666</v>
      </c>
      <c r="S12" s="278"/>
      <c r="T12" s="278"/>
      <c r="U12" s="278"/>
      <c r="V12" s="278"/>
      <c r="W12" s="278"/>
      <c r="X12" s="278"/>
      <c r="Y12" s="278"/>
    </row>
    <row r="13" spans="2:25" x14ac:dyDescent="0.25">
      <c r="B13" s="276" t="s">
        <v>690</v>
      </c>
      <c r="C13" s="276" t="s">
        <v>664</v>
      </c>
      <c r="D13" s="278"/>
      <c r="E13" s="278"/>
      <c r="F13" s="278"/>
      <c r="G13" s="278"/>
      <c r="H13" s="278"/>
      <c r="I13" s="278"/>
      <c r="J13" s="278"/>
      <c r="K13" s="278"/>
      <c r="L13" s="278"/>
      <c r="M13" s="277"/>
      <c r="N13" s="278"/>
      <c r="O13" s="276" t="s">
        <v>691</v>
      </c>
      <c r="P13" s="276" t="s">
        <v>664</v>
      </c>
      <c r="Q13" s="276" t="s">
        <v>665</v>
      </c>
      <c r="R13" s="276" t="s">
        <v>666</v>
      </c>
      <c r="S13" s="276" t="s">
        <v>667</v>
      </c>
      <c r="T13" s="276" t="s">
        <v>668</v>
      </c>
      <c r="U13" s="276" t="s">
        <v>669</v>
      </c>
      <c r="V13" s="276" t="s">
        <v>670</v>
      </c>
      <c r="W13" s="276" t="s">
        <v>671</v>
      </c>
      <c r="X13" s="276" t="s">
        <v>672</v>
      </c>
      <c r="Y13" s="276" t="s">
        <v>673</v>
      </c>
    </row>
    <row r="14" spans="2:25" x14ac:dyDescent="0.25">
      <c r="B14" s="276" t="s">
        <v>692</v>
      </c>
      <c r="C14" s="276" t="s">
        <v>664</v>
      </c>
      <c r="D14" s="276" t="s">
        <v>665</v>
      </c>
      <c r="E14" s="276" t="s">
        <v>666</v>
      </c>
      <c r="F14" s="278"/>
      <c r="G14" s="278"/>
      <c r="H14" s="278"/>
      <c r="I14" s="278"/>
      <c r="J14" s="278"/>
      <c r="K14" s="278"/>
      <c r="L14" s="278"/>
      <c r="M14" s="277"/>
      <c r="N14" s="278"/>
      <c r="O14" s="276" t="s">
        <v>693</v>
      </c>
      <c r="P14" s="276" t="s">
        <v>664</v>
      </c>
      <c r="Q14" s="276" t="s">
        <v>665</v>
      </c>
      <c r="R14" s="276" t="s">
        <v>666</v>
      </c>
      <c r="S14" s="278"/>
      <c r="T14" s="278"/>
      <c r="U14" s="278"/>
      <c r="V14" s="278"/>
      <c r="W14" s="278"/>
      <c r="X14" s="278"/>
      <c r="Y14" s="278"/>
    </row>
    <row r="15" spans="2:25" x14ac:dyDescent="0.25">
      <c r="B15" s="276" t="s">
        <v>694</v>
      </c>
      <c r="C15" s="276" t="s">
        <v>664</v>
      </c>
      <c r="D15" s="278"/>
      <c r="E15" s="278"/>
      <c r="F15" s="278"/>
      <c r="G15" s="278"/>
      <c r="H15" s="278"/>
      <c r="I15" s="278"/>
      <c r="J15" s="278"/>
      <c r="K15" s="278"/>
      <c r="L15" s="278"/>
      <c r="M15" s="277"/>
      <c r="N15" s="278"/>
      <c r="O15" s="276" t="s">
        <v>695</v>
      </c>
      <c r="P15" s="276" t="s">
        <v>664</v>
      </c>
      <c r="Q15" s="276" t="s">
        <v>665</v>
      </c>
      <c r="R15" s="278"/>
      <c r="S15" s="278"/>
      <c r="T15" s="278"/>
      <c r="U15" s="278"/>
      <c r="V15" s="278"/>
      <c r="W15" s="278"/>
      <c r="X15" s="278"/>
      <c r="Y15" s="278"/>
    </row>
    <row r="16" spans="2:25" x14ac:dyDescent="0.25">
      <c r="B16" s="276" t="s">
        <v>696</v>
      </c>
      <c r="C16" s="276" t="s">
        <v>664</v>
      </c>
      <c r="D16" s="276" t="s">
        <v>665</v>
      </c>
      <c r="E16" s="276" t="s">
        <v>666</v>
      </c>
      <c r="F16" s="278"/>
      <c r="G16" s="278"/>
      <c r="H16" s="278"/>
      <c r="I16" s="278"/>
      <c r="J16" s="278"/>
      <c r="K16" s="278"/>
      <c r="L16" s="278"/>
      <c r="M16" s="277"/>
      <c r="N16" s="278"/>
      <c r="O16" s="276" t="s">
        <v>697</v>
      </c>
      <c r="P16" s="276" t="s">
        <v>664</v>
      </c>
      <c r="Q16" s="276" t="s">
        <v>665</v>
      </c>
      <c r="R16" s="276" t="s">
        <v>666</v>
      </c>
      <c r="S16" s="278"/>
      <c r="T16" s="278"/>
      <c r="U16" s="278"/>
      <c r="V16" s="278"/>
      <c r="W16" s="278"/>
      <c r="X16" s="278"/>
      <c r="Y16" s="278"/>
    </row>
    <row r="17" spans="2:25" x14ac:dyDescent="0.25">
      <c r="B17" s="276" t="s">
        <v>698</v>
      </c>
      <c r="C17" s="276" t="s">
        <v>664</v>
      </c>
      <c r="D17" s="278"/>
      <c r="E17" s="278"/>
      <c r="F17" s="278"/>
      <c r="G17" s="278"/>
      <c r="H17" s="278"/>
      <c r="I17" s="278"/>
      <c r="J17" s="278"/>
      <c r="K17" s="278"/>
      <c r="L17" s="278"/>
      <c r="M17" s="277"/>
      <c r="N17" s="278"/>
      <c r="O17" s="276" t="s">
        <v>699</v>
      </c>
      <c r="P17" s="276" t="s">
        <v>664</v>
      </c>
      <c r="Q17" s="278"/>
      <c r="R17" s="278"/>
      <c r="S17" s="278"/>
      <c r="T17" s="278"/>
      <c r="U17" s="278"/>
      <c r="V17" s="278"/>
      <c r="W17" s="278"/>
      <c r="X17" s="278"/>
      <c r="Y17" s="278"/>
    </row>
    <row r="18" spans="2:25" x14ac:dyDescent="0.25">
      <c r="B18" s="276" t="s">
        <v>700</v>
      </c>
      <c r="C18" s="276" t="s">
        <v>664</v>
      </c>
      <c r="D18" s="276" t="s">
        <v>665</v>
      </c>
      <c r="E18" s="276" t="s">
        <v>666</v>
      </c>
      <c r="F18" s="276" t="s">
        <v>667</v>
      </c>
      <c r="G18" s="276" t="s">
        <v>668</v>
      </c>
      <c r="H18" s="278"/>
      <c r="I18" s="278"/>
      <c r="J18" s="278"/>
      <c r="K18" s="278"/>
      <c r="L18" s="278"/>
      <c r="M18" s="277"/>
      <c r="N18" s="278"/>
      <c r="O18" s="276" t="s">
        <v>701</v>
      </c>
      <c r="P18" s="276" t="s">
        <v>664</v>
      </c>
      <c r="Q18" s="276" t="s">
        <v>665</v>
      </c>
      <c r="R18" s="276" t="s">
        <v>666</v>
      </c>
      <c r="S18" s="276" t="s">
        <v>667</v>
      </c>
      <c r="T18" s="276" t="s">
        <v>668</v>
      </c>
      <c r="U18" s="276" t="s">
        <v>669</v>
      </c>
      <c r="V18" s="276" t="s">
        <v>670</v>
      </c>
      <c r="W18" s="276" t="s">
        <v>671</v>
      </c>
      <c r="X18" s="276" t="s">
        <v>672</v>
      </c>
      <c r="Y18" s="276" t="s">
        <v>673</v>
      </c>
    </row>
    <row r="19" spans="2:25" x14ac:dyDescent="0.25">
      <c r="B19" s="276" t="s">
        <v>702</v>
      </c>
      <c r="C19" s="276" t="s">
        <v>664</v>
      </c>
      <c r="D19" s="278"/>
      <c r="E19" s="278"/>
      <c r="F19" s="278"/>
      <c r="G19" s="278"/>
      <c r="H19" s="278"/>
      <c r="I19" s="278"/>
      <c r="J19" s="278"/>
      <c r="K19" s="278"/>
      <c r="L19" s="278"/>
      <c r="M19" s="277"/>
      <c r="N19" s="278"/>
      <c r="O19" s="276" t="s">
        <v>703</v>
      </c>
      <c r="P19" s="276" t="s">
        <v>664</v>
      </c>
      <c r="Q19" s="278"/>
      <c r="R19" s="278"/>
      <c r="S19" s="278"/>
      <c r="T19" s="278"/>
      <c r="U19" s="278"/>
      <c r="V19" s="278"/>
      <c r="W19" s="278"/>
      <c r="X19" s="278"/>
      <c r="Y19" s="278"/>
    </row>
    <row r="20" spans="2:25" x14ac:dyDescent="0.25">
      <c r="B20" s="276" t="s">
        <v>704</v>
      </c>
      <c r="C20" s="276" t="s">
        <v>664</v>
      </c>
      <c r="D20" s="276" t="s">
        <v>665</v>
      </c>
      <c r="E20" s="276" t="s">
        <v>666</v>
      </c>
      <c r="F20" s="278"/>
      <c r="G20" s="278"/>
      <c r="H20" s="278"/>
      <c r="I20" s="278"/>
      <c r="J20" s="278"/>
      <c r="K20" s="278"/>
      <c r="L20" s="278"/>
      <c r="M20" s="277"/>
      <c r="N20" s="278"/>
      <c r="O20" s="276" t="s">
        <v>705</v>
      </c>
      <c r="P20" s="276" t="s">
        <v>664</v>
      </c>
      <c r="Q20" s="276" t="s">
        <v>665</v>
      </c>
      <c r="R20" s="278"/>
      <c r="S20" s="278"/>
      <c r="T20" s="278"/>
      <c r="U20" s="278"/>
      <c r="V20" s="278"/>
      <c r="W20" s="278"/>
      <c r="X20" s="278"/>
      <c r="Y20" s="278"/>
    </row>
    <row r="21" spans="2:25" x14ac:dyDescent="0.25">
      <c r="B21" s="276" t="s">
        <v>706</v>
      </c>
      <c r="C21" s="276" t="s">
        <v>664</v>
      </c>
      <c r="D21" s="278"/>
      <c r="E21" s="278"/>
      <c r="F21" s="278"/>
      <c r="G21" s="278"/>
      <c r="H21" s="278"/>
      <c r="I21" s="278"/>
      <c r="J21" s="278"/>
      <c r="K21" s="278"/>
      <c r="L21" s="278"/>
      <c r="M21" s="277"/>
      <c r="N21" s="278"/>
      <c r="O21" s="276" t="s">
        <v>707</v>
      </c>
      <c r="P21" s="276" t="s">
        <v>664</v>
      </c>
      <c r="Q21" s="276" t="s">
        <v>665</v>
      </c>
      <c r="R21" s="278"/>
      <c r="S21" s="278"/>
      <c r="T21" s="278"/>
      <c r="U21" s="278"/>
      <c r="V21" s="278"/>
      <c r="W21" s="278"/>
      <c r="X21" s="278"/>
      <c r="Y21" s="278"/>
    </row>
    <row r="22" spans="2:25" x14ac:dyDescent="0.25">
      <c r="B22" s="276" t="s">
        <v>708</v>
      </c>
      <c r="C22" s="276" t="s">
        <v>664</v>
      </c>
      <c r="D22" s="276" t="s">
        <v>665</v>
      </c>
      <c r="E22" s="276" t="s">
        <v>666</v>
      </c>
      <c r="F22" s="276" t="s">
        <v>667</v>
      </c>
      <c r="G22" s="276" t="s">
        <v>668</v>
      </c>
      <c r="H22" s="276" t="s">
        <v>669</v>
      </c>
      <c r="I22" s="278"/>
      <c r="J22" s="278"/>
      <c r="K22" s="278"/>
      <c r="L22" s="278"/>
      <c r="M22" s="277"/>
      <c r="N22" s="278"/>
      <c r="O22" s="276" t="s">
        <v>709</v>
      </c>
      <c r="P22" s="276" t="s">
        <v>664</v>
      </c>
      <c r="Q22" s="278"/>
      <c r="R22" s="278"/>
      <c r="S22" s="278"/>
      <c r="T22" s="278"/>
      <c r="U22" s="278"/>
      <c r="V22" s="278"/>
      <c r="W22" s="278"/>
      <c r="X22" s="278"/>
      <c r="Y22" s="278"/>
    </row>
    <row r="23" spans="2:25" x14ac:dyDescent="0.25">
      <c r="B23" s="276" t="s">
        <v>710</v>
      </c>
      <c r="C23" s="276" t="s">
        <v>664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7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</row>
    <row r="24" spans="2:25" x14ac:dyDescent="0.25"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</row>
    <row r="25" spans="2:25" x14ac:dyDescent="0.25">
      <c r="B25" s="278"/>
      <c r="C25" s="278"/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</row>
    <row r="26" spans="2:25" x14ac:dyDescent="0.25">
      <c r="B26" s="279" t="s">
        <v>711</v>
      </c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V26" s="279"/>
      <c r="W26" s="279"/>
      <c r="X26" s="279"/>
      <c r="Y26" s="278"/>
    </row>
  </sheetData>
  <mergeCells count="4">
    <mergeCell ref="B1:Y1"/>
    <mergeCell ref="B2:Y2"/>
    <mergeCell ref="B3:Y3"/>
    <mergeCell ref="B26:X26"/>
  </mergeCells>
  <hyperlinks>
    <hyperlink ref="B5" location="'10m Air Pistol 1'!A2" tooltip="10m Air Pistol" display="10m Air Pistol" xr:uid="{853264C7-D13B-4A14-AA62-14A80FFB4BDB}"/>
    <hyperlink ref="C5" location="'10m Air Pistol 1'!$B$3" tooltip="10m Air Pistol Division 1" display="D1" xr:uid="{D698B13B-5303-4C41-A8C4-2668F0A830AF}"/>
    <hyperlink ref="D5" location="'10m Air Pistol 1'!$J$3" tooltip="10m Air Pistol Division 2" display="D2" xr:uid="{71649C15-789A-4F02-BC3B-6EC9397922EA}"/>
    <hyperlink ref="E5" location="'10m Air Pistol 1'!$B$15" tooltip="10m Air Pistol Division 3" display="D3" xr:uid="{0DA824CA-BA23-48DB-A806-25A63F2167C9}"/>
    <hyperlink ref="F5" location="'10m Air Pistol 1'!$J$15" tooltip="10m Air Pistol Division 4" display="D4" xr:uid="{364CF11D-69D8-4B32-BB10-C85A622CB552}"/>
    <hyperlink ref="G5" location="'10m Air Pistol 1'!$B$27" tooltip="10m Air Pistol Division 5" display="D5" xr:uid="{1255952D-6D50-479B-A75F-E441B10D5183}"/>
    <hyperlink ref="H5" location="'10m Air Pistol 1'!$J$27" tooltip="10m Air Pistol Division 6" display="D6" xr:uid="{F7B564B1-B10B-49FE-8C1F-DB0EC74D22AA}"/>
    <hyperlink ref="I5" location="'10m Air Pistol 1'!$B$39" tooltip="10m Air Pistol Division 7" display="D7" xr:uid="{52C92EA2-4A85-4236-9942-780D8419271F}"/>
    <hyperlink ref="J5" location="'10m Air Pistol 1'!$J$39" tooltip="10m Air Pistol Division 8" display="D8" xr:uid="{FAB7B13D-65AD-4AB3-B634-FAE5D92EF754}"/>
    <hyperlink ref="K5" location="'10m Air Pistol 1'!$B$51" tooltip="10m Air Pistol Division 9" display="D9" xr:uid="{90535FB0-C36F-4309-9FB0-6771A1F7356A}"/>
    <hyperlink ref="L5" location="'10m Air Pistol 1'!$J$51" tooltip="10m Air Pistol Division 10" display="D10" xr:uid="{97027592-EA96-463F-8C24-E0D1BB5936DF}"/>
    <hyperlink ref="C6" location="'10m Air Pistol 2'!$B$3" tooltip="10m Air Pistol Division 11" display="D11" xr:uid="{247F8852-6458-4745-B322-B47C58285D0C}"/>
    <hyperlink ref="D6" location="'10m Air Pistol 2'!$J$3" tooltip="10m Air Pistol Division 12" display="D12" xr:uid="{9332D1DC-10EC-4844-A9C9-5C90E6919F03}"/>
    <hyperlink ref="B7" location="'10m Air Pistol Jun'!A2" tooltip="10m Air Pistol Jun" display="10m Air Pistol Jun" xr:uid="{CE1193B1-8178-4E57-835B-116BE97B3FAC}"/>
    <hyperlink ref="C7" location="'10m Air Pistol Jun'!$B$3" tooltip="10m Air Pistol Jun Division 1" display="D1" xr:uid="{D675F09F-D7D1-4EEC-ACC0-414E78E8C4ED}"/>
    <hyperlink ref="B8" location="'10m Air Pistol Sen'!A2" tooltip="10m Air Pistol Sen" display="10m Air Pistol Sen" xr:uid="{8723F18E-A74B-4984-A110-FAADD6853FE5}"/>
    <hyperlink ref="C8" location="'10m Air Pistol Sen'!$B$3" tooltip="10m Air Pistol Sen Division 1" display="D1" xr:uid="{F0121B2A-CE0F-43C5-9DBA-47513B4B8B23}"/>
    <hyperlink ref="D8" location="'10m Air Pistol Sen'!$B$15" tooltip="10m Air Pistol Sen Division 2" display="D2" xr:uid="{F12308E9-5699-4A67-9C0B-9B824962291A}"/>
    <hyperlink ref="E8" location="'10m Air Pistol Sen'!$B$27" tooltip="10m Air Pistol Sen Division 3" display="D3" xr:uid="{D9F2E550-4FFB-4622-84AE-E03264AF2B9A}"/>
    <hyperlink ref="F8" location="'10m Air Pistol Sen'!$B$39" tooltip="10m Air Pistol Sen Division 4" display="D4" xr:uid="{7F080142-F3BD-4CE3-ACC8-A30D4154DB52}"/>
    <hyperlink ref="B9" location="'10m Air Pistol Team 1'!A2" tooltip="10m Air Pistol Team" display="10m Air Pistol Team" xr:uid="{8F7B0C34-68C8-4769-B0EB-699644C8DA37}"/>
    <hyperlink ref="C9" location="'10m Air Pistol Team 1'!$A$3" tooltip="10m Air Pistol Team Division 1" display="D1" xr:uid="{975278B3-A38C-4254-AACA-E5226504C809}"/>
    <hyperlink ref="D9" location="'10m Air Pistol Team 1'!$A$29" tooltip="10m Air Pistol Team Division 2" display="D2" xr:uid="{67F87774-B73C-48E7-A6AA-3C2A52297D53}"/>
    <hyperlink ref="E9" location="'10m Air Pistol Team 2'!$A$3" tooltip="10m Air Pistol Team Division 3" display="D3" xr:uid="{0FE7D799-E3D6-42FB-B21B-C88F4FE96253}"/>
    <hyperlink ref="B10" location="'10m Air Pistol (Supp rest)'!A2" tooltip="10m Air Pistol (Supp rest)" display="10m Air Pistol (Supp rest)" xr:uid="{052EB472-DADC-4246-B946-ACDBE938FD48}"/>
    <hyperlink ref="C10" location="'10m Air Pistol (Supp rest)'!$B$3" tooltip="10m Air Pistol (Supp rest) Division 1" display="D1" xr:uid="{B4DF02EF-3BF9-4D8A-9D28-18C9136EDD61}"/>
    <hyperlink ref="D10" location="'10m Air Pistol (Supp rest)'!$B$13" tooltip="10m Air Pistol (Supp rest) Division 2" display="D2" xr:uid="{2F982184-8B56-4DFE-8E0C-1F5074C998C1}"/>
    <hyperlink ref="E10" location="'10m Air Pistol (Supp rest)'!$B$23" tooltip="10m Air Pistol (Supp rest) Division 3" display="D3" xr:uid="{1A1FEC26-C00F-48C4-86C2-3CA0E7A156D3}"/>
    <hyperlink ref="B11" location="'10m Air Rifle'!A2" tooltip="10m Air Rifle" display="10m Air Rifle" xr:uid="{23E20AE5-2A9A-45B6-9E44-4B379686BDFE}"/>
    <hyperlink ref="C11" location="'10m Air Rifle'!$B$3" tooltip="10m Air Rifle Division 1" display="D1" xr:uid="{9B2D9BCD-D7AD-41DF-8343-5C437B23ED22}"/>
    <hyperlink ref="D11" location="'10m Air Rifle'!$B$14" tooltip="10m Air Rifle Division 2" display="D2" xr:uid="{3135B011-DFAE-4249-A53B-7E8929608522}"/>
    <hyperlink ref="E11" location="'10m Air Rifle'!$B$25" tooltip="10m Air Rifle Division 3" display="D3" xr:uid="{95D56AD7-DCC3-4661-87B9-485FA310E60A}"/>
    <hyperlink ref="F11" location="'10m Air Rifle'!$B$35" tooltip="10m Air Rifle Division 4" display="D4" xr:uid="{CE757995-FC0B-42A0-9F83-90C1D6372652}"/>
    <hyperlink ref="B12" location="'10m Air Rifle Sen'!A2" tooltip="10m Air Rifle Sen" display="10m Air Rifle Sen" xr:uid="{04D5886A-F99F-49F3-843E-93567B2C1021}"/>
    <hyperlink ref="C12" location="'10m Air Rifle Sen'!$B$3" tooltip="10m Air Rifle Sen Division 1" display="D1" xr:uid="{B4B457D8-CB0C-423D-A14D-3AC3173FCD07}"/>
    <hyperlink ref="B13" location="'10m Air Rifle (Supp rest)'!A2" tooltip="10m Air Rifle (Supp rest)" display="10m Air Rifle (Supp rest)" xr:uid="{2C98FD00-6C62-4095-A051-98B197534E54}"/>
    <hyperlink ref="C13" location="'10m Air Rifle (Supp rest)'!$B$3" tooltip="10m Air Rifle (Supp rest) Division 1" display="D1" xr:uid="{2DE7A64F-E603-44D4-9AA6-35200B651046}"/>
    <hyperlink ref="B14" location="'20Yd Pistol'!A2" tooltip="20Yd Pistol" display="20Yd Pistol" xr:uid="{FEF92D96-3838-4780-8C6E-1C75877C4456}"/>
    <hyperlink ref="C14" location="'20Yd Pistol'!$B$3" tooltip="20Yd Pistol Division 1" display="D1" xr:uid="{5F235D3A-2B5E-409C-8D81-0BC254AABB5A}"/>
    <hyperlink ref="D14" location="'20Yd Pistol'!$B$13" tooltip="20Yd Pistol Division 2" display="D2" xr:uid="{EDE91997-8332-4A9D-9E5A-17671D55DB87}"/>
    <hyperlink ref="E14" location="'20Yd Pistol'!$B$23" tooltip="20Yd Pistol Division 3" display="D3" xr:uid="{7CB6BAD3-F9C0-4D66-923D-6E83F3AAF706}"/>
    <hyperlink ref="B15" location="'6Yd Air Pistol'!A2" tooltip="6Yd Air Pistol" display="6Yd Air Pistol" xr:uid="{9B13FBAB-2EBC-4456-A924-96D2D8946E8F}"/>
    <hyperlink ref="C15" location="'6Yd Air Pistol'!$B$3" tooltip="6Yd Air Pistol Division 1" display="D1" xr:uid="{8AF60B58-011A-4E15-B855-C03B720F2BA7}"/>
    <hyperlink ref="B16" location="'Gallery Rifle Any'!A2" tooltip="Gallery Rifle Any" display="Gallery Rifle Any" xr:uid="{B35B711A-618A-4141-ACDD-C6B24BE5BC89}"/>
    <hyperlink ref="C16" location="'Gallery Rifle Any'!$B$3" tooltip="Gallery Rifle Any Division 1" display="D1" xr:uid="{B376691A-EA0D-49DF-A7B1-247AA9D96233}"/>
    <hyperlink ref="D16" location="'Gallery Rifle Any'!$B$14" tooltip="Gallery Rifle Any Division 2" display="D2" xr:uid="{86C220D1-59C4-4A01-8C9D-F6ECBCC7BEE6}"/>
    <hyperlink ref="E16" location="'Gallery Rifle Any'!$B$24" tooltip="Gallery Rifle Any Division 3" display="D3" xr:uid="{6C67FAB2-2219-4EAE-89D8-61EFF1DBEED8}"/>
    <hyperlink ref="B17" location="'Gallery Rifle Any Sen'!A2" tooltip="Gallery Rifle Any Sen" display="Gallery Rifle Any Sen" xr:uid="{EC22D5E6-C765-43F7-96B1-BB1773CB0167}"/>
    <hyperlink ref="C17" location="'Gallery Rifle Any Sen'!$B$3" tooltip="Gallery Rifle Any Sen Division 1" display="D1" xr:uid="{B3B469AE-1932-4530-9ABD-FB615CE8B48B}"/>
    <hyperlink ref="B18" location="'Gallery Rifle Iron'!A2" tooltip="Gallery Rifle Iron" display="Gallery Rifle Iron" xr:uid="{AB3F9B56-ADDB-44EC-8EFD-D6DF9A123A57}"/>
    <hyperlink ref="C18" location="'Gallery Rifle Iron'!$B$3" tooltip="Gallery Rifle Iron Division 1" display="D1" xr:uid="{E017AEB4-9720-492A-BAD4-9EA0E1B1C98C}"/>
    <hyperlink ref="D18" location="'Gallery Rifle Iron'!$B$15" tooltip="Gallery Rifle Iron Division 2" display="D2" xr:uid="{E903B024-56B1-460A-84FB-66A57F2EFD86}"/>
    <hyperlink ref="E18" location="'Gallery Rifle Iron'!$B$27" tooltip="Gallery Rifle Iron Division 3" display="D3" xr:uid="{A5003977-2CBB-4E7F-A577-EA6D64B40592}"/>
    <hyperlink ref="F18" location="'Gallery Rifle Iron'!$B$39" tooltip="Gallery Rifle Iron Division 4" display="D4" xr:uid="{63943A91-7346-4F47-99C6-60B5D0AAB6CD}"/>
    <hyperlink ref="G18" location="'Gallery Rifle Iron'!$B$50" tooltip="Gallery Rifle Iron Division 5" display="D5" xr:uid="{701C4442-B67D-47EA-A926-23B38C256E72}"/>
    <hyperlink ref="B19" location="'Gallery Rifle Iron Sen'!A2" tooltip="Gallery Rifle Iron Sen" display="Gallery Rifle Iron Sen" xr:uid="{04A5B667-E036-4923-BD52-BEF73E306BB6}"/>
    <hyperlink ref="C19" location="'Gallery Rifle Iron Sen'!$B$3" tooltip="Gallery Rifle Iron Sen Division 1" display="D1" xr:uid="{11AC3056-655E-4546-B266-B1901DAA7B8F}"/>
    <hyperlink ref="B20" location="'Long Barrelled Pistol'!A2" tooltip="Long Barrelled Pistol" display="Long Barrelled Pistol" xr:uid="{200AE8CC-1486-4ED2-8BE0-A711104ADFBF}"/>
    <hyperlink ref="C20" location="'Long Barrelled Pistol'!$B$3" tooltip="Long Barrelled Pistol Division 1" display="D1" xr:uid="{4BC5B1E2-D0E6-4E9E-A53F-A81F19C65EC1}"/>
    <hyperlink ref="D20" location="'Long Barrelled Pistol'!$B$13" tooltip="Long Barrelled Pistol Division 2" display="D2" xr:uid="{EB347192-C44A-42C8-BA48-245AE235CAFC}"/>
    <hyperlink ref="E20" location="'Long Barrelled Pistol'!$B$23" tooltip="Long Barrelled Pistol Division 3" display="D3" xr:uid="{A972D553-0AAD-4CF8-B826-AA7E07A4C2DA}"/>
    <hyperlink ref="B21" location="'Long Barrelled Pistol Sen'!A2" tooltip="Long Barrelled Pistol Sen" display="Long Barrelled Pistol Sen" xr:uid="{2141D114-7F3B-401B-A9DD-44341E3CF9B2}"/>
    <hyperlink ref="C21" location="'Long Barrelled Pistol Sen'!$B$3" tooltip="Long Barrelled Pistol Sen Division 1" display="D1" xr:uid="{EDC76E6D-0A82-47FB-A61C-D20B1CD704BB}"/>
    <hyperlink ref="B22" location="'Long Range Bench 1'!A2" tooltip="Long Range Bench" display="Long Range Bench" xr:uid="{D1A3F5B5-21D4-4CE4-8E75-F20D48BAF038}"/>
    <hyperlink ref="C22" location="'Long Range Bench 1'!$B$3" tooltip="Long Range Bench Division 1" display="D1" xr:uid="{EFC0116B-ED5C-4941-9D1F-5CB978AB5BA7}"/>
    <hyperlink ref="D22" location="'Long Range Bench 1'!$B$15" tooltip="Long Range Bench Division 2" display="D2" xr:uid="{A5D0A533-2AB2-4A70-8D67-7644C6D441B5}"/>
    <hyperlink ref="E22" location="'Long Range Bench 1'!$B$27" tooltip="Long Range Bench Division 3" display="D3" xr:uid="{7C69AD89-9B27-4EC9-9D3B-92F00D21D450}"/>
    <hyperlink ref="F22" location="'Long Range Bench 1'!$B$39" tooltip="Long Range Bench Division 4" display="D4" xr:uid="{638BAE50-FA24-4E66-ADCB-600A0C893479}"/>
    <hyperlink ref="G22" location="'Long Range Bench 1'!$B$50" tooltip="Long Range Bench Division 5" display="D5" xr:uid="{12956FC4-ECA2-424E-B7EB-4CF6F4E193B9}"/>
    <hyperlink ref="H22" location="'Long Range Bench 2'!$B$3" tooltip="Long Range Bench Division 6" display="D6" xr:uid="{B19AE405-07DC-4D0C-969F-0C1AA5E85A7A}"/>
    <hyperlink ref="B23" location="'Long Range Bench Sen'!A2" tooltip="Long Range Bench Sen" display="Long Range Bench Sen" xr:uid="{CB0D902F-8100-4D67-932B-9A177889FC9B}"/>
    <hyperlink ref="C23" location="'Long Range Bench Sen'!$B$3" tooltip="Long Range Bench Sen Division 1" display="D1" xr:uid="{FD991F7C-C903-474B-9745-15D57B903D9A}"/>
    <hyperlink ref="O5" location="'Muzzle-loading Pistol'!A2" tooltip="Muzzle-loading Pistol" display="Muzzle-loading Pistol" xr:uid="{FABC0620-1AF4-4A46-A1F1-775DB0E60FD4}"/>
    <hyperlink ref="P5" location="'Muzzle-loading Pistol'!$B$3" tooltip="Muzzle-loading Pistol Division 1" display="D1" xr:uid="{57BA5533-4C98-40B8-A2B8-62CF40BA5F90}"/>
    <hyperlink ref="O6" location="'Muzzle-loading Revolver'!A2" tooltip="Muzzle-loading Revolver" display="Muzzle-loading Revolver" xr:uid="{23F5F083-E7AA-4AF6-A564-1B2A42DD462E}"/>
    <hyperlink ref="P6" location="'Muzzle-loading Revolver'!$B$3" tooltip="Muzzle-loading Revolver Division 1" display="D1" xr:uid="{5453A58E-CD58-45DD-A1CB-BA6F3AE057A0}"/>
    <hyperlink ref="Q6" location="'Muzzle-loading Revolver'!$B$12" tooltip="Muzzle-loading Revolver Division 2" display="D2" xr:uid="{85BC92D9-049A-4173-8326-1B6D266F0428}"/>
    <hyperlink ref="O7" location="'Rapid Fire Air Pistol'!A2" tooltip="Rapid Fire Air Pistol" display="Rapid Fire Air Pistol" xr:uid="{B65B1E13-76F3-4853-8FF3-579C3DBD6ECF}"/>
    <hyperlink ref="P7" location="'Rapid Fire Air Pistol'!$B$3" tooltip="Rapid Fire Air Pistol Division 1" display="D1" xr:uid="{2693FAB1-09C8-4C79-AC5D-7F4B0306F610}"/>
    <hyperlink ref="O8" location="'Rapid Fire Rifle'!A2" tooltip="Rapid Fire Rifle" display="Rapid Fire Rifle" xr:uid="{BED59E9D-1B32-4623-A107-0C5EB5D8342F}"/>
    <hyperlink ref="P8" location="'Rapid Fire Rifle'!$B$3" tooltip="Rapid Fire Rifle Division 1" display="D1" xr:uid="{187D7EAF-F646-4CDC-9CE6-A0EBCFCBA8DF}"/>
    <hyperlink ref="Q8" location="'Rapid Fire Rifle'!$B$13" tooltip="Rapid Fire Rifle Division 2" display="D2" xr:uid="{6EA3BC0A-6DDB-431A-880F-89B130E23CDC}"/>
    <hyperlink ref="O9" location="'Rapid Fire Rifle Sen'!A2" tooltip="Rapid Fire Rifle Sen" display="Rapid Fire Rifle Sen" xr:uid="{768ABF5A-829E-4847-B8D5-50374A5437CC}"/>
    <hyperlink ref="P9" location="'Rapid Fire Rifle Sen'!$B$3" tooltip="Rapid Fire Rifle Sen Division 1" display="D1" xr:uid="{B64D2E08-0F2C-4633-A261-18BF8279823F}"/>
    <hyperlink ref="O10" location="'Short Range Rifle'!A2" tooltip="Short Range Rifle" display="Short Range Rifle" xr:uid="{904B446B-CCD6-4734-BDBF-111D366A6F12}"/>
    <hyperlink ref="P10" location="'Short Range Rifle'!$B$3" tooltip="Short Range Rifle Division 1" display="D1" xr:uid="{4BCE877F-3D34-4315-A093-4685C032EB67}"/>
    <hyperlink ref="Q10" location="'Short Range Rifle'!$J$3" tooltip="Short Range Rifle Division 2" display="D2" xr:uid="{430FCFA9-84A2-4AF2-9989-272ADE433585}"/>
    <hyperlink ref="R10" location="'Short Range Rifle'!$B$15" tooltip="Short Range Rifle Division 3" display="D3" xr:uid="{9D4B491F-5E18-4C2B-941E-D01A7D6A67C8}"/>
    <hyperlink ref="S10" location="'Short Range Rifle'!$J$15" tooltip="Short Range Rifle Division 4" display="D4" xr:uid="{3E55EF22-45F2-49D6-8EAE-7EB84379486B}"/>
    <hyperlink ref="T10" location="'Short Range Rifle'!$B$27" tooltip="Short Range Rifle Division 5" display="D5" xr:uid="{101766A1-BE5D-4E3C-808B-B8DE422D784B}"/>
    <hyperlink ref="U10" location="'Short Range Rifle'!$J$27" tooltip="Short Range Rifle Division 6" display="D6" xr:uid="{8D804DC3-5408-4AE8-948A-3C26FCFE5545}"/>
    <hyperlink ref="V10" location="'Short Range Rifle'!$B$39" tooltip="Short Range Rifle Division 7" display="D7" xr:uid="{1689BFB1-5DB6-4274-ACE2-2F142C613F0A}"/>
    <hyperlink ref="W10" location="'Short Range Rifle'!$J$39" tooltip="Short Range Rifle Division 8" display="D8" xr:uid="{609EDD72-137B-4A26-BD90-D700198FBC39}"/>
    <hyperlink ref="X10" location="'Short Range Rifle'!$B$51" tooltip="Short Range Rifle Division 9" display="D9" xr:uid="{EC3B352E-413B-48AD-B1BF-71E7253D1186}"/>
    <hyperlink ref="O11" location="'Short Range Rifle Sen'!A2" tooltip="Short Range Rifle Sen" display="Short Range Rifle Sen" xr:uid="{D3662DD3-8A90-4234-99F7-9AC18D18A4DC}"/>
    <hyperlink ref="P11" location="'Short Range Rifle Sen'!$B$3" tooltip="Short Range Rifle Sen Division 1" display="D1" xr:uid="{0BC28F96-A206-4EF2-A1F0-6618C1FDF658}"/>
    <hyperlink ref="O12" location="'Short Range Rifle Team 1'!A2" tooltip="Short Range Rifle Team" display="Short Range Rifle Team" xr:uid="{5F98C69B-1ADF-4DCE-86AD-AB9041514125}"/>
    <hyperlink ref="P12" location="'Short Range Rifle Team 1'!$A$3" tooltip="Short Range Rifle Team Division 1" display="D1" xr:uid="{38B49D5C-14D5-44A6-9C00-F307C93AEC3B}"/>
    <hyperlink ref="Q12" location="'Short Range Rifle Team 1'!$A$29" tooltip="Short Range Rifle Team Division 2" display="D2" xr:uid="{CEEA62EA-A3BA-4801-BB76-B063DC70AFEC}"/>
    <hyperlink ref="R12" location="'Short Range Rifle Team 2'!$A$3" tooltip="Short Range Rifle Team Division 3" display="D3" xr:uid="{732A4B26-864E-47A3-BFAD-9EA55DC5034A}"/>
    <hyperlink ref="O13" location="'Sport Rifle'!A2" tooltip="Sport Rifle" display="Sport Rifle" xr:uid="{C9A9D5F6-FED7-45DD-B6C5-65020048D4B3}"/>
    <hyperlink ref="P13" location="'Sport Rifle'!$B$3" tooltip="Sport Rifle Division 1" display="D1" xr:uid="{01C342A3-92A4-4A95-B51B-D3E48401A276}"/>
    <hyperlink ref="Q13" location="'Sport Rifle'!$J$3" tooltip="Sport Rifle Division 2" display="D2" xr:uid="{B86C7F39-9CCE-4D65-BDE9-8BBA2E090C43}"/>
    <hyperlink ref="R13" location="'Sport Rifle'!$B$15" tooltip="Sport Rifle Division 3" display="D3" xr:uid="{37CACD79-76AD-4B14-97DD-28D62C91E9DF}"/>
    <hyperlink ref="S13" location="'Sport Rifle'!$J$15" tooltip="Sport Rifle Division 4" display="D4" xr:uid="{02B04A1C-3974-43B3-8891-084A35B590F3}"/>
    <hyperlink ref="T13" location="'Sport Rifle'!$B$27" tooltip="Sport Rifle Division 5" display="D5" xr:uid="{9492EE39-C029-4111-B047-49521993848C}"/>
    <hyperlink ref="U13" location="'Sport Rifle'!$J$27" tooltip="Sport Rifle Division 6" display="D6" xr:uid="{9F428B2D-67DC-462A-B87D-D0FE2CEC1E3D}"/>
    <hyperlink ref="V13" location="'Sport Rifle'!$B$39" tooltip="Sport Rifle Division 7" display="D7" xr:uid="{868930F1-5653-42FE-A6E9-F973954B92EA}"/>
    <hyperlink ref="W13" location="'Sport Rifle'!$J$39" tooltip="Sport Rifle Division 8" display="D8" xr:uid="{B9C16A36-84CB-4A69-8A93-F4DBF177A0C0}"/>
    <hyperlink ref="X13" location="'Sport Rifle'!$B$50" tooltip="Sport Rifle Division 9" display="D9" xr:uid="{77A9D69F-EF4E-4749-AE5C-95C6411E62A6}"/>
    <hyperlink ref="Y13" location="'Sport Rifle'!$J$50" tooltip="Sport Rifle Division 10" display="D10" xr:uid="{FFF6972C-70ED-401C-BA7B-562F009A4E1A}"/>
    <hyperlink ref="O14" location="'Sport Rifle Sen'!A2" tooltip="Sport Rifle Sen" display="Sport Rifle Sen" xr:uid="{1B1ED3EC-D822-4B6A-B440-B9E1E0D79CE6}"/>
    <hyperlink ref="P14" location="'Sport Rifle Sen'!$B$3" tooltip="Sport Rifle Sen Division 1" display="D1" xr:uid="{470CB36B-4094-4266-9320-577980ECFDB1}"/>
    <hyperlink ref="Q14" location="'Sport Rifle Sen'!$B$14" tooltip="Sport Rifle Sen Division 2" display="D2" xr:uid="{CE0485C7-4076-4FA4-8824-D82B7D418F94}"/>
    <hyperlink ref="R14" location="'Sport Rifle Sen'!$B$25" tooltip="Sport Rifle Sen Division 3" display="D3" xr:uid="{C0C117AF-EC2E-42DF-8913-61ECCD278868}"/>
    <hyperlink ref="O15" location="'Sport Rifle Team'!A2" tooltip="Sport Rifle Team" display="Sport Rifle Team" xr:uid="{D6C3D48C-23A8-490D-B915-F7885447F52D}"/>
    <hyperlink ref="P15" location="'Sport Rifle Team'!$A$3" tooltip="Sport Rifle Team Division 1" display="D1" xr:uid="{12AB6E93-48EC-44AE-9462-687BA8C7CE10}"/>
    <hyperlink ref="Q15" location="'Sport Rifle Team'!$A$29" tooltip="Sport Rifle Team Division 2" display="D2" xr:uid="{1E0E3E14-BD6E-493A-A142-07BA3B96EE93}"/>
    <hyperlink ref="O16" location="'SR Benchrest (Air)'!A2" tooltip="SR Benchrest (Air)" display="SR Benchrest (Air)" xr:uid="{3F81123E-00CF-4B8A-BBBE-045508F07A12}"/>
    <hyperlink ref="P16" location="'SR Benchrest (Air)'!$B$3" tooltip="SR Benchrest (Air) Division 1" display="D1" xr:uid="{8A202318-E4B4-4DD8-AA7D-3FD4871B0249}"/>
    <hyperlink ref="Q16" location="'SR Benchrest (Air)'!$B$15" tooltip="SR Benchrest (Air) Division 2" display="D2" xr:uid="{D42E1B93-26C9-45FA-B0C9-C195E4E84AE4}"/>
    <hyperlink ref="R16" location="'SR Benchrest (Air)'!$B$27" tooltip="SR Benchrest (Air) Division 3" display="D3" xr:uid="{0AF5F9BD-4CE5-4F83-AF41-119CBC3FFFB4}"/>
    <hyperlink ref="O17" location="'SR Benchrest (Air) Sen'!A2" tooltip="SR Benchrest (Air) Sen" display="SR Benchrest (Air) Sen" xr:uid="{8ED4CED2-BD38-445F-A284-114585088AD5}"/>
    <hyperlink ref="P17" location="'SR Benchrest (Air) Sen'!$B$3" tooltip="SR Benchrest (Air) Sen Division 1" display="D1" xr:uid="{715E12E4-3454-4FBB-A705-AFCFA33A68FD}"/>
    <hyperlink ref="O18" location="'SR Benchrest (Rimfire) 1'!A2" tooltip="SR Benchrest (Rimfire)" display="SR Benchrest (Rimfire)" xr:uid="{01F9B787-605F-40D4-9F56-23963B9B3F73}"/>
    <hyperlink ref="P18" location="'SR Benchrest (Rimfire) 1'!$B$3" tooltip="SR Benchrest (Rimfire) Division 1" display="D1" xr:uid="{B1D8B3A8-BE36-4FC4-823F-633A1664FA22}"/>
    <hyperlink ref="Q18" location="'SR Benchrest (Rimfire) 1'!$B$15" tooltip="SR Benchrest (Rimfire) Division 2" display="D2" xr:uid="{BFD13FD4-7FC7-4D6C-B6AC-63883CA633C5}"/>
    <hyperlink ref="R18" location="'SR Benchrest (Rimfire) 1'!$B$27" tooltip="SR Benchrest (Rimfire) Division 3" display="D3" xr:uid="{1895AD05-5429-46D6-99DB-FC61D6D968C3}"/>
    <hyperlink ref="S18" location="'SR Benchrest (Rimfire) 1'!$B$39" tooltip="SR Benchrest (Rimfire) Division 4" display="D4" xr:uid="{630843FC-6A3A-4715-BD3E-58866E061209}"/>
    <hyperlink ref="T18" location="'SR Benchrest (Rimfire) 1'!$B$51" tooltip="SR Benchrest (Rimfire) Division 5" display="D5" xr:uid="{6002E715-DB2D-4C17-976A-6FC339ACE904}"/>
    <hyperlink ref="U18" location="'SR Benchrest (Rimfire) 2'!$B$3" tooltip="SR Benchrest (Rimfire) Division 6" display="D6" xr:uid="{88717243-EF8C-4BEB-8713-FEFFF390D39F}"/>
    <hyperlink ref="V18" location="'SR Benchrest (Rimfire) 2'!$B$15" tooltip="SR Benchrest (Rimfire) Division 7" display="D7" xr:uid="{6B77B14F-8D5B-4116-B7E6-C58F196C59B1}"/>
    <hyperlink ref="W18" location="'SR Benchrest (Rimfire) 2'!$B$26" tooltip="SR Benchrest (Rimfire) Division 8" display="D8" xr:uid="{22605198-BEB3-4993-B8BE-7C3E5FB51321}"/>
    <hyperlink ref="X18" location="'SR Benchrest (Rimfire) 2'!$B$37" tooltip="SR Benchrest (Rimfire) Division 9" display="D9" xr:uid="{72BDC8EB-E0D1-4CF5-A548-E221EC7CCD78}"/>
    <hyperlink ref="Y18" location="'SR Benchrest (Rimfire) 2'!$B$48" tooltip="SR Benchrest (Rimfire) Division 10" display="D10" xr:uid="{BAE908DA-1CA0-4A11-896E-F582C500002B}"/>
    <hyperlink ref="O19" location="'SR Benchrest (Rimfire) Jun'!A2" tooltip="SR Benchrest (Rimfire) Jun" display="SR Benchrest (Rimfire) Jun" xr:uid="{DB6DF5EB-B1E8-440B-B39E-C8B8B3306EE1}"/>
    <hyperlink ref="P19" location="'SR Benchrest (Rimfire) Jun'!$B$3" tooltip="SR Benchrest (Rimfire) Jun Division 1" display="D1" xr:uid="{D7E4FEEB-C5B4-44B1-B426-4BE827D22A43}"/>
    <hyperlink ref="O20" location="'SR Benchrest (Rimfire) Sen'!A2" tooltip="SR Benchrest (Rimfire) Sen" display="SR Benchrest (Rimfire) Sen" xr:uid="{E7199CFE-D284-4179-BDC2-F658D46452DE}"/>
    <hyperlink ref="P20" location="'SR Benchrest (Rimfire) Sen'!$B$3" tooltip="SR Benchrest (Rimfire) Sen Division 1" display="D1" xr:uid="{CC7E5D8F-20D3-414E-89DE-ACE8D23F51FF}"/>
    <hyperlink ref="Q20" location="'SR Benchrest (Rimfire) Sen'!$B$16" tooltip="SR Benchrest (Rimfire) Sen Division 2" display="D2" xr:uid="{6F3443E6-750A-4CB7-9876-9D7117A22581}"/>
    <hyperlink ref="O21" location="'SR Benchrest (Rimfire) Team'!A2" tooltip="SR Benchrest (Rimfire) Team" display="SR Benchrest (Rimfire) Team" xr:uid="{25DE3D42-16E8-44DF-862F-0FBA291185F1}"/>
    <hyperlink ref="P21" location="'SR Benchrest (Rimfire) Team'!$A$3" tooltip="SR Benchrest (Rimfire) Team Division 1" display="D1" xr:uid="{BA1883E9-8B23-4B73-A207-9C66B3D12903}"/>
    <hyperlink ref="Q21" location="'SR Benchrest (Rimfire) Team'!$A$29" tooltip="SR Benchrest (Rimfire) Team Division 2" display="D2" xr:uid="{31A7F1AF-6482-430B-9150-72E7DC6161DA}"/>
    <hyperlink ref="O22" location="'SR Standard Pistol'!A2" tooltip="SR Standard Pistol" display="SR Standard Pistol" xr:uid="{7DE52E82-BCA8-434E-A576-B30C39ADFE1F}"/>
    <hyperlink ref="P22" location="'SR Standard Pistol'!$B$3" tooltip="SR Standard Pistol Division 1" display="D1" xr:uid="{17B3087D-873B-4CC2-8893-14172E236166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F59B5-D33E-4CCF-B551-4E9C000C7637}">
  <sheetPr codeName="Sheet34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209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7</v>
      </c>
      <c r="B5" s="14" t="s">
        <v>211</v>
      </c>
      <c r="C5" s="14" t="s">
        <v>37</v>
      </c>
      <c r="D5" s="35">
        <v>188</v>
      </c>
      <c r="E5" s="15">
        <v>8</v>
      </c>
      <c r="F5" s="35">
        <v>188</v>
      </c>
      <c r="G5" s="36">
        <v>8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39">
        <v>2</v>
      </c>
      <c r="B6" s="18" t="s">
        <v>213</v>
      </c>
      <c r="C6" s="18" t="s">
        <v>76</v>
      </c>
      <c r="D6" s="37">
        <v>183</v>
      </c>
      <c r="E6" s="19">
        <v>7</v>
      </c>
      <c r="F6" s="37">
        <v>183</v>
      </c>
      <c r="G6" s="38">
        <v>7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18" t="s">
        <v>65</v>
      </c>
      <c r="C7" s="18" t="s">
        <v>49</v>
      </c>
      <c r="D7" s="37">
        <v>151</v>
      </c>
      <c r="E7" s="19">
        <v>6</v>
      </c>
      <c r="F7" s="37">
        <v>151</v>
      </c>
      <c r="G7" s="38">
        <v>6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39">
        <v>6</v>
      </c>
      <c r="B8" s="18" t="s">
        <v>117</v>
      </c>
      <c r="C8" s="18" t="s">
        <v>108</v>
      </c>
      <c r="D8" s="37">
        <v>145</v>
      </c>
      <c r="E8" s="19">
        <v>5</v>
      </c>
      <c r="F8" s="37">
        <v>145</v>
      </c>
      <c r="G8" s="38">
        <v>5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5</v>
      </c>
      <c r="B9" s="18" t="s">
        <v>100</v>
      </c>
      <c r="C9" s="18" t="s">
        <v>49</v>
      </c>
      <c r="D9" s="37">
        <v>134</v>
      </c>
      <c r="E9" s="19">
        <v>4</v>
      </c>
      <c r="F9" s="37">
        <v>134</v>
      </c>
      <c r="G9" s="38">
        <v>4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8</v>
      </c>
      <c r="B10" s="18" t="s">
        <v>153</v>
      </c>
      <c r="C10" s="18" t="s">
        <v>14</v>
      </c>
      <c r="D10" s="37">
        <v>119</v>
      </c>
      <c r="E10" s="19">
        <v>3</v>
      </c>
      <c r="F10" s="37">
        <v>119</v>
      </c>
      <c r="G10" s="38">
        <v>3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9">
        <v>4</v>
      </c>
      <c r="B11" s="18" t="s">
        <v>147</v>
      </c>
      <c r="C11" s="18" t="s">
        <v>67</v>
      </c>
      <c r="D11" s="37">
        <v>97</v>
      </c>
      <c r="E11" s="19">
        <v>2</v>
      </c>
      <c r="F11" s="37">
        <v>97</v>
      </c>
      <c r="G11" s="38">
        <v>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24">
        <v>1</v>
      </c>
      <c r="B12" s="25" t="s">
        <v>229</v>
      </c>
      <c r="C12" s="25" t="s">
        <v>49</v>
      </c>
      <c r="D12" s="26" t="s">
        <v>43</v>
      </c>
      <c r="E12" s="26">
        <v>0</v>
      </c>
      <c r="F12" s="28">
        <v>0</v>
      </c>
      <c r="G12" s="29">
        <v>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164</v>
      </c>
      <c r="F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</sheetData>
  <sheetProtection selectLockedCells="1" selectUnlockedCells="1"/>
  <hyperlinks>
    <hyperlink ref="B2" location="'Index'!A3" tooltip="Go to the Index sheet" display="`" xr:uid="{9F928725-9A15-4691-ADB5-DB64A31CFC3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F48F6-88E8-4070-91C7-3E7B6E94EF93}">
  <sheetPr codeName="Sheet33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232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4"/>
    </row>
    <row r="5" spans="1:34" ht="15.75" customHeight="1" x14ac:dyDescent="0.3">
      <c r="A5" s="13">
        <v>4</v>
      </c>
      <c r="B5" s="14" t="s">
        <v>82</v>
      </c>
      <c r="C5" s="14" t="s">
        <v>81</v>
      </c>
      <c r="D5" s="15">
        <v>188</v>
      </c>
      <c r="E5" s="15">
        <v>6</v>
      </c>
      <c r="F5" s="15">
        <v>188</v>
      </c>
      <c r="G5" s="16">
        <v>6</v>
      </c>
      <c r="I5" s="4"/>
    </row>
    <row r="6" spans="1:34" ht="15.75" customHeight="1" x14ac:dyDescent="0.3">
      <c r="A6" s="17">
        <v>3</v>
      </c>
      <c r="B6" s="18" t="s">
        <v>80</v>
      </c>
      <c r="C6" s="18" t="s">
        <v>81</v>
      </c>
      <c r="D6" s="19">
        <v>182</v>
      </c>
      <c r="E6" s="20">
        <v>5</v>
      </c>
      <c r="F6" s="19">
        <v>182</v>
      </c>
      <c r="G6" s="23">
        <v>5</v>
      </c>
      <c r="I6" s="4"/>
    </row>
    <row r="7" spans="1:34" ht="15.75" customHeight="1" x14ac:dyDescent="0.3">
      <c r="A7" s="17">
        <v>2</v>
      </c>
      <c r="B7" s="18" t="s">
        <v>156</v>
      </c>
      <c r="C7" s="18" t="s">
        <v>81</v>
      </c>
      <c r="D7" s="19">
        <v>180</v>
      </c>
      <c r="E7" s="20">
        <v>4</v>
      </c>
      <c r="F7" s="19">
        <v>180</v>
      </c>
      <c r="G7" s="23">
        <v>4</v>
      </c>
      <c r="J7" s="71"/>
    </row>
    <row r="8" spans="1:34" ht="15.75" customHeight="1" x14ac:dyDescent="0.3">
      <c r="A8" s="17">
        <v>6</v>
      </c>
      <c r="B8" s="18" t="s">
        <v>233</v>
      </c>
      <c r="C8" s="18" t="s">
        <v>108</v>
      </c>
      <c r="D8" s="19">
        <v>140</v>
      </c>
      <c r="E8" s="20">
        <v>3</v>
      </c>
      <c r="F8" s="19">
        <v>140</v>
      </c>
      <c r="G8" s="23">
        <v>3</v>
      </c>
    </row>
    <row r="9" spans="1:34" ht="15.75" customHeight="1" x14ac:dyDescent="0.3">
      <c r="A9" s="17">
        <v>5</v>
      </c>
      <c r="B9" s="18" t="s">
        <v>147</v>
      </c>
      <c r="C9" s="18" t="s">
        <v>67</v>
      </c>
      <c r="D9" s="19">
        <v>100</v>
      </c>
      <c r="E9" s="20">
        <v>2</v>
      </c>
      <c r="F9" s="19">
        <v>100</v>
      </c>
      <c r="G9" s="23">
        <v>2</v>
      </c>
      <c r="I9" s="4"/>
    </row>
    <row r="10" spans="1:34" ht="15.75" customHeight="1" x14ac:dyDescent="0.3">
      <c r="A10" s="24">
        <v>1</v>
      </c>
      <c r="B10" s="25" t="s">
        <v>199</v>
      </c>
      <c r="C10" s="25" t="s">
        <v>81</v>
      </c>
      <c r="D10" s="26" t="s">
        <v>43</v>
      </c>
      <c r="E10" s="27">
        <v>0</v>
      </c>
      <c r="F10" s="28">
        <v>0</v>
      </c>
      <c r="G10" s="29">
        <v>0</v>
      </c>
      <c r="I10" s="4"/>
    </row>
    <row r="11" spans="1:34" ht="15.75" customHeight="1" x14ac:dyDescent="0.3">
      <c r="A11" s="4"/>
      <c r="I11" s="4"/>
    </row>
    <row r="12" spans="1:34" ht="15.75" customHeight="1" x14ac:dyDescent="0.3">
      <c r="A12" s="4"/>
      <c r="B12" s="4" t="s">
        <v>231</v>
      </c>
      <c r="F12" s="33" t="s">
        <v>142</v>
      </c>
      <c r="I12" s="4"/>
    </row>
    <row r="13" spans="1:34" ht="15.75" customHeight="1" x14ac:dyDescent="0.3">
      <c r="B13" s="4" t="s">
        <v>143</v>
      </c>
    </row>
    <row r="14" spans="1:34" ht="15.75" customHeight="1" x14ac:dyDescent="0.3"/>
    <row r="15" spans="1:34" ht="15.75" customHeight="1" x14ac:dyDescent="0.3"/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`" xr:uid="{EB233816-591D-4967-BCB0-A82A22D6AA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29915-B578-49AA-98F6-7CBF4B55CB06}">
  <sheetPr codeName="Sheet31">
    <tabColor rgb="FFFFFF00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234</v>
      </c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J3" s="7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5</v>
      </c>
      <c r="B5" s="14" t="s">
        <v>22</v>
      </c>
      <c r="C5" s="14" t="s">
        <v>23</v>
      </c>
      <c r="D5" s="15">
        <v>93</v>
      </c>
      <c r="E5" s="15">
        <v>96</v>
      </c>
      <c r="F5" s="15">
        <f t="shared" ref="F5:F11" si="0">SUM(D5:E5)</f>
        <v>189</v>
      </c>
      <c r="G5" s="15">
        <v>7</v>
      </c>
      <c r="H5" s="15">
        <v>189</v>
      </c>
      <c r="I5" s="16">
        <v>7</v>
      </c>
      <c r="K5" s="4"/>
      <c r="V5" s="5"/>
      <c r="W5" s="5"/>
    </row>
    <row r="6" spans="1:34" ht="15.75" customHeight="1" x14ac:dyDescent="0.3">
      <c r="A6" s="17">
        <v>2</v>
      </c>
      <c r="B6" s="18" t="s">
        <v>235</v>
      </c>
      <c r="C6" s="18" t="s">
        <v>23</v>
      </c>
      <c r="D6" s="19">
        <v>83</v>
      </c>
      <c r="E6" s="19">
        <v>93</v>
      </c>
      <c r="F6" s="19">
        <f t="shared" si="0"/>
        <v>176</v>
      </c>
      <c r="G6" s="20">
        <v>6</v>
      </c>
      <c r="H6" s="19">
        <v>176</v>
      </c>
      <c r="I6" s="23">
        <v>6</v>
      </c>
      <c r="K6" s="4"/>
    </row>
    <row r="7" spans="1:34" ht="15.75" customHeight="1" x14ac:dyDescent="0.3">
      <c r="A7" s="17">
        <v>6</v>
      </c>
      <c r="B7" s="18" t="s">
        <v>46</v>
      </c>
      <c r="C7" s="18" t="s">
        <v>47</v>
      </c>
      <c r="D7" s="19">
        <v>83</v>
      </c>
      <c r="E7" s="19">
        <v>83</v>
      </c>
      <c r="F7" s="19">
        <f t="shared" si="0"/>
        <v>166</v>
      </c>
      <c r="G7" s="20">
        <v>5</v>
      </c>
      <c r="H7" s="19">
        <v>166</v>
      </c>
      <c r="I7" s="23">
        <v>5</v>
      </c>
      <c r="J7" s="71"/>
      <c r="K7" s="4"/>
      <c r="V7" s="5"/>
      <c r="W7" s="5"/>
    </row>
    <row r="8" spans="1:34" ht="15.75" customHeight="1" x14ac:dyDescent="0.3">
      <c r="A8" s="17">
        <v>7</v>
      </c>
      <c r="B8" s="18" t="s">
        <v>56</v>
      </c>
      <c r="C8" s="18" t="s">
        <v>14</v>
      </c>
      <c r="D8" s="19">
        <v>82</v>
      </c>
      <c r="E8" s="19">
        <v>80</v>
      </c>
      <c r="F8" s="19">
        <f t="shared" si="0"/>
        <v>162</v>
      </c>
      <c r="G8" s="20">
        <v>4</v>
      </c>
      <c r="H8" s="19">
        <v>162</v>
      </c>
      <c r="I8" s="23">
        <v>4</v>
      </c>
      <c r="K8" s="4"/>
    </row>
    <row r="9" spans="1:34" s="5" customFormat="1" ht="15.75" customHeight="1" x14ac:dyDescent="0.3">
      <c r="A9" s="17">
        <v>3</v>
      </c>
      <c r="B9" s="18" t="s">
        <v>236</v>
      </c>
      <c r="C9" s="18" t="s">
        <v>23</v>
      </c>
      <c r="D9" s="19">
        <v>70</v>
      </c>
      <c r="E9" s="19">
        <v>73</v>
      </c>
      <c r="F9" s="19">
        <f t="shared" si="0"/>
        <v>143</v>
      </c>
      <c r="G9" s="20">
        <v>3</v>
      </c>
      <c r="H9" s="19">
        <v>143</v>
      </c>
      <c r="I9" s="23">
        <v>3</v>
      </c>
      <c r="J9" s="4"/>
      <c r="V9" s="4"/>
      <c r="W9" s="4"/>
    </row>
    <row r="10" spans="1:34" s="5" customFormat="1" ht="15.75" customHeight="1" x14ac:dyDescent="0.3">
      <c r="A10" s="17">
        <v>1</v>
      </c>
      <c r="B10" s="18" t="s">
        <v>237</v>
      </c>
      <c r="C10" s="18" t="s">
        <v>60</v>
      </c>
      <c r="D10" s="19">
        <v>0</v>
      </c>
      <c r="E10" s="19">
        <v>0</v>
      </c>
      <c r="F10" s="19">
        <f t="shared" si="0"/>
        <v>0</v>
      </c>
      <c r="G10" s="20">
        <v>0</v>
      </c>
      <c r="H10" s="21">
        <v>0</v>
      </c>
      <c r="I10" s="22">
        <v>0</v>
      </c>
      <c r="J10" s="4"/>
      <c r="V10" s="4"/>
      <c r="W10" s="4"/>
    </row>
    <row r="11" spans="1:34" s="5" customFormat="1" ht="15.75" customHeight="1" x14ac:dyDescent="0.3">
      <c r="A11" s="24">
        <v>4</v>
      </c>
      <c r="B11" s="25" t="s">
        <v>13</v>
      </c>
      <c r="C11" s="25" t="s">
        <v>14</v>
      </c>
      <c r="D11" s="26" t="s">
        <v>43</v>
      </c>
      <c r="E11" s="26"/>
      <c r="F11" s="26">
        <f t="shared" si="0"/>
        <v>0</v>
      </c>
      <c r="G11" s="27">
        <v>0</v>
      </c>
      <c r="H11" s="26">
        <v>0</v>
      </c>
      <c r="I11" s="30">
        <v>0</v>
      </c>
      <c r="J11" s="4"/>
    </row>
    <row r="12" spans="1:34" s="5" customFormat="1" ht="15.75" customHeight="1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34" s="5" customFormat="1" ht="15.75" customHeight="1" x14ac:dyDescent="0.3">
      <c r="A13" s="7"/>
      <c r="B13" s="8" t="s">
        <v>4</v>
      </c>
      <c r="C13" s="8"/>
      <c r="D13" s="8"/>
      <c r="E13" s="8"/>
      <c r="F13" s="8"/>
      <c r="G13" s="8"/>
      <c r="H13" s="8"/>
      <c r="I13" s="8"/>
      <c r="J13" s="4"/>
    </row>
    <row r="14" spans="1:34" s="5" customFormat="1" ht="15.75" customHeight="1" x14ac:dyDescent="0.3">
      <c r="A14" s="72">
        <v>2</v>
      </c>
      <c r="B14" s="10" t="s">
        <v>5</v>
      </c>
      <c r="C14" s="73" t="s">
        <v>6</v>
      </c>
      <c r="D14" s="46"/>
      <c r="E14" s="74"/>
      <c r="F14" s="11" t="s">
        <v>7</v>
      </c>
      <c r="G14" s="11" t="s">
        <v>8</v>
      </c>
      <c r="H14" s="11" t="s">
        <v>9</v>
      </c>
      <c r="I14" s="12" t="s">
        <v>10</v>
      </c>
      <c r="J14" s="4"/>
    </row>
    <row r="15" spans="1:34" s="5" customFormat="1" ht="15.75" customHeight="1" x14ac:dyDescent="0.3">
      <c r="A15" s="13">
        <v>6</v>
      </c>
      <c r="B15" s="14" t="s">
        <v>79</v>
      </c>
      <c r="C15" s="14" t="s">
        <v>76</v>
      </c>
      <c r="D15" s="15">
        <v>89</v>
      </c>
      <c r="E15" s="15">
        <v>89</v>
      </c>
      <c r="F15" s="15">
        <f t="shared" ref="F15:F21" si="1">SUM(D15:E15)</f>
        <v>178</v>
      </c>
      <c r="G15" s="15">
        <v>7</v>
      </c>
      <c r="H15" s="15">
        <v>178</v>
      </c>
      <c r="I15" s="16">
        <v>7</v>
      </c>
      <c r="J15" s="4"/>
      <c r="V15" s="4"/>
      <c r="W15" s="4"/>
    </row>
    <row r="16" spans="1:34" s="5" customFormat="1" ht="15.75" customHeight="1" x14ac:dyDescent="0.3">
      <c r="A16" s="17">
        <v>3</v>
      </c>
      <c r="B16" s="18" t="s">
        <v>75</v>
      </c>
      <c r="C16" s="18" t="s">
        <v>76</v>
      </c>
      <c r="D16" s="19">
        <v>85</v>
      </c>
      <c r="E16" s="19">
        <v>86</v>
      </c>
      <c r="F16" s="19">
        <f t="shared" si="1"/>
        <v>171</v>
      </c>
      <c r="G16" s="20">
        <v>6</v>
      </c>
      <c r="H16" s="19">
        <v>171</v>
      </c>
      <c r="I16" s="23">
        <v>6</v>
      </c>
      <c r="J16" s="4"/>
    </row>
    <row r="17" spans="1:23" s="5" customFormat="1" ht="15.75" customHeight="1" x14ac:dyDescent="0.3">
      <c r="A17" s="17">
        <v>7</v>
      </c>
      <c r="B17" s="18" t="s">
        <v>74</v>
      </c>
      <c r="C17" s="18" t="s">
        <v>47</v>
      </c>
      <c r="D17" s="19">
        <v>82</v>
      </c>
      <c r="E17" s="19">
        <v>75</v>
      </c>
      <c r="F17" s="19">
        <f t="shared" si="1"/>
        <v>157</v>
      </c>
      <c r="G17" s="20">
        <v>5</v>
      </c>
      <c r="H17" s="19">
        <v>157</v>
      </c>
      <c r="I17" s="23">
        <v>5</v>
      </c>
      <c r="J17" s="4"/>
    </row>
    <row r="18" spans="1:23" x14ac:dyDescent="0.3">
      <c r="A18" s="17">
        <v>1</v>
      </c>
      <c r="B18" s="18" t="s">
        <v>92</v>
      </c>
      <c r="C18" s="18" t="s">
        <v>14</v>
      </c>
      <c r="D18" s="19" t="s">
        <v>43</v>
      </c>
      <c r="E18" s="19"/>
      <c r="F18" s="19">
        <f t="shared" si="1"/>
        <v>0</v>
      </c>
      <c r="G18" s="20">
        <v>0</v>
      </c>
      <c r="H18" s="21">
        <v>0</v>
      </c>
      <c r="I18" s="22">
        <v>0</v>
      </c>
    </row>
    <row r="19" spans="1:23" ht="15.75" customHeight="1" x14ac:dyDescent="0.3">
      <c r="A19" s="17">
        <v>2</v>
      </c>
      <c r="B19" s="18" t="s">
        <v>238</v>
      </c>
      <c r="C19" s="18" t="s">
        <v>239</v>
      </c>
      <c r="D19" s="19" t="s">
        <v>43</v>
      </c>
      <c r="E19" s="19"/>
      <c r="F19" s="19">
        <f t="shared" si="1"/>
        <v>0</v>
      </c>
      <c r="G19" s="20">
        <v>0</v>
      </c>
      <c r="H19" s="19">
        <v>0</v>
      </c>
      <c r="I19" s="23">
        <v>0</v>
      </c>
    </row>
    <row r="20" spans="1:23" ht="15.75" customHeight="1" x14ac:dyDescent="0.3">
      <c r="A20" s="17">
        <v>4</v>
      </c>
      <c r="B20" s="18" t="s">
        <v>203</v>
      </c>
      <c r="C20" s="18" t="s">
        <v>76</v>
      </c>
      <c r="D20" s="19" t="s">
        <v>43</v>
      </c>
      <c r="E20" s="19"/>
      <c r="F20" s="19">
        <f t="shared" si="1"/>
        <v>0</v>
      </c>
      <c r="G20" s="20">
        <v>0</v>
      </c>
      <c r="H20" s="19">
        <v>0</v>
      </c>
      <c r="I20" s="23">
        <v>0</v>
      </c>
    </row>
    <row r="21" spans="1:23" ht="15.75" customHeight="1" x14ac:dyDescent="0.3">
      <c r="A21" s="24">
        <v>5</v>
      </c>
      <c r="B21" s="25" t="s">
        <v>240</v>
      </c>
      <c r="C21" s="25" t="s">
        <v>105</v>
      </c>
      <c r="D21" s="26">
        <v>0</v>
      </c>
      <c r="E21" s="26">
        <v>0</v>
      </c>
      <c r="F21" s="26">
        <f t="shared" si="1"/>
        <v>0</v>
      </c>
      <c r="G21" s="27">
        <v>0</v>
      </c>
      <c r="H21" s="26">
        <v>0</v>
      </c>
      <c r="I21" s="30">
        <v>0</v>
      </c>
      <c r="V21" s="5"/>
      <c r="W21" s="5"/>
    </row>
    <row r="22" spans="1:23" ht="15.75" customHeight="1" x14ac:dyDescent="0.3"/>
    <row r="23" spans="1:23" ht="15.75" customHeight="1" x14ac:dyDescent="0.3">
      <c r="A23" s="7"/>
      <c r="B23" s="8" t="s">
        <v>44</v>
      </c>
      <c r="C23" s="8"/>
      <c r="D23" s="8"/>
      <c r="E23" s="8"/>
      <c r="F23" s="8"/>
      <c r="G23" s="8"/>
      <c r="H23" s="8"/>
      <c r="I23" s="8"/>
    </row>
    <row r="24" spans="1:23" ht="15.75" customHeight="1" x14ac:dyDescent="0.3">
      <c r="A24" s="72">
        <v>2</v>
      </c>
      <c r="B24" s="10" t="s">
        <v>5</v>
      </c>
      <c r="C24" s="73" t="s">
        <v>6</v>
      </c>
      <c r="D24" s="46"/>
      <c r="E24" s="74"/>
      <c r="F24" s="11" t="s">
        <v>7</v>
      </c>
      <c r="G24" s="11" t="s">
        <v>8</v>
      </c>
      <c r="H24" s="11" t="s">
        <v>9</v>
      </c>
      <c r="I24" s="12" t="s">
        <v>10</v>
      </c>
    </row>
    <row r="25" spans="1:23" ht="15.75" customHeight="1" x14ac:dyDescent="0.3">
      <c r="A25" s="13">
        <v>1</v>
      </c>
      <c r="B25" s="14" t="s">
        <v>241</v>
      </c>
      <c r="C25" s="14" t="s">
        <v>105</v>
      </c>
      <c r="D25" s="15">
        <v>81</v>
      </c>
      <c r="E25" s="15">
        <v>86</v>
      </c>
      <c r="F25" s="15">
        <f t="shared" ref="F25:F30" si="2">SUM(D25:E25)</f>
        <v>167</v>
      </c>
      <c r="G25" s="15">
        <v>6</v>
      </c>
      <c r="H25" s="31">
        <v>167</v>
      </c>
      <c r="I25" s="32">
        <v>6</v>
      </c>
    </row>
    <row r="26" spans="1:23" ht="15.75" customHeight="1" x14ac:dyDescent="0.3">
      <c r="A26" s="17">
        <v>5</v>
      </c>
      <c r="B26" s="18" t="s">
        <v>242</v>
      </c>
      <c r="C26" s="18" t="s">
        <v>108</v>
      </c>
      <c r="D26" s="19">
        <v>68</v>
      </c>
      <c r="E26" s="19">
        <v>83</v>
      </c>
      <c r="F26" s="19">
        <f t="shared" si="2"/>
        <v>151</v>
      </c>
      <c r="G26" s="20">
        <v>5</v>
      </c>
      <c r="H26" s="19">
        <v>151</v>
      </c>
      <c r="I26" s="23">
        <v>5</v>
      </c>
    </row>
    <row r="27" spans="1:23" ht="15.75" customHeight="1" x14ac:dyDescent="0.3">
      <c r="A27" s="17">
        <v>4</v>
      </c>
      <c r="B27" s="18" t="s">
        <v>243</v>
      </c>
      <c r="C27" s="18" t="s">
        <v>244</v>
      </c>
      <c r="D27" s="19">
        <v>70</v>
      </c>
      <c r="E27" s="19">
        <v>68</v>
      </c>
      <c r="F27" s="19">
        <f t="shared" si="2"/>
        <v>138</v>
      </c>
      <c r="G27" s="20">
        <v>4</v>
      </c>
      <c r="H27" s="19">
        <v>138</v>
      </c>
      <c r="I27" s="23">
        <v>4</v>
      </c>
    </row>
    <row r="28" spans="1:23" ht="15.75" customHeight="1" x14ac:dyDescent="0.3">
      <c r="A28" s="17">
        <v>2</v>
      </c>
      <c r="B28" s="18" t="s">
        <v>245</v>
      </c>
      <c r="C28" s="18" t="s">
        <v>47</v>
      </c>
      <c r="D28" s="19">
        <v>70</v>
      </c>
      <c r="E28" s="19">
        <v>65</v>
      </c>
      <c r="F28" s="19">
        <f t="shared" si="2"/>
        <v>135</v>
      </c>
      <c r="G28" s="20">
        <v>3</v>
      </c>
      <c r="H28" s="19">
        <v>135</v>
      </c>
      <c r="I28" s="23">
        <v>3</v>
      </c>
    </row>
    <row r="29" spans="1:23" ht="15.75" customHeight="1" x14ac:dyDescent="0.3">
      <c r="A29" s="17">
        <v>3</v>
      </c>
      <c r="B29" s="18" t="s">
        <v>246</v>
      </c>
      <c r="C29" s="18" t="s">
        <v>78</v>
      </c>
      <c r="D29" s="19">
        <v>0</v>
      </c>
      <c r="E29" s="19">
        <v>0</v>
      </c>
      <c r="F29" s="19">
        <f t="shared" si="2"/>
        <v>0</v>
      </c>
      <c r="G29" s="20">
        <v>0</v>
      </c>
      <c r="H29" s="19">
        <v>0</v>
      </c>
      <c r="I29" s="23">
        <v>0</v>
      </c>
    </row>
    <row r="30" spans="1:23" ht="15.75" customHeight="1" x14ac:dyDescent="0.3">
      <c r="A30" s="24">
        <v>6</v>
      </c>
      <c r="B30" s="25" t="s">
        <v>247</v>
      </c>
      <c r="C30" s="25" t="s">
        <v>60</v>
      </c>
      <c r="D30" s="26">
        <v>0</v>
      </c>
      <c r="E30" s="26">
        <v>0</v>
      </c>
      <c r="F30" s="26">
        <f t="shared" si="2"/>
        <v>0</v>
      </c>
      <c r="G30" s="27">
        <v>0</v>
      </c>
      <c r="H30" s="26">
        <v>0</v>
      </c>
      <c r="I30" s="30">
        <v>0</v>
      </c>
    </row>
    <row r="31" spans="1:23" ht="15.75" customHeight="1" x14ac:dyDescent="0.3"/>
    <row r="32" spans="1:23" ht="15.75" customHeight="1" x14ac:dyDescent="0.3">
      <c r="B32" s="4" t="s">
        <v>248</v>
      </c>
      <c r="F32" s="33" t="s">
        <v>142</v>
      </c>
    </row>
    <row r="33" spans="2:2" ht="15.75" customHeight="1" x14ac:dyDescent="0.3">
      <c r="B33" s="4" t="s">
        <v>143</v>
      </c>
    </row>
    <row r="34" spans="2:2" ht="15.75" customHeight="1" x14ac:dyDescent="0.3"/>
    <row r="35" spans="2:2" ht="15.75" customHeight="1" x14ac:dyDescent="0.3"/>
    <row r="36" spans="2:2" ht="15.75" customHeight="1" x14ac:dyDescent="0.3"/>
    <row r="37" spans="2:2" ht="15.75" customHeight="1" x14ac:dyDescent="0.3"/>
    <row r="38" spans="2:2" ht="15.75" customHeight="1" x14ac:dyDescent="0.3"/>
    <row r="39" spans="2:2" ht="15.75" customHeight="1" x14ac:dyDescent="0.3"/>
    <row r="40" spans="2:2" ht="15.75" customHeight="1" x14ac:dyDescent="0.3"/>
    <row r="41" spans="2:2" ht="15.75" customHeight="1" x14ac:dyDescent="0.3"/>
    <row r="42" spans="2:2" ht="15.75" customHeight="1" x14ac:dyDescent="0.3"/>
    <row r="43" spans="2:2" ht="15.75" customHeight="1" x14ac:dyDescent="0.3"/>
    <row r="44" spans="2:2" ht="15.75" customHeight="1" x14ac:dyDescent="0.3"/>
    <row r="45" spans="2:2" ht="15.75" customHeight="1" x14ac:dyDescent="0.3"/>
    <row r="46" spans="2:2" ht="15.75" customHeight="1" x14ac:dyDescent="0.3"/>
    <row r="47" spans="2:2" ht="15.75" customHeight="1" x14ac:dyDescent="0.3"/>
    <row r="48" spans="2:2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</sheetData>
  <hyperlinks>
    <hyperlink ref="B2" location="'Index'!A3" tooltip="Go to the Index sheet" display="`" xr:uid="{1D5A06AF-8450-410C-8411-82AF66A54C6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809A-1BD6-4F76-A5DE-60722BAD8E84}">
  <sheetPr codeName="Sheet17">
    <tabColor theme="9" tint="0.59999389629810485"/>
    <pageSetUpPr fitToPage="1"/>
  </sheetPr>
  <dimension ref="A1:AH6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2" customFormat="1" ht="18" x14ac:dyDescent="0.35">
      <c r="A1" s="1"/>
      <c r="B1" s="2" t="s">
        <v>249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</row>
    <row r="5" spans="1:34" ht="15.75" customHeight="1" x14ac:dyDescent="0.3">
      <c r="A5" s="13">
        <v>3</v>
      </c>
      <c r="B5" s="14" t="s">
        <v>62</v>
      </c>
      <c r="C5" s="14" t="s">
        <v>39</v>
      </c>
      <c r="D5" s="15">
        <v>171</v>
      </c>
      <c r="E5" s="15">
        <v>9</v>
      </c>
      <c r="F5" s="15">
        <v>171</v>
      </c>
      <c r="G5" s="16">
        <v>9</v>
      </c>
    </row>
    <row r="6" spans="1:34" ht="15.75" customHeight="1" x14ac:dyDescent="0.3">
      <c r="A6" s="17">
        <v>8</v>
      </c>
      <c r="B6" s="18" t="s">
        <v>117</v>
      </c>
      <c r="C6" s="18" t="s">
        <v>108</v>
      </c>
      <c r="D6" s="19">
        <v>171</v>
      </c>
      <c r="E6" s="20">
        <v>9</v>
      </c>
      <c r="F6" s="19">
        <v>171</v>
      </c>
      <c r="G6" s="23">
        <v>9</v>
      </c>
    </row>
    <row r="7" spans="1:34" ht="15.75" customHeight="1" x14ac:dyDescent="0.3">
      <c r="A7" s="17">
        <v>4</v>
      </c>
      <c r="B7" s="18" t="s">
        <v>250</v>
      </c>
      <c r="C7" s="18" t="s">
        <v>58</v>
      </c>
      <c r="D7" s="19">
        <v>167</v>
      </c>
      <c r="E7" s="20">
        <v>7</v>
      </c>
      <c r="F7" s="19">
        <v>167</v>
      </c>
      <c r="G7" s="23">
        <v>7</v>
      </c>
      <c r="J7" s="71"/>
    </row>
    <row r="8" spans="1:34" ht="15.75" customHeight="1" x14ac:dyDescent="0.3">
      <c r="A8" s="17">
        <v>7</v>
      </c>
      <c r="B8" s="18" t="s">
        <v>203</v>
      </c>
      <c r="C8" s="18" t="s">
        <v>76</v>
      </c>
      <c r="D8" s="19">
        <v>165</v>
      </c>
      <c r="E8" s="20">
        <v>6</v>
      </c>
      <c r="F8" s="19">
        <v>165</v>
      </c>
      <c r="G8" s="23">
        <v>6</v>
      </c>
    </row>
    <row r="9" spans="1:34" ht="15.75" customHeight="1" x14ac:dyDescent="0.3">
      <c r="A9" s="17">
        <v>6</v>
      </c>
      <c r="B9" s="18" t="s">
        <v>251</v>
      </c>
      <c r="C9" s="18" t="s">
        <v>39</v>
      </c>
      <c r="D9" s="19">
        <v>164</v>
      </c>
      <c r="E9" s="20">
        <v>5</v>
      </c>
      <c r="F9" s="19">
        <v>164</v>
      </c>
      <c r="G9" s="23">
        <v>5</v>
      </c>
    </row>
    <row r="10" spans="1:34" ht="15.75" customHeight="1" x14ac:dyDescent="0.3">
      <c r="A10" s="17">
        <v>2</v>
      </c>
      <c r="B10" s="18" t="s">
        <v>126</v>
      </c>
      <c r="C10" s="18" t="s">
        <v>76</v>
      </c>
      <c r="D10" s="19">
        <v>161</v>
      </c>
      <c r="E10" s="20">
        <v>4</v>
      </c>
      <c r="F10" s="19">
        <v>161</v>
      </c>
      <c r="G10" s="23">
        <v>4</v>
      </c>
    </row>
    <row r="11" spans="1:34" ht="15.75" customHeight="1" x14ac:dyDescent="0.3">
      <c r="A11" s="17">
        <v>1</v>
      </c>
      <c r="B11" s="18" t="s">
        <v>130</v>
      </c>
      <c r="C11" s="18" t="s">
        <v>26</v>
      </c>
      <c r="D11" s="19">
        <v>160</v>
      </c>
      <c r="E11" s="20">
        <v>3</v>
      </c>
      <c r="F11" s="21">
        <v>160</v>
      </c>
      <c r="G11" s="22">
        <v>3</v>
      </c>
    </row>
    <row r="12" spans="1:34" ht="15.75" customHeight="1" x14ac:dyDescent="0.3">
      <c r="A12" s="17">
        <v>9</v>
      </c>
      <c r="B12" s="18" t="s">
        <v>252</v>
      </c>
      <c r="C12" s="18" t="s">
        <v>39</v>
      </c>
      <c r="D12" s="19">
        <v>157</v>
      </c>
      <c r="E12" s="20">
        <v>2</v>
      </c>
      <c r="F12" s="19">
        <v>157</v>
      </c>
      <c r="G12" s="23">
        <v>2</v>
      </c>
    </row>
    <row r="13" spans="1:34" ht="15.75" customHeight="1" x14ac:dyDescent="0.3">
      <c r="A13" s="24">
        <v>5</v>
      </c>
      <c r="B13" s="25" t="s">
        <v>107</v>
      </c>
      <c r="C13" s="25" t="s">
        <v>108</v>
      </c>
      <c r="D13" s="26">
        <v>153</v>
      </c>
      <c r="E13" s="27">
        <v>1</v>
      </c>
      <c r="F13" s="26">
        <v>153</v>
      </c>
      <c r="G13" s="30">
        <v>1</v>
      </c>
    </row>
    <row r="14" spans="1:34" ht="15.75" customHeight="1" x14ac:dyDescent="0.3"/>
    <row r="15" spans="1:34" ht="15.75" customHeight="1" x14ac:dyDescent="0.3">
      <c r="B15" s="4" t="s">
        <v>141</v>
      </c>
      <c r="F15" s="33" t="s">
        <v>142</v>
      </c>
    </row>
    <row r="16" spans="1:34" ht="15.75" customHeight="1" x14ac:dyDescent="0.3">
      <c r="B16" s="4" t="s">
        <v>143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s="5" customFormat="1" ht="15.75" customHeight="1" x14ac:dyDescent="0.3"/>
    <row r="26" s="5" customFormat="1" ht="15.75" customHeight="1" x14ac:dyDescent="0.3"/>
    <row r="27" s="5" customFormat="1" ht="15.75" customHeight="1" x14ac:dyDescent="0.3"/>
    <row r="28" s="5" customFormat="1" ht="15.75" customHeight="1" x14ac:dyDescent="0.3"/>
    <row r="29" s="5" customFormat="1" ht="15.75" customHeight="1" x14ac:dyDescent="0.3"/>
    <row r="30" s="5" customFormat="1" ht="15.75" customHeight="1" x14ac:dyDescent="0.3"/>
    <row r="31" s="5" customFormat="1" ht="15.75" customHeight="1" x14ac:dyDescent="0.3"/>
    <row r="32" s="5" customFormat="1" ht="15.75" customHeight="1" x14ac:dyDescent="0.3"/>
    <row r="33" s="5" customFormat="1" ht="15.75" customHeight="1" x14ac:dyDescent="0.3"/>
    <row r="34" s="5" customFormat="1" ht="15.75" customHeight="1" x14ac:dyDescent="0.3"/>
    <row r="35" s="5" customFormat="1" ht="15.75" customHeight="1" x14ac:dyDescent="0.3"/>
    <row r="36" s="5" customFormat="1" ht="15.75" customHeight="1" x14ac:dyDescent="0.3"/>
    <row r="37" s="5" customFormat="1" ht="15.75" customHeight="1" x14ac:dyDescent="0.3"/>
    <row r="38" s="5" customFormat="1" ht="15.75" customHeight="1" x14ac:dyDescent="0.3"/>
    <row r="39" s="5" customFormat="1" ht="15.75" customHeight="1" x14ac:dyDescent="0.3"/>
    <row r="40" s="5" customFormat="1" ht="15.75" customHeight="1" x14ac:dyDescent="0.3"/>
    <row r="41" s="5" customFormat="1" ht="15.75" customHeight="1" x14ac:dyDescent="0.3"/>
    <row r="42" s="5" customFormat="1" ht="15.75" customHeight="1" x14ac:dyDescent="0.3"/>
    <row r="43" s="5" customFormat="1" ht="15.75" customHeight="1" x14ac:dyDescent="0.3"/>
    <row r="44" s="5" customFormat="1" ht="15.75" customHeight="1" x14ac:dyDescent="0.3"/>
    <row r="45" s="5" customFormat="1" ht="15.75" customHeight="1" x14ac:dyDescent="0.3"/>
    <row r="46" s="5" customFormat="1" ht="15.75" customHeight="1" x14ac:dyDescent="0.3"/>
    <row r="47" s="5" customFormat="1" ht="15.75" customHeight="1" x14ac:dyDescent="0.3"/>
    <row r="48" s="5" customFormat="1" ht="15.75" customHeight="1" x14ac:dyDescent="0.3"/>
    <row r="49" s="5" customFormat="1" ht="15.75" customHeight="1" x14ac:dyDescent="0.3"/>
    <row r="50" s="5" customFormat="1" ht="15.75" customHeight="1" x14ac:dyDescent="0.3"/>
    <row r="51" s="5" customFormat="1" ht="15.75" customHeight="1" x14ac:dyDescent="0.3"/>
    <row r="52" s="5" customFormat="1" ht="15.75" customHeight="1" x14ac:dyDescent="0.3"/>
    <row r="53" s="5" customFormat="1" ht="15.75" customHeight="1" x14ac:dyDescent="0.3"/>
    <row r="54" s="5" customFormat="1" ht="15.75" customHeight="1" x14ac:dyDescent="0.3"/>
    <row r="55" s="5" customFormat="1" ht="15.75" customHeight="1" x14ac:dyDescent="0.3"/>
    <row r="56" s="5" customFormat="1" ht="15.75" customHeight="1" x14ac:dyDescent="0.3"/>
    <row r="57" s="5" customFormat="1" ht="15.75" customHeight="1" x14ac:dyDescent="0.3"/>
    <row r="58" s="5" customFormat="1" ht="15.75" customHeight="1" x14ac:dyDescent="0.3"/>
    <row r="59" s="5" customFormat="1" ht="15.75" customHeight="1" x14ac:dyDescent="0.3"/>
    <row r="60" s="5" customFormat="1" ht="15.75" customHeight="1" x14ac:dyDescent="0.3"/>
    <row r="61" s="5" customFormat="1" ht="15.75" customHeight="1" x14ac:dyDescent="0.3"/>
    <row r="62" s="5" customFormat="1" ht="15.75" customHeight="1" x14ac:dyDescent="0.3"/>
    <row r="63" s="5" customFormat="1" ht="15.75" customHeight="1" x14ac:dyDescent="0.3"/>
    <row r="64" s="5" customFormat="1" ht="15.75" customHeight="1" x14ac:dyDescent="0.3"/>
    <row r="65" s="5" customFormat="1" ht="15.75" customHeight="1" x14ac:dyDescent="0.3"/>
    <row r="66" s="5" customFormat="1" ht="15.75" customHeight="1" x14ac:dyDescent="0.3"/>
    <row r="67" s="5" customFormat="1" ht="15.75" customHeight="1" x14ac:dyDescent="0.3"/>
  </sheetData>
  <hyperlinks>
    <hyperlink ref="B2" location="'Index'!A3" tooltip="Go to the Index sheet" display="`" xr:uid="{C44BA1E1-2FAB-4263-A1B3-F690B458B45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08D56-EB19-4E96-A197-2E901D24C55F}">
  <sheetPr codeName="Sheet37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253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1</v>
      </c>
      <c r="B5" s="14" t="s">
        <v>254</v>
      </c>
      <c r="C5" s="14" t="s">
        <v>255</v>
      </c>
      <c r="D5" s="15">
        <v>99</v>
      </c>
      <c r="E5" s="15">
        <v>99</v>
      </c>
      <c r="F5" s="15">
        <f t="shared" ref="F5:F12" si="0">SUM(D5:E5)</f>
        <v>198</v>
      </c>
      <c r="G5" s="15">
        <v>8</v>
      </c>
      <c r="H5" s="31">
        <v>198</v>
      </c>
      <c r="I5" s="32">
        <v>8</v>
      </c>
      <c r="K5" s="4"/>
    </row>
    <row r="6" spans="1:34" ht="15.75" customHeight="1" x14ac:dyDescent="0.3">
      <c r="A6" s="17">
        <v>4</v>
      </c>
      <c r="B6" s="18" t="s">
        <v>256</v>
      </c>
      <c r="C6" s="18" t="s">
        <v>257</v>
      </c>
      <c r="D6" s="19">
        <v>99</v>
      </c>
      <c r="E6" s="19">
        <v>98</v>
      </c>
      <c r="F6" s="19">
        <f t="shared" si="0"/>
        <v>197</v>
      </c>
      <c r="G6" s="20">
        <v>7</v>
      </c>
      <c r="H6" s="19">
        <v>197</v>
      </c>
      <c r="I6" s="23">
        <v>7</v>
      </c>
      <c r="K6" s="4"/>
    </row>
    <row r="7" spans="1:34" ht="15.75" customHeight="1" x14ac:dyDescent="0.3">
      <c r="A7" s="17">
        <v>7</v>
      </c>
      <c r="B7" s="18" t="s">
        <v>258</v>
      </c>
      <c r="C7" s="18" t="s">
        <v>259</v>
      </c>
      <c r="D7" s="19">
        <v>99</v>
      </c>
      <c r="E7" s="19">
        <v>98</v>
      </c>
      <c r="F7" s="19">
        <f t="shared" si="0"/>
        <v>197</v>
      </c>
      <c r="G7" s="20">
        <v>7</v>
      </c>
      <c r="H7" s="19">
        <v>197</v>
      </c>
      <c r="I7" s="23">
        <v>7</v>
      </c>
      <c r="J7" s="71"/>
      <c r="K7" s="4"/>
    </row>
    <row r="8" spans="1:34" ht="15.75" customHeight="1" x14ac:dyDescent="0.3">
      <c r="A8" s="17">
        <v>8</v>
      </c>
      <c r="B8" s="18" t="s">
        <v>260</v>
      </c>
      <c r="C8" s="18" t="s">
        <v>259</v>
      </c>
      <c r="D8" s="19">
        <v>99</v>
      </c>
      <c r="E8" s="19">
        <v>96</v>
      </c>
      <c r="F8" s="19">
        <f t="shared" si="0"/>
        <v>195</v>
      </c>
      <c r="G8" s="20">
        <v>5</v>
      </c>
      <c r="H8" s="19">
        <v>195</v>
      </c>
      <c r="I8" s="23">
        <v>5</v>
      </c>
      <c r="K8" s="4"/>
    </row>
    <row r="9" spans="1:34" ht="15.75" customHeight="1" x14ac:dyDescent="0.3">
      <c r="A9" s="17">
        <v>6</v>
      </c>
      <c r="B9" s="18" t="s">
        <v>261</v>
      </c>
      <c r="C9" s="18" t="s">
        <v>259</v>
      </c>
      <c r="D9" s="19">
        <v>96</v>
      </c>
      <c r="E9" s="19">
        <v>97</v>
      </c>
      <c r="F9" s="19">
        <f t="shared" si="0"/>
        <v>193</v>
      </c>
      <c r="G9" s="20">
        <v>4</v>
      </c>
      <c r="H9" s="19">
        <v>193</v>
      </c>
      <c r="I9" s="23">
        <v>4</v>
      </c>
    </row>
    <row r="10" spans="1:34" ht="15.75" customHeight="1" x14ac:dyDescent="0.3">
      <c r="A10" s="17">
        <v>3</v>
      </c>
      <c r="B10" s="18" t="s">
        <v>262</v>
      </c>
      <c r="C10" s="18" t="s">
        <v>257</v>
      </c>
      <c r="D10" s="19">
        <v>96</v>
      </c>
      <c r="E10" s="19">
        <v>95</v>
      </c>
      <c r="F10" s="19">
        <f t="shared" si="0"/>
        <v>191</v>
      </c>
      <c r="G10" s="20">
        <v>3</v>
      </c>
      <c r="H10" s="19">
        <v>191</v>
      </c>
      <c r="I10" s="23">
        <v>3</v>
      </c>
    </row>
    <row r="11" spans="1:34" ht="15.75" customHeight="1" x14ac:dyDescent="0.3">
      <c r="A11" s="17">
        <v>2</v>
      </c>
      <c r="B11" s="18" t="s">
        <v>263</v>
      </c>
      <c r="C11" s="18" t="s">
        <v>105</v>
      </c>
      <c r="D11" s="19">
        <v>97</v>
      </c>
      <c r="E11" s="19">
        <v>91</v>
      </c>
      <c r="F11" s="19">
        <f t="shared" si="0"/>
        <v>188</v>
      </c>
      <c r="G11" s="20">
        <v>2</v>
      </c>
      <c r="H11" s="21">
        <v>188</v>
      </c>
      <c r="I11" s="22">
        <v>2</v>
      </c>
    </row>
    <row r="12" spans="1:34" ht="15.75" customHeight="1" x14ac:dyDescent="0.3">
      <c r="A12" s="24">
        <v>5</v>
      </c>
      <c r="B12" s="25" t="s">
        <v>264</v>
      </c>
      <c r="C12" s="25" t="s">
        <v>257</v>
      </c>
      <c r="D12" s="26" t="s">
        <v>68</v>
      </c>
      <c r="E12" s="26"/>
      <c r="F12" s="26">
        <f t="shared" si="0"/>
        <v>0</v>
      </c>
      <c r="G12" s="27">
        <v>0</v>
      </c>
      <c r="H12" s="26">
        <v>0</v>
      </c>
      <c r="I12" s="30">
        <v>0</v>
      </c>
    </row>
    <row r="13" spans="1:34" ht="15.75" customHeight="1" x14ac:dyDescent="0.3"/>
    <row r="14" spans="1:34" ht="15.75" customHeight="1" x14ac:dyDescent="0.3">
      <c r="A14" s="7"/>
      <c r="B14" s="8" t="s">
        <v>4</v>
      </c>
      <c r="C14" s="8"/>
      <c r="D14" s="8"/>
      <c r="E14" s="8"/>
      <c r="F14" s="8"/>
      <c r="G14" s="8"/>
      <c r="H14" s="8"/>
      <c r="I14" s="8"/>
    </row>
    <row r="15" spans="1:34" ht="15.75" customHeight="1" x14ac:dyDescent="0.3">
      <c r="A15" s="72">
        <v>2</v>
      </c>
      <c r="B15" s="10" t="s">
        <v>5</v>
      </c>
      <c r="C15" s="73" t="s">
        <v>6</v>
      </c>
      <c r="D15" s="46"/>
      <c r="E15" s="74"/>
      <c r="F15" s="11" t="s">
        <v>7</v>
      </c>
      <c r="G15" s="11" t="s">
        <v>8</v>
      </c>
      <c r="H15" s="11" t="s">
        <v>9</v>
      </c>
      <c r="I15" s="12" t="s">
        <v>10</v>
      </c>
    </row>
    <row r="16" spans="1:34" ht="15.75" customHeight="1" x14ac:dyDescent="0.3">
      <c r="A16" s="13">
        <v>5</v>
      </c>
      <c r="B16" s="14" t="s">
        <v>265</v>
      </c>
      <c r="C16" s="14" t="s">
        <v>266</v>
      </c>
      <c r="D16" s="15">
        <v>99</v>
      </c>
      <c r="E16" s="15">
        <v>96</v>
      </c>
      <c r="F16" s="15">
        <f t="shared" ref="F16:F22" si="1">SUM(D16:E16)</f>
        <v>195</v>
      </c>
      <c r="G16" s="15">
        <v>7</v>
      </c>
      <c r="H16" s="15">
        <v>195</v>
      </c>
      <c r="I16" s="16">
        <v>7</v>
      </c>
    </row>
    <row r="17" spans="1:9" ht="15.75" customHeight="1" x14ac:dyDescent="0.3">
      <c r="A17" s="17">
        <v>7</v>
      </c>
      <c r="B17" s="18" t="s">
        <v>267</v>
      </c>
      <c r="C17" s="18" t="s">
        <v>255</v>
      </c>
      <c r="D17" s="19">
        <v>97</v>
      </c>
      <c r="E17" s="19">
        <v>97</v>
      </c>
      <c r="F17" s="19">
        <f t="shared" si="1"/>
        <v>194</v>
      </c>
      <c r="G17" s="20">
        <v>6</v>
      </c>
      <c r="H17" s="19">
        <v>194</v>
      </c>
      <c r="I17" s="23">
        <v>6</v>
      </c>
    </row>
    <row r="18" spans="1:9" ht="15.75" customHeight="1" x14ac:dyDescent="0.3">
      <c r="A18" s="17">
        <v>2</v>
      </c>
      <c r="B18" s="18" t="s">
        <v>268</v>
      </c>
      <c r="C18" s="18" t="s">
        <v>269</v>
      </c>
      <c r="D18" s="19">
        <v>95</v>
      </c>
      <c r="E18" s="19">
        <v>96</v>
      </c>
      <c r="F18" s="19">
        <f t="shared" si="1"/>
        <v>191</v>
      </c>
      <c r="G18" s="20">
        <v>5</v>
      </c>
      <c r="H18" s="19">
        <v>191</v>
      </c>
      <c r="I18" s="23">
        <v>5</v>
      </c>
    </row>
    <row r="19" spans="1:9" ht="15.75" customHeight="1" x14ac:dyDescent="0.3">
      <c r="A19" s="17">
        <v>6</v>
      </c>
      <c r="B19" s="18" t="s">
        <v>270</v>
      </c>
      <c r="C19" s="18" t="s">
        <v>269</v>
      </c>
      <c r="D19" s="19">
        <v>94</v>
      </c>
      <c r="E19" s="19">
        <v>96</v>
      </c>
      <c r="F19" s="19">
        <f t="shared" si="1"/>
        <v>190</v>
      </c>
      <c r="G19" s="20">
        <v>4</v>
      </c>
      <c r="H19" s="19">
        <v>190</v>
      </c>
      <c r="I19" s="23">
        <v>4</v>
      </c>
    </row>
    <row r="20" spans="1:9" ht="15.75" customHeight="1" x14ac:dyDescent="0.3">
      <c r="A20" s="17">
        <v>1</v>
      </c>
      <c r="B20" s="18" t="s">
        <v>271</v>
      </c>
      <c r="C20" s="18" t="s">
        <v>266</v>
      </c>
      <c r="D20" s="19">
        <v>93</v>
      </c>
      <c r="E20" s="19">
        <v>92</v>
      </c>
      <c r="F20" s="19">
        <f t="shared" si="1"/>
        <v>185</v>
      </c>
      <c r="G20" s="20">
        <v>3</v>
      </c>
      <c r="H20" s="21">
        <v>185</v>
      </c>
      <c r="I20" s="22">
        <v>3</v>
      </c>
    </row>
    <row r="21" spans="1:9" ht="15.75" customHeight="1" x14ac:dyDescent="0.3">
      <c r="A21" s="17">
        <v>4</v>
      </c>
      <c r="B21" s="18" t="s">
        <v>272</v>
      </c>
      <c r="C21" s="18" t="s">
        <v>266</v>
      </c>
      <c r="D21" s="19">
        <v>92</v>
      </c>
      <c r="E21" s="19">
        <v>89</v>
      </c>
      <c r="F21" s="19">
        <f t="shared" si="1"/>
        <v>181</v>
      </c>
      <c r="G21" s="20">
        <v>2</v>
      </c>
      <c r="H21" s="19">
        <v>181</v>
      </c>
      <c r="I21" s="23">
        <v>2</v>
      </c>
    </row>
    <row r="22" spans="1:9" ht="15.75" customHeight="1" x14ac:dyDescent="0.3">
      <c r="A22" s="24">
        <v>3</v>
      </c>
      <c r="B22" s="25" t="s">
        <v>273</v>
      </c>
      <c r="C22" s="25" t="s">
        <v>274</v>
      </c>
      <c r="D22" s="26">
        <v>85</v>
      </c>
      <c r="E22" s="26">
        <v>85</v>
      </c>
      <c r="F22" s="26">
        <f t="shared" si="1"/>
        <v>170</v>
      </c>
      <c r="G22" s="27">
        <v>1</v>
      </c>
      <c r="H22" s="26">
        <v>170</v>
      </c>
      <c r="I22" s="30">
        <v>1</v>
      </c>
    </row>
    <row r="23" spans="1:9" ht="15.75" customHeight="1" x14ac:dyDescent="0.3"/>
    <row r="24" spans="1:9" ht="15.75" customHeight="1" x14ac:dyDescent="0.3">
      <c r="A24" s="7"/>
      <c r="B24" s="8" t="s">
        <v>44</v>
      </c>
      <c r="C24" s="8"/>
      <c r="D24" s="8"/>
      <c r="E24" s="8"/>
      <c r="F24" s="8"/>
      <c r="G24" s="8"/>
      <c r="H24" s="8"/>
      <c r="I24" s="8"/>
    </row>
    <row r="25" spans="1:9" ht="15.75" customHeight="1" x14ac:dyDescent="0.3">
      <c r="A25" s="72">
        <v>2</v>
      </c>
      <c r="B25" s="10" t="s">
        <v>5</v>
      </c>
      <c r="C25" s="73" t="s">
        <v>6</v>
      </c>
      <c r="D25" s="46"/>
      <c r="E25" s="74"/>
      <c r="F25" s="11" t="s">
        <v>7</v>
      </c>
      <c r="G25" s="11" t="s">
        <v>8</v>
      </c>
      <c r="H25" s="11" t="s">
        <v>9</v>
      </c>
      <c r="I25" s="12" t="s">
        <v>10</v>
      </c>
    </row>
    <row r="26" spans="1:9" ht="15.75" customHeight="1" x14ac:dyDescent="0.3">
      <c r="A26" s="13">
        <v>1</v>
      </c>
      <c r="B26" s="14" t="s">
        <v>241</v>
      </c>
      <c r="C26" s="14" t="s">
        <v>105</v>
      </c>
      <c r="D26" s="15">
        <v>95</v>
      </c>
      <c r="E26" s="15">
        <v>95</v>
      </c>
      <c r="F26" s="15">
        <f t="shared" ref="F26:F32" si="2">SUM(D26:E26)</f>
        <v>190</v>
      </c>
      <c r="G26" s="15">
        <v>7</v>
      </c>
      <c r="H26" s="31">
        <v>190</v>
      </c>
      <c r="I26" s="32">
        <v>7</v>
      </c>
    </row>
    <row r="27" spans="1:9" ht="15.75" customHeight="1" x14ac:dyDescent="0.3">
      <c r="A27" s="17">
        <v>5</v>
      </c>
      <c r="B27" s="18" t="s">
        <v>275</v>
      </c>
      <c r="C27" s="18" t="s">
        <v>276</v>
      </c>
      <c r="D27" s="19">
        <v>94</v>
      </c>
      <c r="E27" s="19">
        <v>93</v>
      </c>
      <c r="F27" s="19">
        <f t="shared" si="2"/>
        <v>187</v>
      </c>
      <c r="G27" s="20">
        <v>6</v>
      </c>
      <c r="H27" s="19">
        <v>187</v>
      </c>
      <c r="I27" s="23">
        <v>6</v>
      </c>
    </row>
    <row r="28" spans="1:9" ht="15.75" customHeight="1" x14ac:dyDescent="0.3">
      <c r="A28" s="17">
        <v>3</v>
      </c>
      <c r="B28" s="18" t="s">
        <v>277</v>
      </c>
      <c r="C28" s="18" t="s">
        <v>255</v>
      </c>
      <c r="D28" s="19">
        <v>88</v>
      </c>
      <c r="E28" s="19">
        <v>95</v>
      </c>
      <c r="F28" s="19">
        <f t="shared" si="2"/>
        <v>183</v>
      </c>
      <c r="G28" s="20">
        <v>5</v>
      </c>
      <c r="H28" s="19">
        <v>183</v>
      </c>
      <c r="I28" s="23">
        <v>5</v>
      </c>
    </row>
    <row r="29" spans="1:9" ht="15.75" customHeight="1" x14ac:dyDescent="0.3">
      <c r="A29" s="17">
        <v>7</v>
      </c>
      <c r="B29" s="18" t="s">
        <v>278</v>
      </c>
      <c r="C29" s="18" t="s">
        <v>274</v>
      </c>
      <c r="D29" s="19">
        <v>89</v>
      </c>
      <c r="E29" s="19">
        <v>91</v>
      </c>
      <c r="F29" s="19">
        <f t="shared" si="2"/>
        <v>180</v>
      </c>
      <c r="G29" s="20">
        <v>4</v>
      </c>
      <c r="H29" s="19">
        <v>180</v>
      </c>
      <c r="I29" s="23">
        <v>4</v>
      </c>
    </row>
    <row r="30" spans="1:9" ht="15.75" customHeight="1" x14ac:dyDescent="0.3">
      <c r="A30" s="17">
        <v>4</v>
      </c>
      <c r="B30" s="18" t="s">
        <v>279</v>
      </c>
      <c r="C30" s="18" t="s">
        <v>276</v>
      </c>
      <c r="D30" s="19">
        <v>88</v>
      </c>
      <c r="E30" s="19">
        <v>88</v>
      </c>
      <c r="F30" s="19">
        <f t="shared" si="2"/>
        <v>176</v>
      </c>
      <c r="G30" s="20">
        <v>3</v>
      </c>
      <c r="H30" s="19">
        <v>176</v>
      </c>
      <c r="I30" s="23">
        <v>3</v>
      </c>
    </row>
    <row r="31" spans="1:9" ht="15.75" customHeight="1" x14ac:dyDescent="0.3">
      <c r="A31" s="17">
        <v>2</v>
      </c>
      <c r="B31" s="18" t="s">
        <v>280</v>
      </c>
      <c r="C31" s="18" t="s">
        <v>255</v>
      </c>
      <c r="D31" s="19">
        <v>87</v>
      </c>
      <c r="E31" s="19">
        <v>71</v>
      </c>
      <c r="F31" s="19">
        <f t="shared" si="2"/>
        <v>158</v>
      </c>
      <c r="G31" s="20">
        <v>2</v>
      </c>
      <c r="H31" s="19">
        <v>158</v>
      </c>
      <c r="I31" s="23">
        <v>2</v>
      </c>
    </row>
    <row r="32" spans="1:9" ht="15.75" customHeight="1" x14ac:dyDescent="0.3">
      <c r="A32" s="24">
        <v>6</v>
      </c>
      <c r="B32" s="25" t="s">
        <v>281</v>
      </c>
      <c r="C32" s="25" t="s">
        <v>257</v>
      </c>
      <c r="D32" s="26" t="s">
        <v>68</v>
      </c>
      <c r="E32" s="26"/>
      <c r="F32" s="26">
        <f t="shared" si="2"/>
        <v>0</v>
      </c>
      <c r="G32" s="27">
        <v>0</v>
      </c>
      <c r="H32" s="26">
        <v>0</v>
      </c>
      <c r="I32" s="30">
        <v>0</v>
      </c>
    </row>
    <row r="33" spans="2:6" ht="15.75" customHeight="1" x14ac:dyDescent="0.3"/>
    <row r="34" spans="2:6" ht="15.75" customHeight="1" x14ac:dyDescent="0.3">
      <c r="B34" s="8" t="s">
        <v>282</v>
      </c>
    </row>
    <row r="35" spans="2:6" ht="15.75" customHeight="1" x14ac:dyDescent="0.3"/>
    <row r="36" spans="2:6" ht="15.75" customHeight="1" x14ac:dyDescent="0.3">
      <c r="B36" s="4" t="s">
        <v>283</v>
      </c>
      <c r="F36" s="33" t="s">
        <v>142</v>
      </c>
    </row>
    <row r="37" spans="2:6" ht="15.75" customHeight="1" x14ac:dyDescent="0.3">
      <c r="B37" s="4" t="s">
        <v>143</v>
      </c>
    </row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`" xr:uid="{3CF900FE-1846-4295-94F4-BBE1D02055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BBD-DD17-412B-B0EC-F10D25CA452F}">
  <sheetPr codeName="Sheet38">
    <tabColor theme="4" tint="0.39997558519241921"/>
    <pageSetUpPr fitToPage="1"/>
  </sheetPr>
  <dimension ref="A1:AH62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253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256</v>
      </c>
      <c r="C5" s="14" t="s">
        <v>257</v>
      </c>
      <c r="D5" s="35">
        <v>99</v>
      </c>
      <c r="E5" s="35">
        <v>98</v>
      </c>
      <c r="F5" s="15">
        <v>197</v>
      </c>
      <c r="G5" s="15">
        <v>6</v>
      </c>
      <c r="H5" s="35">
        <v>197</v>
      </c>
      <c r="I5" s="36">
        <v>6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39">
        <v>4</v>
      </c>
      <c r="B6" s="18" t="s">
        <v>262</v>
      </c>
      <c r="C6" s="18" t="s">
        <v>257</v>
      </c>
      <c r="D6" s="37">
        <v>96</v>
      </c>
      <c r="E6" s="37">
        <v>95</v>
      </c>
      <c r="F6" s="19">
        <v>191</v>
      </c>
      <c r="G6" s="19">
        <v>5</v>
      </c>
      <c r="H6" s="37">
        <v>191</v>
      </c>
      <c r="I6" s="38">
        <v>5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18" t="s">
        <v>277</v>
      </c>
      <c r="C7" s="18" t="s">
        <v>255</v>
      </c>
      <c r="D7" s="37">
        <v>88</v>
      </c>
      <c r="E7" s="37">
        <v>95</v>
      </c>
      <c r="F7" s="19">
        <v>183</v>
      </c>
      <c r="G7" s="19">
        <v>4</v>
      </c>
      <c r="H7" s="37">
        <v>183</v>
      </c>
      <c r="I7" s="38">
        <v>4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39">
        <v>2</v>
      </c>
      <c r="B8" s="18" t="s">
        <v>272</v>
      </c>
      <c r="C8" s="18" t="s">
        <v>266</v>
      </c>
      <c r="D8" s="37">
        <v>92</v>
      </c>
      <c r="E8" s="37">
        <v>89</v>
      </c>
      <c r="F8" s="19">
        <v>181</v>
      </c>
      <c r="G8" s="19">
        <v>3</v>
      </c>
      <c r="H8" s="37">
        <v>181</v>
      </c>
      <c r="I8" s="38">
        <v>3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39">
        <v>6</v>
      </c>
      <c r="B9" s="18" t="s">
        <v>278</v>
      </c>
      <c r="C9" s="18" t="s">
        <v>274</v>
      </c>
      <c r="D9" s="37">
        <v>89</v>
      </c>
      <c r="E9" s="37">
        <v>91</v>
      </c>
      <c r="F9" s="19">
        <v>180</v>
      </c>
      <c r="G9" s="19">
        <v>2</v>
      </c>
      <c r="H9" s="37">
        <v>180</v>
      </c>
      <c r="I9" s="38">
        <v>2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24">
        <v>1</v>
      </c>
      <c r="B10" s="25" t="s">
        <v>273</v>
      </c>
      <c r="C10" s="25" t="s">
        <v>274</v>
      </c>
      <c r="D10" s="26">
        <v>85</v>
      </c>
      <c r="E10" s="26">
        <v>85</v>
      </c>
      <c r="F10" s="26">
        <v>170</v>
      </c>
      <c r="G10" s="26">
        <v>1</v>
      </c>
      <c r="H10" s="28">
        <v>170</v>
      </c>
      <c r="I10" s="29">
        <v>1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75" t="s">
        <v>282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164</v>
      </c>
      <c r="F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`" xr:uid="{C4C51A94-82A5-447C-91C4-01444FC9FF7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1E7C-0CBB-4F57-8EC7-AE4767EBDEB8}">
  <sheetPr codeName="Sheet39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285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6</v>
      </c>
      <c r="B5" s="14" t="s">
        <v>258</v>
      </c>
      <c r="C5" s="14" t="s">
        <v>259</v>
      </c>
      <c r="D5" s="15">
        <v>99</v>
      </c>
      <c r="E5" s="15">
        <v>97</v>
      </c>
      <c r="F5" s="15">
        <f t="shared" ref="F5:F13" si="0">SUM(D5:E5)</f>
        <v>196</v>
      </c>
      <c r="G5" s="15">
        <v>9</v>
      </c>
      <c r="H5" s="15">
        <v>196</v>
      </c>
      <c r="I5" s="16">
        <v>9</v>
      </c>
      <c r="K5" s="4"/>
    </row>
    <row r="6" spans="1:34" ht="15.75" customHeight="1" x14ac:dyDescent="0.3">
      <c r="A6" s="17">
        <v>9</v>
      </c>
      <c r="B6" s="18" t="s">
        <v>286</v>
      </c>
      <c r="C6" s="18" t="s">
        <v>259</v>
      </c>
      <c r="D6" s="19">
        <v>97</v>
      </c>
      <c r="E6" s="19">
        <v>94</v>
      </c>
      <c r="F6" s="19">
        <f t="shared" si="0"/>
        <v>191</v>
      </c>
      <c r="G6" s="20">
        <v>8</v>
      </c>
      <c r="H6" s="19">
        <v>191</v>
      </c>
      <c r="I6" s="23">
        <v>8</v>
      </c>
      <c r="K6" s="4"/>
    </row>
    <row r="7" spans="1:34" ht="15.75" customHeight="1" x14ac:dyDescent="0.3">
      <c r="A7" s="17">
        <v>5</v>
      </c>
      <c r="B7" s="18" t="s">
        <v>262</v>
      </c>
      <c r="C7" s="18" t="s">
        <v>257</v>
      </c>
      <c r="D7" s="19">
        <v>95</v>
      </c>
      <c r="E7" s="19">
        <v>95</v>
      </c>
      <c r="F7" s="19">
        <f t="shared" si="0"/>
        <v>190</v>
      </c>
      <c r="G7" s="20">
        <v>7</v>
      </c>
      <c r="H7" s="19">
        <v>190</v>
      </c>
      <c r="I7" s="23">
        <v>7</v>
      </c>
      <c r="J7" s="71"/>
      <c r="K7" s="4"/>
    </row>
    <row r="8" spans="1:34" ht="15.75" customHeight="1" x14ac:dyDescent="0.3">
      <c r="A8" s="17">
        <v>7</v>
      </c>
      <c r="B8" s="18" t="s">
        <v>287</v>
      </c>
      <c r="C8" s="18" t="s">
        <v>259</v>
      </c>
      <c r="D8" s="19">
        <v>92</v>
      </c>
      <c r="E8" s="19">
        <v>98</v>
      </c>
      <c r="F8" s="19">
        <f t="shared" si="0"/>
        <v>190</v>
      </c>
      <c r="G8" s="20">
        <v>7</v>
      </c>
      <c r="H8" s="19">
        <v>190</v>
      </c>
      <c r="I8" s="23">
        <v>7</v>
      </c>
      <c r="K8" s="4"/>
    </row>
    <row r="9" spans="1:34" ht="15.75" customHeight="1" x14ac:dyDescent="0.3">
      <c r="A9" s="17">
        <v>8</v>
      </c>
      <c r="B9" s="18" t="s">
        <v>260</v>
      </c>
      <c r="C9" s="18" t="s">
        <v>259</v>
      </c>
      <c r="D9" s="19">
        <v>93</v>
      </c>
      <c r="E9" s="19">
        <v>97</v>
      </c>
      <c r="F9" s="19">
        <f t="shared" si="0"/>
        <v>190</v>
      </c>
      <c r="G9" s="20">
        <v>7</v>
      </c>
      <c r="H9" s="19">
        <v>190</v>
      </c>
      <c r="I9" s="23">
        <v>7</v>
      </c>
    </row>
    <row r="10" spans="1:34" ht="15.75" customHeight="1" x14ac:dyDescent="0.3">
      <c r="A10" s="17">
        <v>1</v>
      </c>
      <c r="B10" s="18" t="s">
        <v>268</v>
      </c>
      <c r="C10" s="18" t="s">
        <v>269</v>
      </c>
      <c r="D10" s="19">
        <v>95</v>
      </c>
      <c r="E10" s="19">
        <v>92</v>
      </c>
      <c r="F10" s="19">
        <f t="shared" si="0"/>
        <v>187</v>
      </c>
      <c r="G10" s="20">
        <v>4</v>
      </c>
      <c r="H10" s="21">
        <v>187</v>
      </c>
      <c r="I10" s="22">
        <v>4</v>
      </c>
    </row>
    <row r="11" spans="1:34" ht="15.75" customHeight="1" x14ac:dyDescent="0.3">
      <c r="A11" s="17">
        <v>4</v>
      </c>
      <c r="B11" s="18" t="s">
        <v>288</v>
      </c>
      <c r="C11" s="18" t="s">
        <v>255</v>
      </c>
      <c r="D11" s="19">
        <v>92</v>
      </c>
      <c r="E11" s="19">
        <v>93</v>
      </c>
      <c r="F11" s="19">
        <f t="shared" si="0"/>
        <v>185</v>
      </c>
      <c r="G11" s="20">
        <v>3</v>
      </c>
      <c r="H11" s="19">
        <v>185</v>
      </c>
      <c r="I11" s="23">
        <v>3</v>
      </c>
    </row>
    <row r="12" spans="1:34" ht="15.75" customHeight="1" x14ac:dyDescent="0.3">
      <c r="A12" s="17">
        <v>3</v>
      </c>
      <c r="B12" s="18" t="s">
        <v>289</v>
      </c>
      <c r="C12" s="18" t="s">
        <v>23</v>
      </c>
      <c r="D12" s="19">
        <v>86</v>
      </c>
      <c r="E12" s="19">
        <v>88</v>
      </c>
      <c r="F12" s="19">
        <f t="shared" si="0"/>
        <v>174</v>
      </c>
      <c r="G12" s="20">
        <v>2</v>
      </c>
      <c r="H12" s="19">
        <v>174</v>
      </c>
      <c r="I12" s="23">
        <v>2</v>
      </c>
    </row>
    <row r="13" spans="1:34" ht="15.75" customHeight="1" x14ac:dyDescent="0.3">
      <c r="A13" s="24">
        <v>2</v>
      </c>
      <c r="B13" s="76" t="s">
        <v>290</v>
      </c>
      <c r="C13" s="25" t="s">
        <v>269</v>
      </c>
      <c r="D13" s="77">
        <v>0</v>
      </c>
      <c r="E13" s="77">
        <v>0</v>
      </c>
      <c r="F13" s="26">
        <f t="shared" si="0"/>
        <v>0</v>
      </c>
      <c r="G13" s="27">
        <v>0</v>
      </c>
      <c r="H13" s="28">
        <v>0</v>
      </c>
      <c r="I13" s="29">
        <v>0</v>
      </c>
    </row>
    <row r="14" spans="1:34" ht="15.75" customHeight="1" x14ac:dyDescent="0.3"/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</row>
    <row r="16" spans="1:34" ht="15.75" customHeight="1" x14ac:dyDescent="0.3">
      <c r="A16" s="72">
        <v>2</v>
      </c>
      <c r="B16" s="10" t="s">
        <v>5</v>
      </c>
      <c r="C16" s="73" t="s">
        <v>6</v>
      </c>
      <c r="D16" s="46"/>
      <c r="E16" s="74"/>
      <c r="F16" s="11" t="s">
        <v>7</v>
      </c>
      <c r="G16" s="11" t="s">
        <v>8</v>
      </c>
      <c r="H16" s="11" t="s">
        <v>9</v>
      </c>
      <c r="I16" s="12" t="s">
        <v>10</v>
      </c>
    </row>
    <row r="17" spans="1:9" ht="15.75" customHeight="1" x14ac:dyDescent="0.3">
      <c r="A17" s="13">
        <v>3</v>
      </c>
      <c r="B17" s="14" t="s">
        <v>291</v>
      </c>
      <c r="C17" s="14" t="s">
        <v>257</v>
      </c>
      <c r="D17" s="15">
        <v>89</v>
      </c>
      <c r="E17" s="15">
        <v>97</v>
      </c>
      <c r="F17" s="15">
        <f t="shared" ref="F17:F25" si="1">SUM(D17:E17)</f>
        <v>186</v>
      </c>
      <c r="G17" s="15">
        <v>9</v>
      </c>
      <c r="H17" s="15">
        <v>186</v>
      </c>
      <c r="I17" s="16">
        <v>9</v>
      </c>
    </row>
    <row r="18" spans="1:9" ht="15.75" customHeight="1" x14ac:dyDescent="0.3">
      <c r="A18" s="17">
        <v>6</v>
      </c>
      <c r="B18" s="18" t="s">
        <v>292</v>
      </c>
      <c r="C18" s="18" t="s">
        <v>255</v>
      </c>
      <c r="D18" s="19">
        <v>94</v>
      </c>
      <c r="E18" s="19">
        <v>92</v>
      </c>
      <c r="F18" s="19">
        <f t="shared" si="1"/>
        <v>186</v>
      </c>
      <c r="G18" s="20">
        <v>9</v>
      </c>
      <c r="H18" s="19">
        <v>186</v>
      </c>
      <c r="I18" s="23">
        <v>9</v>
      </c>
    </row>
    <row r="19" spans="1:9" ht="15.75" customHeight="1" x14ac:dyDescent="0.3">
      <c r="A19" s="17">
        <v>8</v>
      </c>
      <c r="B19" s="18" t="s">
        <v>293</v>
      </c>
      <c r="C19" s="18" t="s">
        <v>23</v>
      </c>
      <c r="D19" s="19">
        <v>89</v>
      </c>
      <c r="E19" s="19">
        <v>97</v>
      </c>
      <c r="F19" s="19">
        <f t="shared" si="1"/>
        <v>186</v>
      </c>
      <c r="G19" s="20">
        <v>9</v>
      </c>
      <c r="H19" s="19">
        <v>186</v>
      </c>
      <c r="I19" s="23">
        <v>9</v>
      </c>
    </row>
    <row r="20" spans="1:9" ht="15.75" customHeight="1" x14ac:dyDescent="0.3">
      <c r="A20" s="17">
        <v>4</v>
      </c>
      <c r="B20" s="18" t="s">
        <v>277</v>
      </c>
      <c r="C20" s="18" t="s">
        <v>255</v>
      </c>
      <c r="D20" s="19">
        <v>88</v>
      </c>
      <c r="E20" s="19">
        <v>95</v>
      </c>
      <c r="F20" s="19">
        <f t="shared" si="1"/>
        <v>183</v>
      </c>
      <c r="G20" s="20">
        <v>6</v>
      </c>
      <c r="H20" s="19">
        <v>183</v>
      </c>
      <c r="I20" s="23">
        <v>6</v>
      </c>
    </row>
    <row r="21" spans="1:9" ht="15.75" customHeight="1" x14ac:dyDescent="0.3">
      <c r="A21" s="17">
        <v>5</v>
      </c>
      <c r="B21" s="18" t="s">
        <v>294</v>
      </c>
      <c r="C21" s="18" t="s">
        <v>274</v>
      </c>
      <c r="D21" s="19">
        <v>87</v>
      </c>
      <c r="E21" s="19">
        <v>87</v>
      </c>
      <c r="F21" s="19">
        <f t="shared" si="1"/>
        <v>174</v>
      </c>
      <c r="G21" s="20">
        <v>5</v>
      </c>
      <c r="H21" s="19">
        <v>174</v>
      </c>
      <c r="I21" s="23">
        <v>5</v>
      </c>
    </row>
    <row r="22" spans="1:9" ht="15.75" customHeight="1" x14ac:dyDescent="0.3">
      <c r="A22" s="17">
        <v>1</v>
      </c>
      <c r="B22" s="18" t="s">
        <v>295</v>
      </c>
      <c r="C22" s="18" t="s">
        <v>269</v>
      </c>
      <c r="D22" s="19" t="s">
        <v>43</v>
      </c>
      <c r="E22" s="19"/>
      <c r="F22" s="19">
        <f t="shared" si="1"/>
        <v>0</v>
      </c>
      <c r="G22" s="20">
        <v>0</v>
      </c>
      <c r="H22" s="21">
        <v>0</v>
      </c>
      <c r="I22" s="22">
        <v>0</v>
      </c>
    </row>
    <row r="23" spans="1:9" ht="15.75" customHeight="1" x14ac:dyDescent="0.3">
      <c r="A23" s="17">
        <v>2</v>
      </c>
      <c r="B23" s="18" t="s">
        <v>296</v>
      </c>
      <c r="C23" s="18" t="s">
        <v>244</v>
      </c>
      <c r="D23" s="19" t="s">
        <v>43</v>
      </c>
      <c r="E23" s="19"/>
      <c r="F23" s="19">
        <f t="shared" si="1"/>
        <v>0</v>
      </c>
      <c r="G23" s="20">
        <v>0</v>
      </c>
      <c r="H23" s="19">
        <v>0</v>
      </c>
      <c r="I23" s="23">
        <v>0</v>
      </c>
    </row>
    <row r="24" spans="1:9" ht="15.75" customHeight="1" x14ac:dyDescent="0.3">
      <c r="A24" s="17">
        <v>7</v>
      </c>
      <c r="B24" s="18" t="s">
        <v>281</v>
      </c>
      <c r="C24" s="18" t="s">
        <v>257</v>
      </c>
      <c r="D24" s="19" t="s">
        <v>68</v>
      </c>
      <c r="E24" s="19"/>
      <c r="F24" s="19">
        <f t="shared" si="1"/>
        <v>0</v>
      </c>
      <c r="G24" s="20">
        <v>0</v>
      </c>
      <c r="H24" s="19">
        <v>0</v>
      </c>
      <c r="I24" s="23">
        <v>0</v>
      </c>
    </row>
    <row r="25" spans="1:9" ht="15.75" customHeight="1" x14ac:dyDescent="0.3">
      <c r="A25" s="24">
        <v>9</v>
      </c>
      <c r="B25" s="25" t="s">
        <v>297</v>
      </c>
      <c r="C25" s="25" t="s">
        <v>105</v>
      </c>
      <c r="D25" s="26" t="s">
        <v>43</v>
      </c>
      <c r="E25" s="26"/>
      <c r="F25" s="26">
        <f t="shared" si="1"/>
        <v>0</v>
      </c>
      <c r="G25" s="27">
        <v>0</v>
      </c>
      <c r="H25" s="26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44</v>
      </c>
      <c r="C27" s="8"/>
      <c r="D27" s="8"/>
      <c r="E27" s="8"/>
      <c r="F27" s="8"/>
      <c r="G27" s="8"/>
      <c r="H27" s="8"/>
      <c r="I27" s="8"/>
    </row>
    <row r="28" spans="1:9" ht="15.75" customHeight="1" x14ac:dyDescent="0.3">
      <c r="A28" s="72">
        <v>2</v>
      </c>
      <c r="B28" s="10" t="s">
        <v>5</v>
      </c>
      <c r="C28" s="73" t="s">
        <v>6</v>
      </c>
      <c r="D28" s="46"/>
      <c r="E28" s="74"/>
      <c r="F28" s="11" t="s">
        <v>7</v>
      </c>
      <c r="G28" s="11" t="s">
        <v>8</v>
      </c>
      <c r="H28" s="11" t="s">
        <v>9</v>
      </c>
      <c r="I28" s="12" t="s">
        <v>10</v>
      </c>
    </row>
    <row r="29" spans="1:9" ht="15.75" customHeight="1" x14ac:dyDescent="0.3">
      <c r="A29" s="13">
        <v>4</v>
      </c>
      <c r="B29" s="14" t="s">
        <v>298</v>
      </c>
      <c r="C29" s="14" t="s">
        <v>39</v>
      </c>
      <c r="D29" s="15">
        <v>95</v>
      </c>
      <c r="E29" s="15">
        <v>98</v>
      </c>
      <c r="F29" s="15">
        <f t="shared" ref="F29:F37" si="2">SUM(D29:E29)</f>
        <v>193</v>
      </c>
      <c r="G29" s="15">
        <v>9</v>
      </c>
      <c r="H29" s="15">
        <v>193</v>
      </c>
      <c r="I29" s="16">
        <v>9</v>
      </c>
    </row>
    <row r="30" spans="1:9" ht="15.75" customHeight="1" x14ac:dyDescent="0.3">
      <c r="A30" s="17">
        <v>5</v>
      </c>
      <c r="B30" s="18" t="s">
        <v>299</v>
      </c>
      <c r="C30" s="18" t="s">
        <v>276</v>
      </c>
      <c r="D30" s="19">
        <v>95</v>
      </c>
      <c r="E30" s="19">
        <v>93</v>
      </c>
      <c r="F30" s="19">
        <f t="shared" si="2"/>
        <v>188</v>
      </c>
      <c r="G30" s="20">
        <v>8</v>
      </c>
      <c r="H30" s="19">
        <v>188</v>
      </c>
      <c r="I30" s="23">
        <v>8</v>
      </c>
    </row>
    <row r="31" spans="1:9" ht="15.75" customHeight="1" x14ac:dyDescent="0.3">
      <c r="A31" s="17">
        <v>1</v>
      </c>
      <c r="B31" s="18" t="s">
        <v>300</v>
      </c>
      <c r="C31" s="18" t="s">
        <v>244</v>
      </c>
      <c r="D31" s="19">
        <v>95</v>
      </c>
      <c r="E31" s="19">
        <v>89</v>
      </c>
      <c r="F31" s="19">
        <f t="shared" si="2"/>
        <v>184</v>
      </c>
      <c r="G31" s="20">
        <v>7</v>
      </c>
      <c r="H31" s="21">
        <v>184</v>
      </c>
      <c r="I31" s="22">
        <v>7</v>
      </c>
    </row>
    <row r="32" spans="1:9" ht="15.75" customHeight="1" x14ac:dyDescent="0.3">
      <c r="A32" s="17">
        <v>2</v>
      </c>
      <c r="B32" s="18" t="s">
        <v>301</v>
      </c>
      <c r="C32" s="18" t="s">
        <v>244</v>
      </c>
      <c r="D32" s="19">
        <v>91</v>
      </c>
      <c r="E32" s="19">
        <v>91</v>
      </c>
      <c r="F32" s="19">
        <f t="shared" si="2"/>
        <v>182</v>
      </c>
      <c r="G32" s="20">
        <v>6</v>
      </c>
      <c r="H32" s="19">
        <v>182</v>
      </c>
      <c r="I32" s="23">
        <v>6</v>
      </c>
    </row>
    <row r="33" spans="1:9" ht="15.75" customHeight="1" x14ac:dyDescent="0.3">
      <c r="A33" s="17">
        <v>8</v>
      </c>
      <c r="B33" s="18" t="s">
        <v>302</v>
      </c>
      <c r="C33" s="18" t="s">
        <v>255</v>
      </c>
      <c r="D33" s="19">
        <v>92</v>
      </c>
      <c r="E33" s="19">
        <v>89</v>
      </c>
      <c r="F33" s="19">
        <f t="shared" si="2"/>
        <v>181</v>
      </c>
      <c r="G33" s="20">
        <v>5</v>
      </c>
      <c r="H33" s="19">
        <v>181</v>
      </c>
      <c r="I33" s="23">
        <v>5</v>
      </c>
    </row>
    <row r="34" spans="1:9" ht="15.75" customHeight="1" x14ac:dyDescent="0.3">
      <c r="A34" s="17">
        <v>9</v>
      </c>
      <c r="B34" s="18" t="s">
        <v>303</v>
      </c>
      <c r="C34" s="18" t="s">
        <v>244</v>
      </c>
      <c r="D34" s="19">
        <v>90</v>
      </c>
      <c r="E34" s="19">
        <v>89</v>
      </c>
      <c r="F34" s="19">
        <f t="shared" si="2"/>
        <v>179</v>
      </c>
      <c r="G34" s="20">
        <v>4</v>
      </c>
      <c r="H34" s="19">
        <v>179</v>
      </c>
      <c r="I34" s="23">
        <v>4</v>
      </c>
    </row>
    <row r="35" spans="1:9" ht="15.75" customHeight="1" x14ac:dyDescent="0.3">
      <c r="A35" s="17">
        <v>3</v>
      </c>
      <c r="B35" s="18" t="s">
        <v>304</v>
      </c>
      <c r="C35" s="18" t="s">
        <v>244</v>
      </c>
      <c r="D35" s="19" t="s">
        <v>43</v>
      </c>
      <c r="E35" s="19"/>
      <c r="F35" s="19">
        <f t="shared" si="2"/>
        <v>0</v>
      </c>
      <c r="G35" s="20">
        <v>0</v>
      </c>
      <c r="H35" s="19">
        <v>0</v>
      </c>
      <c r="I35" s="23">
        <v>0</v>
      </c>
    </row>
    <row r="36" spans="1:9" ht="15.75" customHeight="1" x14ac:dyDescent="0.3">
      <c r="A36" s="17">
        <v>6</v>
      </c>
      <c r="B36" s="18" t="s">
        <v>305</v>
      </c>
      <c r="C36" s="18" t="s">
        <v>306</v>
      </c>
      <c r="D36" s="19" t="s">
        <v>43</v>
      </c>
      <c r="E36" s="19"/>
      <c r="F36" s="19">
        <f t="shared" si="2"/>
        <v>0</v>
      </c>
      <c r="G36" s="20">
        <v>0</v>
      </c>
      <c r="H36" s="19">
        <v>0</v>
      </c>
      <c r="I36" s="23">
        <v>0</v>
      </c>
    </row>
    <row r="37" spans="1:9" ht="15.75" customHeight="1" x14ac:dyDescent="0.3">
      <c r="A37" s="24">
        <v>7</v>
      </c>
      <c r="B37" s="25" t="s">
        <v>307</v>
      </c>
      <c r="C37" s="25" t="s">
        <v>269</v>
      </c>
      <c r="D37" s="26" t="s">
        <v>43</v>
      </c>
      <c r="E37" s="26"/>
      <c r="F37" s="26">
        <f t="shared" si="2"/>
        <v>0</v>
      </c>
      <c r="G37" s="27">
        <v>0</v>
      </c>
      <c r="H37" s="26">
        <v>0</v>
      </c>
      <c r="I37" s="30">
        <v>0</v>
      </c>
    </row>
    <row r="38" spans="1:9" ht="15.75" customHeight="1" x14ac:dyDescent="0.3"/>
    <row r="39" spans="1:9" ht="15.75" customHeight="1" x14ac:dyDescent="0.3">
      <c r="A39" s="7"/>
      <c r="B39" s="8" t="s">
        <v>45</v>
      </c>
      <c r="C39" s="8"/>
      <c r="D39" s="8"/>
      <c r="E39" s="8"/>
      <c r="F39" s="8"/>
      <c r="G39" s="8"/>
      <c r="H39" s="8"/>
      <c r="I39" s="8"/>
    </row>
    <row r="40" spans="1:9" ht="15.75" customHeight="1" x14ac:dyDescent="0.3">
      <c r="A40" s="72">
        <v>2</v>
      </c>
      <c r="B40" s="10" t="s">
        <v>5</v>
      </c>
      <c r="C40" s="73" t="s">
        <v>6</v>
      </c>
      <c r="D40" s="46"/>
      <c r="E40" s="74"/>
      <c r="F40" s="11" t="s">
        <v>7</v>
      </c>
      <c r="G40" s="11" t="s">
        <v>8</v>
      </c>
      <c r="H40" s="11" t="s">
        <v>9</v>
      </c>
      <c r="I40" s="12" t="s">
        <v>10</v>
      </c>
    </row>
    <row r="41" spans="1:9" ht="15.75" customHeight="1" x14ac:dyDescent="0.3">
      <c r="A41" s="13">
        <v>4</v>
      </c>
      <c r="B41" s="14" t="s">
        <v>308</v>
      </c>
      <c r="C41" s="14" t="s">
        <v>276</v>
      </c>
      <c r="D41" s="15">
        <v>90</v>
      </c>
      <c r="E41" s="15">
        <v>91</v>
      </c>
      <c r="F41" s="15">
        <f t="shared" ref="F41:F48" si="3">SUM(D41:E41)</f>
        <v>181</v>
      </c>
      <c r="G41" s="15">
        <v>8</v>
      </c>
      <c r="H41" s="15">
        <v>181</v>
      </c>
      <c r="I41" s="16">
        <v>8</v>
      </c>
    </row>
    <row r="42" spans="1:9" ht="15.75" customHeight="1" x14ac:dyDescent="0.3">
      <c r="A42" s="17">
        <v>7</v>
      </c>
      <c r="B42" s="18" t="s">
        <v>309</v>
      </c>
      <c r="C42" s="18" t="s">
        <v>244</v>
      </c>
      <c r="D42" s="19">
        <v>88</v>
      </c>
      <c r="E42" s="19">
        <v>93</v>
      </c>
      <c r="F42" s="19">
        <f t="shared" si="3"/>
        <v>181</v>
      </c>
      <c r="G42" s="20">
        <v>8</v>
      </c>
      <c r="H42" s="19">
        <v>181</v>
      </c>
      <c r="I42" s="23">
        <v>8</v>
      </c>
    </row>
    <row r="43" spans="1:9" ht="15.75" customHeight="1" x14ac:dyDescent="0.3">
      <c r="A43" s="17">
        <v>3</v>
      </c>
      <c r="B43" s="18" t="s">
        <v>310</v>
      </c>
      <c r="C43" s="18" t="s">
        <v>255</v>
      </c>
      <c r="D43" s="19">
        <v>88</v>
      </c>
      <c r="E43" s="19">
        <v>88</v>
      </c>
      <c r="F43" s="19">
        <f t="shared" si="3"/>
        <v>176</v>
      </c>
      <c r="G43" s="20">
        <v>6</v>
      </c>
      <c r="H43" s="19">
        <v>176</v>
      </c>
      <c r="I43" s="23">
        <v>6</v>
      </c>
    </row>
    <row r="44" spans="1:9" ht="15.75" customHeight="1" x14ac:dyDescent="0.3">
      <c r="A44" s="17">
        <v>5</v>
      </c>
      <c r="B44" s="18" t="s">
        <v>311</v>
      </c>
      <c r="C44" s="18" t="s">
        <v>255</v>
      </c>
      <c r="D44" s="19">
        <v>77</v>
      </c>
      <c r="E44" s="19">
        <v>86</v>
      </c>
      <c r="F44" s="19">
        <f t="shared" si="3"/>
        <v>163</v>
      </c>
      <c r="G44" s="20">
        <v>5</v>
      </c>
      <c r="H44" s="19">
        <v>163</v>
      </c>
      <c r="I44" s="23">
        <v>5</v>
      </c>
    </row>
    <row r="45" spans="1:9" ht="15.75" customHeight="1" x14ac:dyDescent="0.3">
      <c r="A45" s="17">
        <v>1</v>
      </c>
      <c r="B45" s="18" t="s">
        <v>312</v>
      </c>
      <c r="C45" s="18" t="s">
        <v>244</v>
      </c>
      <c r="D45" s="19" t="s">
        <v>43</v>
      </c>
      <c r="E45" s="19"/>
      <c r="F45" s="19">
        <f t="shared" si="3"/>
        <v>0</v>
      </c>
      <c r="G45" s="20">
        <v>0</v>
      </c>
      <c r="H45" s="21">
        <v>0</v>
      </c>
      <c r="I45" s="22">
        <v>0</v>
      </c>
    </row>
    <row r="46" spans="1:9" ht="15.75" customHeight="1" x14ac:dyDescent="0.3">
      <c r="A46" s="17">
        <v>2</v>
      </c>
      <c r="B46" s="18" t="s">
        <v>313</v>
      </c>
      <c r="C46" s="18" t="s">
        <v>269</v>
      </c>
      <c r="D46" s="19" t="s">
        <v>43</v>
      </c>
      <c r="E46" s="19"/>
      <c r="F46" s="19">
        <f t="shared" si="3"/>
        <v>0</v>
      </c>
      <c r="G46" s="20">
        <v>0</v>
      </c>
      <c r="H46" s="19">
        <v>0</v>
      </c>
      <c r="I46" s="23">
        <v>0</v>
      </c>
    </row>
    <row r="47" spans="1:9" ht="15.75" customHeight="1" x14ac:dyDescent="0.3">
      <c r="A47" s="17">
        <v>6</v>
      </c>
      <c r="B47" s="18" t="s">
        <v>314</v>
      </c>
      <c r="C47" s="18" t="s">
        <v>306</v>
      </c>
      <c r="D47" s="19" t="s">
        <v>43</v>
      </c>
      <c r="E47" s="19"/>
      <c r="F47" s="19">
        <f t="shared" si="3"/>
        <v>0</v>
      </c>
      <c r="G47" s="20">
        <v>0</v>
      </c>
      <c r="H47" s="19">
        <v>0</v>
      </c>
      <c r="I47" s="23">
        <v>0</v>
      </c>
    </row>
    <row r="48" spans="1:9" ht="15.75" customHeight="1" x14ac:dyDescent="0.3">
      <c r="A48" s="24">
        <v>8</v>
      </c>
      <c r="B48" s="25" t="s">
        <v>315</v>
      </c>
      <c r="C48" s="25" t="s">
        <v>244</v>
      </c>
      <c r="D48" s="26" t="s">
        <v>43</v>
      </c>
      <c r="E48" s="26"/>
      <c r="F48" s="26">
        <f t="shared" si="3"/>
        <v>0</v>
      </c>
      <c r="G48" s="27">
        <v>0</v>
      </c>
      <c r="H48" s="26">
        <v>0</v>
      </c>
      <c r="I48" s="30">
        <v>0</v>
      </c>
    </row>
    <row r="49" spans="1:9" ht="15.75" customHeight="1" x14ac:dyDescent="0.3"/>
    <row r="50" spans="1:9" ht="15.75" customHeight="1" x14ac:dyDescent="0.3">
      <c r="A50" s="7"/>
      <c r="B50" s="8" t="s">
        <v>72</v>
      </c>
      <c r="C50" s="8"/>
      <c r="D50" s="8"/>
      <c r="E50" s="8"/>
      <c r="F50" s="8"/>
      <c r="G50" s="8"/>
      <c r="H50" s="8"/>
      <c r="I50" s="8"/>
    </row>
    <row r="51" spans="1:9" ht="15.75" customHeight="1" x14ac:dyDescent="0.3">
      <c r="A51" s="72">
        <v>2</v>
      </c>
      <c r="B51" s="10" t="s">
        <v>5</v>
      </c>
      <c r="C51" s="73" t="s">
        <v>6</v>
      </c>
      <c r="D51" s="46"/>
      <c r="E51" s="74"/>
      <c r="F51" s="11" t="s">
        <v>7</v>
      </c>
      <c r="G51" s="11" t="s">
        <v>8</v>
      </c>
      <c r="H51" s="11" t="s">
        <v>9</v>
      </c>
      <c r="I51" s="12" t="s">
        <v>10</v>
      </c>
    </row>
    <row r="52" spans="1:9" ht="15.75" customHeight="1" x14ac:dyDescent="0.3">
      <c r="A52" s="13">
        <v>5</v>
      </c>
      <c r="B52" s="14" t="s">
        <v>316</v>
      </c>
      <c r="C52" s="14" t="s">
        <v>259</v>
      </c>
      <c r="D52" s="15">
        <v>87</v>
      </c>
      <c r="E52" s="15">
        <v>91</v>
      </c>
      <c r="F52" s="15">
        <f t="shared" ref="F52:F59" si="4">SUM(D52:E52)</f>
        <v>178</v>
      </c>
      <c r="G52" s="15">
        <v>8</v>
      </c>
      <c r="H52" s="15">
        <v>178</v>
      </c>
      <c r="I52" s="16">
        <v>8</v>
      </c>
    </row>
    <row r="53" spans="1:9" ht="15.75" customHeight="1" x14ac:dyDescent="0.3">
      <c r="A53" s="17">
        <v>7</v>
      </c>
      <c r="B53" s="18" t="s">
        <v>317</v>
      </c>
      <c r="C53" s="18" t="s">
        <v>259</v>
      </c>
      <c r="D53" s="19">
        <v>89</v>
      </c>
      <c r="E53" s="19">
        <v>84</v>
      </c>
      <c r="F53" s="19">
        <f t="shared" si="4"/>
        <v>173</v>
      </c>
      <c r="G53" s="20">
        <v>7</v>
      </c>
      <c r="H53" s="19">
        <v>173</v>
      </c>
      <c r="I53" s="23">
        <v>7</v>
      </c>
    </row>
    <row r="54" spans="1:9" ht="15.75" customHeight="1" x14ac:dyDescent="0.3">
      <c r="A54" s="17">
        <v>4</v>
      </c>
      <c r="B54" s="18" t="s">
        <v>280</v>
      </c>
      <c r="C54" s="18" t="s">
        <v>255</v>
      </c>
      <c r="D54" s="19">
        <v>83</v>
      </c>
      <c r="E54" s="19">
        <v>81</v>
      </c>
      <c r="F54" s="19">
        <f t="shared" si="4"/>
        <v>164</v>
      </c>
      <c r="G54" s="20">
        <v>6</v>
      </c>
      <c r="H54" s="19">
        <v>164</v>
      </c>
      <c r="I54" s="23">
        <v>6</v>
      </c>
    </row>
    <row r="55" spans="1:9" ht="15.75" customHeight="1" x14ac:dyDescent="0.3">
      <c r="A55" s="17">
        <v>2</v>
      </c>
      <c r="B55" s="18" t="s">
        <v>318</v>
      </c>
      <c r="C55" s="18" t="s">
        <v>276</v>
      </c>
      <c r="D55" s="19">
        <v>84</v>
      </c>
      <c r="E55" s="19">
        <v>74</v>
      </c>
      <c r="F55" s="19">
        <f t="shared" si="4"/>
        <v>158</v>
      </c>
      <c r="G55" s="20">
        <v>5</v>
      </c>
      <c r="H55" s="19">
        <v>158</v>
      </c>
      <c r="I55" s="23">
        <v>5</v>
      </c>
    </row>
    <row r="56" spans="1:9" ht="15.75" customHeight="1" x14ac:dyDescent="0.3">
      <c r="A56" s="17">
        <v>8</v>
      </c>
      <c r="B56" s="18" t="s">
        <v>319</v>
      </c>
      <c r="C56" s="18" t="s">
        <v>255</v>
      </c>
      <c r="D56" s="19">
        <v>87</v>
      </c>
      <c r="E56" s="19">
        <v>69</v>
      </c>
      <c r="F56" s="19">
        <f t="shared" si="4"/>
        <v>156</v>
      </c>
      <c r="G56" s="20">
        <v>4</v>
      </c>
      <c r="H56" s="19">
        <v>156</v>
      </c>
      <c r="I56" s="23">
        <v>4</v>
      </c>
    </row>
    <row r="57" spans="1:9" ht="15.75" customHeight="1" x14ac:dyDescent="0.3">
      <c r="A57" s="17">
        <v>6</v>
      </c>
      <c r="B57" s="18" t="s">
        <v>320</v>
      </c>
      <c r="C57" s="18" t="s">
        <v>23</v>
      </c>
      <c r="D57" s="19">
        <v>76</v>
      </c>
      <c r="E57" s="19">
        <v>66</v>
      </c>
      <c r="F57" s="19">
        <f t="shared" si="4"/>
        <v>142</v>
      </c>
      <c r="G57" s="20">
        <v>3</v>
      </c>
      <c r="H57" s="19">
        <v>142</v>
      </c>
      <c r="I57" s="23">
        <v>3</v>
      </c>
    </row>
    <row r="58" spans="1:9" ht="15.75" customHeight="1" x14ac:dyDescent="0.3">
      <c r="A58" s="17">
        <v>1</v>
      </c>
      <c r="B58" s="18" t="s">
        <v>321</v>
      </c>
      <c r="C58" s="18" t="s">
        <v>244</v>
      </c>
      <c r="D58" s="19" t="s">
        <v>43</v>
      </c>
      <c r="E58" s="19"/>
      <c r="F58" s="19">
        <f t="shared" si="4"/>
        <v>0</v>
      </c>
      <c r="G58" s="20">
        <v>0</v>
      </c>
      <c r="H58" s="21">
        <v>0</v>
      </c>
      <c r="I58" s="22">
        <v>0</v>
      </c>
    </row>
    <row r="59" spans="1:9" ht="15.75" customHeight="1" x14ac:dyDescent="0.3">
      <c r="A59" s="24">
        <v>3</v>
      </c>
      <c r="B59" s="25" t="s">
        <v>322</v>
      </c>
      <c r="C59" s="25" t="s">
        <v>244</v>
      </c>
      <c r="D59" s="26" t="s">
        <v>43</v>
      </c>
      <c r="E59" s="26"/>
      <c r="F59" s="26">
        <f t="shared" si="4"/>
        <v>0</v>
      </c>
      <c r="G59" s="27">
        <v>0</v>
      </c>
      <c r="H59" s="26">
        <v>0</v>
      </c>
      <c r="I59" s="30">
        <v>0</v>
      </c>
    </row>
    <row r="60" spans="1:9" ht="15.75" customHeight="1" x14ac:dyDescent="0.3"/>
    <row r="61" spans="1:9" ht="15.75" customHeight="1" x14ac:dyDescent="0.3">
      <c r="B61" s="8" t="s">
        <v>282</v>
      </c>
    </row>
    <row r="62" spans="1:9" ht="15.75" customHeight="1" x14ac:dyDescent="0.3"/>
    <row r="63" spans="1:9" ht="15.75" customHeight="1" x14ac:dyDescent="0.3">
      <c r="B63" s="4" t="s">
        <v>283</v>
      </c>
      <c r="F63" s="33" t="s">
        <v>142</v>
      </c>
    </row>
    <row r="64" spans="1:9" ht="15.75" customHeight="1" x14ac:dyDescent="0.3">
      <c r="B64" s="4" t="s">
        <v>143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`" xr:uid="{92E58ABA-D3FB-4E72-8D71-6DB801AE66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4CA82-AED1-45A5-A6F8-A113CDB22EC5}">
  <sheetPr codeName="Sheet40">
    <tabColor theme="4" tint="0.39997558519241921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285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1</v>
      </c>
      <c r="B5" s="14" t="s">
        <v>298</v>
      </c>
      <c r="C5" s="14" t="s">
        <v>39</v>
      </c>
      <c r="D5" s="15">
        <v>95</v>
      </c>
      <c r="E5" s="15">
        <v>98</v>
      </c>
      <c r="F5" s="15">
        <v>193</v>
      </c>
      <c r="G5" s="15">
        <v>8</v>
      </c>
      <c r="H5" s="31">
        <v>193</v>
      </c>
      <c r="I5" s="32">
        <v>8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39">
        <v>8</v>
      </c>
      <c r="B6" s="18" t="s">
        <v>286</v>
      </c>
      <c r="C6" s="18" t="s">
        <v>259</v>
      </c>
      <c r="D6" s="37">
        <v>97</v>
      </c>
      <c r="E6" s="37">
        <v>94</v>
      </c>
      <c r="F6" s="19">
        <v>191</v>
      </c>
      <c r="G6" s="19">
        <v>7</v>
      </c>
      <c r="H6" s="37">
        <v>191</v>
      </c>
      <c r="I6" s="38">
        <v>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6</v>
      </c>
      <c r="B7" s="18" t="s">
        <v>262</v>
      </c>
      <c r="C7" s="18" t="s">
        <v>257</v>
      </c>
      <c r="D7" s="37">
        <v>95</v>
      </c>
      <c r="E7" s="37">
        <v>95</v>
      </c>
      <c r="F7" s="19">
        <v>190</v>
      </c>
      <c r="G7" s="19">
        <v>6</v>
      </c>
      <c r="H7" s="37">
        <v>190</v>
      </c>
      <c r="I7" s="38">
        <v>6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7</v>
      </c>
      <c r="B8" s="18" t="s">
        <v>287</v>
      </c>
      <c r="C8" s="18" t="s">
        <v>259</v>
      </c>
      <c r="D8" s="37">
        <v>92</v>
      </c>
      <c r="E8" s="37">
        <v>98</v>
      </c>
      <c r="F8" s="19">
        <v>190</v>
      </c>
      <c r="G8" s="19">
        <v>6</v>
      </c>
      <c r="H8" s="37">
        <v>190</v>
      </c>
      <c r="I8" s="38">
        <v>6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39">
        <v>2</v>
      </c>
      <c r="B9" s="18" t="s">
        <v>291</v>
      </c>
      <c r="C9" s="18" t="s">
        <v>257</v>
      </c>
      <c r="D9" s="37">
        <v>89</v>
      </c>
      <c r="E9" s="37">
        <v>97</v>
      </c>
      <c r="F9" s="19">
        <v>186</v>
      </c>
      <c r="G9" s="19">
        <v>4</v>
      </c>
      <c r="H9" s="37">
        <v>186</v>
      </c>
      <c r="I9" s="38">
        <v>4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17">
        <v>3</v>
      </c>
      <c r="B10" s="18" t="s">
        <v>277</v>
      </c>
      <c r="C10" s="18" t="s">
        <v>255</v>
      </c>
      <c r="D10" s="37">
        <v>88</v>
      </c>
      <c r="E10" s="37">
        <v>95</v>
      </c>
      <c r="F10" s="19">
        <v>183</v>
      </c>
      <c r="G10" s="19">
        <v>3</v>
      </c>
      <c r="H10" s="37">
        <v>183</v>
      </c>
      <c r="I10" s="38">
        <v>3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5</v>
      </c>
      <c r="B11" s="18" t="s">
        <v>309</v>
      </c>
      <c r="C11" s="18" t="s">
        <v>244</v>
      </c>
      <c r="D11" s="37">
        <v>88</v>
      </c>
      <c r="E11" s="37">
        <v>93</v>
      </c>
      <c r="F11" s="19">
        <v>181</v>
      </c>
      <c r="G11" s="19">
        <v>2</v>
      </c>
      <c r="H11" s="37">
        <v>181</v>
      </c>
      <c r="I11" s="38">
        <v>2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0">
        <v>4</v>
      </c>
      <c r="B12" s="25" t="s">
        <v>294</v>
      </c>
      <c r="C12" s="25" t="s">
        <v>274</v>
      </c>
      <c r="D12" s="41">
        <v>87</v>
      </c>
      <c r="E12" s="41">
        <v>87</v>
      </c>
      <c r="F12" s="26">
        <v>174</v>
      </c>
      <c r="G12" s="26">
        <v>1</v>
      </c>
      <c r="H12" s="41">
        <v>174</v>
      </c>
      <c r="I12" s="42">
        <v>1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75" t="s">
        <v>282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4" t="s">
        <v>164</v>
      </c>
      <c r="F16" s="33" t="s">
        <v>142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4" t="s">
        <v>143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</sheetData>
  <sheetProtection selectLockedCells="1" selectUnlockedCells="1"/>
  <hyperlinks>
    <hyperlink ref="B2" location="'Index'!A3" tooltip="Go to the Index sheet" display="`" xr:uid="{0956553C-B399-4295-A6FC-9C6F186B597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E964C-BB5B-4E27-B971-00FA2819E3FA}">
  <sheetPr codeName="Sheet41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323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5</v>
      </c>
      <c r="B5" s="14" t="s">
        <v>22</v>
      </c>
      <c r="C5" s="14" t="s">
        <v>23</v>
      </c>
      <c r="D5" s="15">
        <v>97</v>
      </c>
      <c r="E5" s="78">
        <v>100</v>
      </c>
      <c r="F5" s="15">
        <f t="shared" ref="F5:F11" si="0">SUM(D5:E5)</f>
        <v>197</v>
      </c>
      <c r="G5" s="15">
        <v>7</v>
      </c>
      <c r="H5" s="15">
        <v>197</v>
      </c>
      <c r="I5" s="16">
        <v>7</v>
      </c>
      <c r="K5" s="4"/>
    </row>
    <row r="6" spans="1:34" ht="15.75" customHeight="1" x14ac:dyDescent="0.3">
      <c r="A6" s="17">
        <v>7</v>
      </c>
      <c r="B6" s="18" t="s">
        <v>278</v>
      </c>
      <c r="C6" s="18" t="s">
        <v>274</v>
      </c>
      <c r="D6" s="19">
        <v>94</v>
      </c>
      <c r="E6" s="19">
        <v>96</v>
      </c>
      <c r="F6" s="19">
        <f t="shared" si="0"/>
        <v>190</v>
      </c>
      <c r="G6" s="20">
        <v>6</v>
      </c>
      <c r="H6" s="19">
        <v>190</v>
      </c>
      <c r="I6" s="23">
        <v>6</v>
      </c>
      <c r="K6" s="4"/>
    </row>
    <row r="7" spans="1:34" ht="15.75" customHeight="1" x14ac:dyDescent="0.3">
      <c r="A7" s="17">
        <v>1</v>
      </c>
      <c r="B7" s="18" t="s">
        <v>235</v>
      </c>
      <c r="C7" s="18" t="s">
        <v>23</v>
      </c>
      <c r="D7" s="19">
        <v>91</v>
      </c>
      <c r="E7" s="19">
        <v>97</v>
      </c>
      <c r="F7" s="19">
        <f t="shared" si="0"/>
        <v>188</v>
      </c>
      <c r="G7" s="20">
        <v>5</v>
      </c>
      <c r="H7" s="21">
        <v>188</v>
      </c>
      <c r="I7" s="22">
        <v>5</v>
      </c>
      <c r="J7" s="71"/>
      <c r="K7" s="4"/>
    </row>
    <row r="8" spans="1:34" ht="15.75" customHeight="1" x14ac:dyDescent="0.3">
      <c r="A8" s="17">
        <v>3</v>
      </c>
      <c r="B8" s="18" t="s">
        <v>324</v>
      </c>
      <c r="C8" s="18" t="s">
        <v>276</v>
      </c>
      <c r="D8" s="19">
        <v>97</v>
      </c>
      <c r="E8" s="19">
        <v>91</v>
      </c>
      <c r="F8" s="19">
        <f t="shared" si="0"/>
        <v>188</v>
      </c>
      <c r="G8" s="20">
        <v>5</v>
      </c>
      <c r="H8" s="19">
        <v>188</v>
      </c>
      <c r="I8" s="23">
        <v>5</v>
      </c>
      <c r="K8" s="4"/>
    </row>
    <row r="9" spans="1:34" ht="15.75" customHeight="1" x14ac:dyDescent="0.3">
      <c r="A9" s="17">
        <v>4</v>
      </c>
      <c r="B9" s="18" t="s">
        <v>17</v>
      </c>
      <c r="C9" s="18" t="s">
        <v>18</v>
      </c>
      <c r="D9" s="19">
        <v>90</v>
      </c>
      <c r="E9" s="19">
        <v>93</v>
      </c>
      <c r="F9" s="19">
        <f t="shared" si="0"/>
        <v>183</v>
      </c>
      <c r="G9" s="20">
        <v>3</v>
      </c>
      <c r="H9" s="19">
        <v>183</v>
      </c>
      <c r="I9" s="23">
        <v>3</v>
      </c>
    </row>
    <row r="10" spans="1:34" ht="15.75" customHeight="1" x14ac:dyDescent="0.3">
      <c r="A10" s="17">
        <v>2</v>
      </c>
      <c r="B10" s="18" t="s">
        <v>238</v>
      </c>
      <c r="C10" s="18" t="s">
        <v>239</v>
      </c>
      <c r="D10" s="19">
        <v>91</v>
      </c>
      <c r="E10" s="19">
        <v>90</v>
      </c>
      <c r="F10" s="19">
        <f t="shared" si="0"/>
        <v>181</v>
      </c>
      <c r="G10" s="20">
        <v>2</v>
      </c>
      <c r="H10" s="21">
        <v>181</v>
      </c>
      <c r="I10" s="22">
        <v>2</v>
      </c>
    </row>
    <row r="11" spans="1:34" ht="15.75" customHeight="1" x14ac:dyDescent="0.3">
      <c r="A11" s="24">
        <v>6</v>
      </c>
      <c r="B11" s="25" t="s">
        <v>264</v>
      </c>
      <c r="C11" s="25" t="s">
        <v>257</v>
      </c>
      <c r="D11" s="26" t="s">
        <v>68</v>
      </c>
      <c r="E11" s="26"/>
      <c r="F11" s="26">
        <f t="shared" si="0"/>
        <v>0</v>
      </c>
      <c r="G11" s="27">
        <v>0</v>
      </c>
      <c r="H11" s="26">
        <v>0</v>
      </c>
      <c r="I11" s="30">
        <v>0</v>
      </c>
    </row>
    <row r="12" spans="1:34" ht="15.75" customHeight="1" x14ac:dyDescent="0.3"/>
    <row r="13" spans="1:34" ht="15.75" customHeight="1" x14ac:dyDescent="0.3">
      <c r="A13" s="7"/>
      <c r="B13" s="8" t="s">
        <v>4</v>
      </c>
      <c r="C13" s="8"/>
      <c r="D13" s="8"/>
      <c r="E13" s="8"/>
      <c r="F13" s="8"/>
      <c r="G13" s="8"/>
      <c r="H13" s="8"/>
      <c r="I13" s="8"/>
    </row>
    <row r="14" spans="1:34" ht="15.75" customHeight="1" x14ac:dyDescent="0.3">
      <c r="A14" s="72">
        <v>2</v>
      </c>
      <c r="B14" s="10" t="s">
        <v>5</v>
      </c>
      <c r="C14" s="73" t="s">
        <v>6</v>
      </c>
      <c r="D14" s="46"/>
      <c r="E14" s="74"/>
      <c r="F14" s="11" t="s">
        <v>7</v>
      </c>
      <c r="G14" s="11" t="s">
        <v>8</v>
      </c>
      <c r="H14" s="11" t="s">
        <v>9</v>
      </c>
      <c r="I14" s="12" t="s">
        <v>10</v>
      </c>
    </row>
    <row r="15" spans="1:34" ht="15.75" customHeight="1" x14ac:dyDescent="0.3">
      <c r="A15" s="13">
        <v>1</v>
      </c>
      <c r="B15" s="14" t="s">
        <v>273</v>
      </c>
      <c r="C15" s="14" t="s">
        <v>274</v>
      </c>
      <c r="D15" s="15">
        <v>91</v>
      </c>
      <c r="E15" s="15">
        <v>90</v>
      </c>
      <c r="F15" s="15">
        <f t="shared" ref="F15:F21" si="1">SUM(D15:E15)</f>
        <v>181</v>
      </c>
      <c r="G15" s="15">
        <v>7</v>
      </c>
      <c r="H15" s="31">
        <v>181</v>
      </c>
      <c r="I15" s="32">
        <v>7</v>
      </c>
    </row>
    <row r="16" spans="1:34" ht="15.75" customHeight="1" x14ac:dyDescent="0.3">
      <c r="A16" s="17">
        <v>2</v>
      </c>
      <c r="B16" s="18" t="s">
        <v>236</v>
      </c>
      <c r="C16" s="18" t="s">
        <v>23</v>
      </c>
      <c r="D16" s="19">
        <v>88</v>
      </c>
      <c r="E16" s="19">
        <v>91</v>
      </c>
      <c r="F16" s="19">
        <f t="shared" si="1"/>
        <v>179</v>
      </c>
      <c r="G16" s="20">
        <v>6</v>
      </c>
      <c r="H16" s="19">
        <v>179</v>
      </c>
      <c r="I16" s="23">
        <v>6</v>
      </c>
    </row>
    <row r="17" spans="1:9" ht="15.75" customHeight="1" x14ac:dyDescent="0.3">
      <c r="A17" s="17">
        <v>5</v>
      </c>
      <c r="B17" s="18" t="s">
        <v>125</v>
      </c>
      <c r="C17" s="18" t="s">
        <v>76</v>
      </c>
      <c r="D17" s="19">
        <v>87</v>
      </c>
      <c r="E17" s="19">
        <v>91</v>
      </c>
      <c r="F17" s="19">
        <f t="shared" si="1"/>
        <v>178</v>
      </c>
      <c r="G17" s="20">
        <v>5</v>
      </c>
      <c r="H17" s="19">
        <v>178</v>
      </c>
      <c r="I17" s="23">
        <v>5</v>
      </c>
    </row>
    <row r="18" spans="1:9" ht="15.75" customHeight="1" x14ac:dyDescent="0.3">
      <c r="A18" s="17">
        <v>4</v>
      </c>
      <c r="B18" s="18" t="s">
        <v>291</v>
      </c>
      <c r="C18" s="18" t="s">
        <v>257</v>
      </c>
      <c r="D18" s="19">
        <v>79</v>
      </c>
      <c r="E18" s="19">
        <v>86</v>
      </c>
      <c r="F18" s="19">
        <f t="shared" si="1"/>
        <v>165</v>
      </c>
      <c r="G18" s="20">
        <v>4</v>
      </c>
      <c r="H18" s="19">
        <v>165</v>
      </c>
      <c r="I18" s="23">
        <v>4</v>
      </c>
    </row>
    <row r="19" spans="1:9" ht="15.75" customHeight="1" x14ac:dyDescent="0.3">
      <c r="A19" s="17">
        <v>3</v>
      </c>
      <c r="B19" s="18" t="s">
        <v>280</v>
      </c>
      <c r="C19" s="18" t="s">
        <v>255</v>
      </c>
      <c r="D19" s="19">
        <v>80</v>
      </c>
      <c r="E19" s="19">
        <v>81</v>
      </c>
      <c r="F19" s="19">
        <f t="shared" si="1"/>
        <v>161</v>
      </c>
      <c r="G19" s="20">
        <v>3</v>
      </c>
      <c r="H19" s="19">
        <v>161</v>
      </c>
      <c r="I19" s="23">
        <v>3</v>
      </c>
    </row>
    <row r="20" spans="1:9" ht="15.75" customHeight="1" x14ac:dyDescent="0.3">
      <c r="A20" s="17">
        <v>6</v>
      </c>
      <c r="B20" s="18" t="s">
        <v>325</v>
      </c>
      <c r="C20" s="18" t="s">
        <v>42</v>
      </c>
      <c r="D20" s="19">
        <v>75</v>
      </c>
      <c r="E20" s="19">
        <v>78</v>
      </c>
      <c r="F20" s="19">
        <f t="shared" si="1"/>
        <v>153</v>
      </c>
      <c r="G20" s="20">
        <v>2</v>
      </c>
      <c r="H20" s="19">
        <v>153</v>
      </c>
      <c r="I20" s="23">
        <v>2</v>
      </c>
    </row>
    <row r="21" spans="1:9" ht="15.75" customHeight="1" x14ac:dyDescent="0.3">
      <c r="A21" s="24">
        <v>7</v>
      </c>
      <c r="B21" s="25" t="s">
        <v>326</v>
      </c>
      <c r="C21" s="25" t="s">
        <v>257</v>
      </c>
      <c r="D21" s="26" t="s">
        <v>68</v>
      </c>
      <c r="E21" s="26"/>
      <c r="F21" s="26">
        <f t="shared" si="1"/>
        <v>0</v>
      </c>
      <c r="G21" s="27">
        <v>0</v>
      </c>
      <c r="H21" s="26">
        <v>0</v>
      </c>
      <c r="I21" s="30">
        <v>0</v>
      </c>
    </row>
    <row r="22" spans="1:9" ht="15.75" customHeight="1" x14ac:dyDescent="0.3"/>
    <row r="23" spans="1:9" ht="15.75" customHeight="1" x14ac:dyDescent="0.3">
      <c r="A23" s="7"/>
      <c r="B23" s="8" t="s">
        <v>44</v>
      </c>
      <c r="C23" s="8"/>
      <c r="D23" s="8"/>
      <c r="E23" s="8"/>
      <c r="F23" s="8"/>
      <c r="G23" s="8"/>
      <c r="H23" s="8"/>
      <c r="I23" s="8"/>
    </row>
    <row r="24" spans="1:9" ht="15.75" customHeight="1" x14ac:dyDescent="0.3">
      <c r="A24" s="72">
        <v>2</v>
      </c>
      <c r="B24" s="10" t="s">
        <v>5</v>
      </c>
      <c r="C24" s="73" t="s">
        <v>6</v>
      </c>
      <c r="D24" s="46"/>
      <c r="E24" s="74"/>
      <c r="F24" s="11" t="s">
        <v>7</v>
      </c>
      <c r="G24" s="11" t="s">
        <v>8</v>
      </c>
      <c r="H24" s="11" t="s">
        <v>9</v>
      </c>
      <c r="I24" s="12" t="s">
        <v>10</v>
      </c>
    </row>
    <row r="25" spans="1:9" ht="15.75" customHeight="1" x14ac:dyDescent="0.3">
      <c r="A25" s="13">
        <v>2</v>
      </c>
      <c r="B25" s="14" t="s">
        <v>327</v>
      </c>
      <c r="C25" s="14" t="s">
        <v>42</v>
      </c>
      <c r="D25" s="15">
        <v>87</v>
      </c>
      <c r="E25" s="15">
        <v>88</v>
      </c>
      <c r="F25" s="15">
        <f t="shared" ref="F25:F31" si="2">SUM(D25:E25)</f>
        <v>175</v>
      </c>
      <c r="G25" s="15">
        <v>7</v>
      </c>
      <c r="H25" s="15">
        <v>175</v>
      </c>
      <c r="I25" s="16">
        <v>7</v>
      </c>
    </row>
    <row r="26" spans="1:9" ht="15.75" customHeight="1" x14ac:dyDescent="0.3">
      <c r="A26" s="17">
        <v>5</v>
      </c>
      <c r="B26" s="18" t="s">
        <v>262</v>
      </c>
      <c r="C26" s="18" t="s">
        <v>257</v>
      </c>
      <c r="D26" s="19">
        <v>85</v>
      </c>
      <c r="E26" s="19">
        <v>74</v>
      </c>
      <c r="F26" s="19">
        <f t="shared" si="2"/>
        <v>159</v>
      </c>
      <c r="G26" s="20">
        <v>6</v>
      </c>
      <c r="H26" s="19">
        <v>159</v>
      </c>
      <c r="I26" s="23">
        <v>6</v>
      </c>
    </row>
    <row r="27" spans="1:9" ht="15.75" customHeight="1" x14ac:dyDescent="0.3">
      <c r="A27" s="17">
        <v>6</v>
      </c>
      <c r="B27" s="18" t="s">
        <v>256</v>
      </c>
      <c r="C27" s="18" t="s">
        <v>257</v>
      </c>
      <c r="D27" s="19">
        <v>75</v>
      </c>
      <c r="E27" s="19">
        <v>79</v>
      </c>
      <c r="F27" s="19">
        <f t="shared" si="2"/>
        <v>154</v>
      </c>
      <c r="G27" s="20">
        <v>5</v>
      </c>
      <c r="H27" s="19">
        <v>154</v>
      </c>
      <c r="I27" s="23">
        <v>5</v>
      </c>
    </row>
    <row r="28" spans="1:9" ht="15.75" customHeight="1" x14ac:dyDescent="0.3">
      <c r="A28" s="17">
        <v>4</v>
      </c>
      <c r="B28" s="18" t="s">
        <v>309</v>
      </c>
      <c r="C28" s="18" t="s">
        <v>244</v>
      </c>
      <c r="D28" s="19">
        <v>74</v>
      </c>
      <c r="E28" s="19">
        <v>71</v>
      </c>
      <c r="F28" s="19">
        <f t="shared" si="2"/>
        <v>145</v>
      </c>
      <c r="G28" s="20">
        <v>4</v>
      </c>
      <c r="H28" s="19">
        <v>145</v>
      </c>
      <c r="I28" s="23">
        <v>4</v>
      </c>
    </row>
    <row r="29" spans="1:9" ht="15.75" customHeight="1" x14ac:dyDescent="0.3">
      <c r="A29" s="17">
        <v>1</v>
      </c>
      <c r="B29" s="18" t="s">
        <v>321</v>
      </c>
      <c r="C29" s="18" t="s">
        <v>244</v>
      </c>
      <c r="D29" s="19">
        <v>66</v>
      </c>
      <c r="E29" s="19">
        <v>77</v>
      </c>
      <c r="F29" s="19">
        <f t="shared" si="2"/>
        <v>143</v>
      </c>
      <c r="G29" s="20">
        <v>3</v>
      </c>
      <c r="H29" s="21">
        <v>143</v>
      </c>
      <c r="I29" s="22">
        <v>3</v>
      </c>
    </row>
    <row r="30" spans="1:9" ht="15.75" customHeight="1" x14ac:dyDescent="0.3">
      <c r="A30" s="17">
        <v>7</v>
      </c>
      <c r="B30" s="18" t="s">
        <v>303</v>
      </c>
      <c r="C30" s="18" t="s">
        <v>244</v>
      </c>
      <c r="D30" s="19">
        <v>61</v>
      </c>
      <c r="E30" s="19">
        <v>62</v>
      </c>
      <c r="F30" s="19">
        <f t="shared" si="2"/>
        <v>123</v>
      </c>
      <c r="G30" s="20">
        <v>2</v>
      </c>
      <c r="H30" s="19">
        <v>123</v>
      </c>
      <c r="I30" s="23">
        <v>2</v>
      </c>
    </row>
    <row r="31" spans="1:9" ht="15.75" customHeight="1" x14ac:dyDescent="0.3">
      <c r="A31" s="24">
        <v>3</v>
      </c>
      <c r="B31" s="25" t="s">
        <v>328</v>
      </c>
      <c r="C31" s="25" t="s">
        <v>257</v>
      </c>
      <c r="D31" s="26" t="s">
        <v>68</v>
      </c>
      <c r="E31" s="26"/>
      <c r="F31" s="26">
        <f t="shared" si="2"/>
        <v>0</v>
      </c>
      <c r="G31" s="27">
        <v>0</v>
      </c>
      <c r="H31" s="26">
        <v>0</v>
      </c>
      <c r="I31" s="30">
        <v>0</v>
      </c>
    </row>
    <row r="32" spans="1:9" ht="15.75" customHeight="1" x14ac:dyDescent="0.3"/>
    <row r="33" spans="2:6" ht="15.75" customHeight="1" x14ac:dyDescent="0.3">
      <c r="B33" s="4" t="s">
        <v>283</v>
      </c>
      <c r="F33" s="33" t="s">
        <v>142</v>
      </c>
    </row>
    <row r="34" spans="2:6" ht="15.75" customHeight="1" x14ac:dyDescent="0.3">
      <c r="B34" s="4" t="s">
        <v>143</v>
      </c>
    </row>
    <row r="35" spans="2:6" ht="15.75" customHeight="1" x14ac:dyDescent="0.3"/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`" xr:uid="{29BE4F75-3CCB-4C6B-AA0C-03C985FD34C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F5BAD-7DD5-4560-8FB9-E650E1821B2A}">
  <sheetPr codeName="Sheet42">
    <tabColor theme="5" tint="0.79998168889431442"/>
    <pageSetUpPr fitToPage="1"/>
  </sheetPr>
  <dimension ref="A1:AH69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9" width="5" style="4" customWidth="1"/>
    <col min="20" max="16384" width="10.28515625" style="4"/>
  </cols>
  <sheetData>
    <row r="1" spans="1:34" s="2" customFormat="1" ht="18" x14ac:dyDescent="0.35">
      <c r="A1" s="1"/>
      <c r="B1" s="2" t="s">
        <v>323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278</v>
      </c>
      <c r="C5" s="14" t="s">
        <v>274</v>
      </c>
      <c r="D5" s="35">
        <v>94</v>
      </c>
      <c r="E5" s="35">
        <v>96</v>
      </c>
      <c r="F5" s="15">
        <v>190</v>
      </c>
      <c r="G5" s="15">
        <v>5</v>
      </c>
      <c r="H5" s="35">
        <v>190</v>
      </c>
      <c r="I5" s="36">
        <v>5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273</v>
      </c>
      <c r="C6" s="18" t="s">
        <v>274</v>
      </c>
      <c r="D6" s="19">
        <v>91</v>
      </c>
      <c r="E6" s="19">
        <v>90</v>
      </c>
      <c r="F6" s="19">
        <v>181</v>
      </c>
      <c r="G6" s="19">
        <v>4</v>
      </c>
      <c r="H6" s="21">
        <v>181</v>
      </c>
      <c r="I6" s="22">
        <v>4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2</v>
      </c>
      <c r="B7" s="18" t="s">
        <v>291</v>
      </c>
      <c r="C7" s="18" t="s">
        <v>257</v>
      </c>
      <c r="D7" s="37">
        <v>79</v>
      </c>
      <c r="E7" s="37">
        <v>86</v>
      </c>
      <c r="F7" s="19">
        <v>165</v>
      </c>
      <c r="G7" s="19">
        <v>3</v>
      </c>
      <c r="H7" s="37">
        <v>165</v>
      </c>
      <c r="I7" s="38">
        <v>3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3</v>
      </c>
      <c r="B8" s="18" t="s">
        <v>262</v>
      </c>
      <c r="C8" s="18" t="s">
        <v>257</v>
      </c>
      <c r="D8" s="37">
        <v>85</v>
      </c>
      <c r="E8" s="37">
        <v>74</v>
      </c>
      <c r="F8" s="19">
        <v>159</v>
      </c>
      <c r="G8" s="19">
        <v>2</v>
      </c>
      <c r="H8" s="37">
        <v>159</v>
      </c>
      <c r="I8" s="38">
        <v>2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0">
        <v>4</v>
      </c>
      <c r="B9" s="25" t="s">
        <v>256</v>
      </c>
      <c r="C9" s="25" t="s">
        <v>257</v>
      </c>
      <c r="D9" s="41">
        <v>75</v>
      </c>
      <c r="E9" s="41">
        <v>79</v>
      </c>
      <c r="F9" s="26">
        <v>154</v>
      </c>
      <c r="G9" s="26">
        <v>1</v>
      </c>
      <c r="H9" s="41">
        <v>154</v>
      </c>
      <c r="I9" s="42">
        <v>1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4" t="s">
        <v>164</v>
      </c>
      <c r="F11" s="33" t="s">
        <v>142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4" t="s">
        <v>143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/>
    <row r="43" spans="1:26" ht="15.75" customHeight="1" x14ac:dyDescent="0.3"/>
    <row r="44" spans="1:26" ht="15.75" customHeight="1" x14ac:dyDescent="0.3"/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`" xr:uid="{5A41B8CF-960A-4BD9-BAF5-0E8AECC9F5B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4694-2675-4895-A5FC-E3F69D1BDBB9}">
  <sheetPr codeName="Sheet11">
    <tabColor theme="9"/>
    <pageSetUpPr fitToPage="1"/>
  </sheetPr>
  <dimension ref="A1:AH6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I3" s="7"/>
      <c r="J3" s="8" t="s">
        <v>4</v>
      </c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9"/>
      <c r="J4" s="10" t="s">
        <v>5</v>
      </c>
      <c r="K4" s="10" t="s">
        <v>6</v>
      </c>
      <c r="L4" s="11" t="s">
        <v>7</v>
      </c>
      <c r="M4" s="11" t="s">
        <v>8</v>
      </c>
      <c r="N4" s="11" t="s">
        <v>9</v>
      </c>
      <c r="O4" s="12" t="s">
        <v>10</v>
      </c>
    </row>
    <row r="5" spans="1:34" ht="15.75" customHeight="1" x14ac:dyDescent="0.3">
      <c r="A5" s="13">
        <v>4</v>
      </c>
      <c r="B5" s="14" t="s">
        <v>11</v>
      </c>
      <c r="C5" s="14" t="s">
        <v>12</v>
      </c>
      <c r="D5" s="15">
        <v>191</v>
      </c>
      <c r="E5" s="15">
        <v>9</v>
      </c>
      <c r="F5" s="15">
        <v>191</v>
      </c>
      <c r="G5" s="16">
        <v>9</v>
      </c>
      <c r="I5" s="13">
        <v>8</v>
      </c>
      <c r="J5" s="14" t="s">
        <v>13</v>
      </c>
      <c r="K5" s="14" t="s">
        <v>14</v>
      </c>
      <c r="L5" s="15">
        <v>185</v>
      </c>
      <c r="M5" s="15">
        <v>9</v>
      </c>
      <c r="N5" s="15">
        <v>185</v>
      </c>
      <c r="O5" s="16">
        <v>9</v>
      </c>
    </row>
    <row r="6" spans="1:34" ht="15.75" customHeight="1" x14ac:dyDescent="0.3">
      <c r="A6" s="17">
        <v>2</v>
      </c>
      <c r="B6" s="18" t="s">
        <v>15</v>
      </c>
      <c r="C6" s="18" t="s">
        <v>16</v>
      </c>
      <c r="D6" s="19">
        <v>188</v>
      </c>
      <c r="E6" s="20">
        <v>8</v>
      </c>
      <c r="F6" s="21">
        <v>188</v>
      </c>
      <c r="G6" s="22">
        <v>8</v>
      </c>
      <c r="I6" s="17">
        <v>5</v>
      </c>
      <c r="J6" s="18" t="s">
        <v>17</v>
      </c>
      <c r="K6" s="18" t="s">
        <v>18</v>
      </c>
      <c r="L6" s="19">
        <v>184</v>
      </c>
      <c r="M6" s="20">
        <v>8</v>
      </c>
      <c r="N6" s="19">
        <v>184</v>
      </c>
      <c r="O6" s="23">
        <v>8</v>
      </c>
    </row>
    <row r="7" spans="1:34" ht="15.75" customHeight="1" x14ac:dyDescent="0.3">
      <c r="A7" s="17">
        <v>3</v>
      </c>
      <c r="B7" s="18" t="s">
        <v>19</v>
      </c>
      <c r="C7" s="18" t="s">
        <v>18</v>
      </c>
      <c r="D7" s="19">
        <v>188</v>
      </c>
      <c r="E7" s="20">
        <v>8</v>
      </c>
      <c r="F7" s="19">
        <v>188</v>
      </c>
      <c r="G7" s="23">
        <v>8</v>
      </c>
      <c r="I7" s="17">
        <v>4</v>
      </c>
      <c r="J7" s="18" t="s">
        <v>20</v>
      </c>
      <c r="K7" s="18" t="s">
        <v>21</v>
      </c>
      <c r="L7" s="19">
        <v>183</v>
      </c>
      <c r="M7" s="20">
        <v>7</v>
      </c>
      <c r="N7" s="19">
        <v>183</v>
      </c>
      <c r="O7" s="23">
        <v>7</v>
      </c>
    </row>
    <row r="8" spans="1:34" ht="15.75" customHeight="1" x14ac:dyDescent="0.3">
      <c r="A8" s="17">
        <v>7</v>
      </c>
      <c r="B8" s="18" t="s">
        <v>22</v>
      </c>
      <c r="C8" s="18" t="s">
        <v>23</v>
      </c>
      <c r="D8" s="19">
        <v>186</v>
      </c>
      <c r="E8" s="20">
        <v>6</v>
      </c>
      <c r="F8" s="19">
        <v>186</v>
      </c>
      <c r="G8" s="23">
        <v>6</v>
      </c>
      <c r="I8" s="17">
        <v>6</v>
      </c>
      <c r="J8" s="18" t="s">
        <v>24</v>
      </c>
      <c r="K8" s="18" t="s">
        <v>21</v>
      </c>
      <c r="L8" s="19">
        <v>182</v>
      </c>
      <c r="M8" s="20">
        <v>6</v>
      </c>
      <c r="N8" s="19">
        <v>182</v>
      </c>
      <c r="O8" s="23">
        <v>6</v>
      </c>
    </row>
    <row r="9" spans="1:34" ht="15.75" customHeight="1" x14ac:dyDescent="0.3">
      <c r="A9" s="17">
        <v>8</v>
      </c>
      <c r="B9" s="18" t="s">
        <v>25</v>
      </c>
      <c r="C9" s="18" t="s">
        <v>26</v>
      </c>
      <c r="D9" s="19">
        <v>186</v>
      </c>
      <c r="E9" s="20">
        <v>6</v>
      </c>
      <c r="F9" s="19">
        <v>186</v>
      </c>
      <c r="G9" s="23">
        <v>6</v>
      </c>
      <c r="I9" s="17">
        <v>7</v>
      </c>
      <c r="J9" s="18" t="s">
        <v>27</v>
      </c>
      <c r="K9" s="18" t="s">
        <v>28</v>
      </c>
      <c r="L9" s="19">
        <v>182</v>
      </c>
      <c r="M9" s="20">
        <v>6</v>
      </c>
      <c r="N9" s="19">
        <v>182</v>
      </c>
      <c r="O9" s="23">
        <v>6</v>
      </c>
    </row>
    <row r="10" spans="1:34" ht="15.75" customHeight="1" x14ac:dyDescent="0.3">
      <c r="A10" s="17">
        <v>6</v>
      </c>
      <c r="B10" s="18" t="s">
        <v>29</v>
      </c>
      <c r="C10" s="18" t="s">
        <v>30</v>
      </c>
      <c r="D10" s="19">
        <v>185</v>
      </c>
      <c r="E10" s="20">
        <v>4</v>
      </c>
      <c r="F10" s="19">
        <v>185</v>
      </c>
      <c r="G10" s="23">
        <v>4</v>
      </c>
      <c r="I10" s="17">
        <v>9</v>
      </c>
      <c r="J10" s="18" t="s">
        <v>31</v>
      </c>
      <c r="K10" s="18" t="s">
        <v>32</v>
      </c>
      <c r="L10" s="19">
        <v>181</v>
      </c>
      <c r="M10" s="20">
        <v>4</v>
      </c>
      <c r="N10" s="19">
        <v>181</v>
      </c>
      <c r="O10" s="23">
        <v>4</v>
      </c>
    </row>
    <row r="11" spans="1:34" ht="15.75" customHeight="1" x14ac:dyDescent="0.3">
      <c r="A11" s="17">
        <v>5</v>
      </c>
      <c r="B11" s="18" t="s">
        <v>33</v>
      </c>
      <c r="C11" s="18" t="s">
        <v>26</v>
      </c>
      <c r="D11" s="19">
        <v>184</v>
      </c>
      <c r="E11" s="20">
        <v>3</v>
      </c>
      <c r="F11" s="19">
        <v>184</v>
      </c>
      <c r="G11" s="23">
        <v>3</v>
      </c>
      <c r="I11" s="17">
        <v>3</v>
      </c>
      <c r="J11" s="18" t="s">
        <v>34</v>
      </c>
      <c r="K11" s="18" t="s">
        <v>35</v>
      </c>
      <c r="L11" s="19">
        <v>180</v>
      </c>
      <c r="M11" s="20">
        <v>3</v>
      </c>
      <c r="N11" s="19">
        <v>180</v>
      </c>
      <c r="O11" s="23">
        <v>3</v>
      </c>
    </row>
    <row r="12" spans="1:34" ht="15.75" customHeight="1" x14ac:dyDescent="0.3">
      <c r="A12" s="17">
        <v>9</v>
      </c>
      <c r="B12" s="18" t="s">
        <v>36</v>
      </c>
      <c r="C12" s="18" t="s">
        <v>37</v>
      </c>
      <c r="D12" s="19">
        <v>184</v>
      </c>
      <c r="E12" s="20">
        <v>3</v>
      </c>
      <c r="F12" s="19">
        <v>184</v>
      </c>
      <c r="G12" s="23">
        <v>3</v>
      </c>
      <c r="I12" s="17">
        <v>1</v>
      </c>
      <c r="J12" s="18" t="s">
        <v>38</v>
      </c>
      <c r="K12" s="18" t="s">
        <v>39</v>
      </c>
      <c r="L12" s="19">
        <v>169</v>
      </c>
      <c r="M12" s="20">
        <v>2</v>
      </c>
      <c r="N12" s="21">
        <v>169</v>
      </c>
      <c r="O12" s="22">
        <v>2</v>
      </c>
    </row>
    <row r="13" spans="1:34" ht="15.75" customHeight="1" x14ac:dyDescent="0.3">
      <c r="A13" s="24">
        <v>1</v>
      </c>
      <c r="B13" s="25" t="s">
        <v>40</v>
      </c>
      <c r="C13" s="25" t="s">
        <v>26</v>
      </c>
      <c r="D13" s="26">
        <v>179</v>
      </c>
      <c r="E13" s="27">
        <v>1</v>
      </c>
      <c r="F13" s="28">
        <v>179</v>
      </c>
      <c r="G13" s="29">
        <v>1</v>
      </c>
      <c r="I13" s="24">
        <v>2</v>
      </c>
      <c r="J13" s="25" t="s">
        <v>41</v>
      </c>
      <c r="K13" s="25" t="s">
        <v>42</v>
      </c>
      <c r="L13" s="26" t="s">
        <v>43</v>
      </c>
      <c r="M13" s="27">
        <v>0</v>
      </c>
      <c r="N13" s="26">
        <v>0</v>
      </c>
      <c r="O13" s="30">
        <v>0</v>
      </c>
    </row>
    <row r="14" spans="1:34" ht="15.75" customHeight="1" x14ac:dyDescent="0.3"/>
    <row r="15" spans="1:34" ht="15.75" customHeight="1" x14ac:dyDescent="0.3">
      <c r="A15" s="7"/>
      <c r="B15" s="8" t="s">
        <v>44</v>
      </c>
      <c r="C15" s="8"/>
      <c r="D15" s="8"/>
      <c r="E15" s="8"/>
      <c r="F15" s="8"/>
      <c r="G15" s="8"/>
      <c r="I15" s="7"/>
      <c r="J15" s="8" t="s">
        <v>45</v>
      </c>
      <c r="K15" s="8"/>
      <c r="L15" s="8"/>
      <c r="M15" s="8"/>
      <c r="N15" s="8"/>
      <c r="O15" s="8"/>
    </row>
    <row r="16" spans="1:34" ht="15.75" customHeight="1" x14ac:dyDescent="0.3">
      <c r="A16" s="9"/>
      <c r="B16" s="10" t="s">
        <v>5</v>
      </c>
      <c r="C16" s="10" t="s">
        <v>6</v>
      </c>
      <c r="D16" s="11" t="s">
        <v>7</v>
      </c>
      <c r="E16" s="11" t="s">
        <v>8</v>
      </c>
      <c r="F16" s="11" t="s">
        <v>9</v>
      </c>
      <c r="G16" s="12" t="s">
        <v>10</v>
      </c>
      <c r="I16" s="9"/>
      <c r="J16" s="10" t="s">
        <v>5</v>
      </c>
      <c r="K16" s="10" t="s">
        <v>6</v>
      </c>
      <c r="L16" s="11" t="s">
        <v>7</v>
      </c>
      <c r="M16" s="11" t="s">
        <v>8</v>
      </c>
      <c r="N16" s="11" t="s">
        <v>9</v>
      </c>
      <c r="O16" s="12" t="s">
        <v>10</v>
      </c>
    </row>
    <row r="17" spans="1:15" ht="15.75" customHeight="1" x14ac:dyDescent="0.3">
      <c r="A17" s="13">
        <v>8</v>
      </c>
      <c r="B17" s="14" t="s">
        <v>46</v>
      </c>
      <c r="C17" s="14" t="s">
        <v>47</v>
      </c>
      <c r="D17" s="15">
        <v>179</v>
      </c>
      <c r="E17" s="15">
        <v>9</v>
      </c>
      <c r="F17" s="15">
        <v>179</v>
      </c>
      <c r="G17" s="16">
        <v>9</v>
      </c>
      <c r="I17" s="13">
        <v>3</v>
      </c>
      <c r="J17" s="14" t="s">
        <v>48</v>
      </c>
      <c r="K17" s="14" t="s">
        <v>49</v>
      </c>
      <c r="L17" s="15">
        <v>182</v>
      </c>
      <c r="M17" s="15">
        <v>9</v>
      </c>
      <c r="N17" s="15">
        <v>182</v>
      </c>
      <c r="O17" s="16">
        <v>9</v>
      </c>
    </row>
    <row r="18" spans="1:15" ht="15.75" customHeight="1" x14ac:dyDescent="0.3">
      <c r="A18" s="17">
        <v>4</v>
      </c>
      <c r="B18" s="18" t="s">
        <v>50</v>
      </c>
      <c r="C18" s="18" t="s">
        <v>14</v>
      </c>
      <c r="D18" s="19">
        <v>176</v>
      </c>
      <c r="E18" s="20">
        <v>8</v>
      </c>
      <c r="F18" s="19">
        <v>176</v>
      </c>
      <c r="G18" s="23">
        <v>8</v>
      </c>
      <c r="I18" s="17">
        <v>7</v>
      </c>
      <c r="J18" s="18" t="s">
        <v>51</v>
      </c>
      <c r="K18" s="18" t="s">
        <v>37</v>
      </c>
      <c r="L18" s="19">
        <v>178</v>
      </c>
      <c r="M18" s="20">
        <v>8</v>
      </c>
      <c r="N18" s="19">
        <v>178</v>
      </c>
      <c r="O18" s="23">
        <v>8</v>
      </c>
    </row>
    <row r="19" spans="1:15" ht="15.75" customHeight="1" x14ac:dyDescent="0.3">
      <c r="A19" s="17">
        <v>7</v>
      </c>
      <c r="B19" s="18" t="s">
        <v>52</v>
      </c>
      <c r="C19" s="18" t="s">
        <v>47</v>
      </c>
      <c r="D19" s="19">
        <v>176</v>
      </c>
      <c r="E19" s="20">
        <v>8</v>
      </c>
      <c r="F19" s="19">
        <v>176</v>
      </c>
      <c r="G19" s="23">
        <v>8</v>
      </c>
      <c r="I19" s="17">
        <v>2</v>
      </c>
      <c r="J19" s="18" t="s">
        <v>53</v>
      </c>
      <c r="K19" s="18" t="s">
        <v>54</v>
      </c>
      <c r="L19" s="19">
        <v>176</v>
      </c>
      <c r="M19" s="20">
        <v>7</v>
      </c>
      <c r="N19" s="19">
        <v>176</v>
      </c>
      <c r="O19" s="23">
        <v>7</v>
      </c>
    </row>
    <row r="20" spans="1:15" ht="15.75" customHeight="1" x14ac:dyDescent="0.3">
      <c r="A20" s="17">
        <v>9</v>
      </c>
      <c r="B20" s="18" t="s">
        <v>55</v>
      </c>
      <c r="C20" s="18" t="s">
        <v>32</v>
      </c>
      <c r="D20" s="19">
        <v>176</v>
      </c>
      <c r="E20" s="20">
        <v>8</v>
      </c>
      <c r="F20" s="19">
        <v>176</v>
      </c>
      <c r="G20" s="23">
        <v>8</v>
      </c>
      <c r="I20" s="17">
        <v>9</v>
      </c>
      <c r="J20" s="18" t="s">
        <v>56</v>
      </c>
      <c r="K20" s="18" t="s">
        <v>14</v>
      </c>
      <c r="L20" s="19">
        <v>174</v>
      </c>
      <c r="M20" s="20">
        <v>6</v>
      </c>
      <c r="N20" s="19">
        <v>174</v>
      </c>
      <c r="O20" s="23">
        <v>6</v>
      </c>
    </row>
    <row r="21" spans="1:15" ht="15.75" customHeight="1" x14ac:dyDescent="0.3">
      <c r="A21" s="17">
        <v>3</v>
      </c>
      <c r="B21" s="18" t="s">
        <v>57</v>
      </c>
      <c r="C21" s="18" t="s">
        <v>58</v>
      </c>
      <c r="D21" s="19">
        <v>173</v>
      </c>
      <c r="E21" s="20">
        <v>5</v>
      </c>
      <c r="F21" s="19">
        <v>173</v>
      </c>
      <c r="G21" s="23">
        <v>5</v>
      </c>
      <c r="I21" s="17">
        <v>1</v>
      </c>
      <c r="J21" s="18" t="s">
        <v>59</v>
      </c>
      <c r="K21" s="18" t="s">
        <v>60</v>
      </c>
      <c r="L21" s="19">
        <v>171</v>
      </c>
      <c r="M21" s="20">
        <v>5</v>
      </c>
      <c r="N21" s="21">
        <v>171</v>
      </c>
      <c r="O21" s="22">
        <v>5</v>
      </c>
    </row>
    <row r="22" spans="1:15" ht="15.75" customHeight="1" x14ac:dyDescent="0.3">
      <c r="A22" s="17">
        <v>5</v>
      </c>
      <c r="B22" s="18" t="s">
        <v>61</v>
      </c>
      <c r="C22" s="18" t="s">
        <v>37</v>
      </c>
      <c r="D22" s="19">
        <v>172</v>
      </c>
      <c r="E22" s="20">
        <v>4</v>
      </c>
      <c r="F22" s="19">
        <v>172</v>
      </c>
      <c r="G22" s="23">
        <v>4</v>
      </c>
      <c r="I22" s="17">
        <v>4</v>
      </c>
      <c r="J22" s="18" t="s">
        <v>62</v>
      </c>
      <c r="K22" s="18" t="s">
        <v>39</v>
      </c>
      <c r="L22" s="19">
        <v>165</v>
      </c>
      <c r="M22" s="20">
        <v>4</v>
      </c>
      <c r="N22" s="19">
        <v>165</v>
      </c>
      <c r="O22" s="23">
        <v>4</v>
      </c>
    </row>
    <row r="23" spans="1:15" ht="15.75" customHeight="1" x14ac:dyDescent="0.3">
      <c r="A23" s="17">
        <v>1</v>
      </c>
      <c r="B23" s="18" t="s">
        <v>63</v>
      </c>
      <c r="C23" s="18" t="s">
        <v>64</v>
      </c>
      <c r="D23" s="19">
        <v>166</v>
      </c>
      <c r="E23" s="20">
        <v>3</v>
      </c>
      <c r="F23" s="21">
        <v>166</v>
      </c>
      <c r="G23" s="22">
        <v>3</v>
      </c>
      <c r="I23" s="17">
        <v>6</v>
      </c>
      <c r="J23" s="18" t="s">
        <v>65</v>
      </c>
      <c r="K23" s="18" t="s">
        <v>49</v>
      </c>
      <c r="L23" s="19">
        <v>159</v>
      </c>
      <c r="M23" s="20">
        <v>3</v>
      </c>
      <c r="N23" s="19">
        <v>159</v>
      </c>
      <c r="O23" s="23">
        <v>3</v>
      </c>
    </row>
    <row r="24" spans="1:15" ht="15.75" customHeight="1" x14ac:dyDescent="0.3">
      <c r="A24" s="17">
        <v>2</v>
      </c>
      <c r="B24" s="18" t="s">
        <v>66</v>
      </c>
      <c r="C24" s="18" t="s">
        <v>67</v>
      </c>
      <c r="D24" s="19" t="s">
        <v>68</v>
      </c>
      <c r="E24" s="20">
        <v>0</v>
      </c>
      <c r="F24" s="19">
        <v>0</v>
      </c>
      <c r="G24" s="23">
        <v>0</v>
      </c>
      <c r="I24" s="17">
        <v>5</v>
      </c>
      <c r="J24" s="18" t="s">
        <v>69</v>
      </c>
      <c r="K24" s="18" t="s">
        <v>49</v>
      </c>
      <c r="L24" s="19">
        <v>157</v>
      </c>
      <c r="M24" s="20">
        <v>2</v>
      </c>
      <c r="N24" s="19">
        <v>157</v>
      </c>
      <c r="O24" s="23">
        <v>2</v>
      </c>
    </row>
    <row r="25" spans="1:15" ht="15.75" customHeight="1" x14ac:dyDescent="0.3">
      <c r="A25" s="24">
        <v>6</v>
      </c>
      <c r="B25" s="25" t="s">
        <v>70</v>
      </c>
      <c r="C25" s="25" t="s">
        <v>42</v>
      </c>
      <c r="D25" s="26" t="s">
        <v>43</v>
      </c>
      <c r="E25" s="27">
        <v>0</v>
      </c>
      <c r="F25" s="26">
        <v>0</v>
      </c>
      <c r="G25" s="30">
        <v>0</v>
      </c>
      <c r="I25" s="24">
        <v>8</v>
      </c>
      <c r="J25" s="25" t="s">
        <v>71</v>
      </c>
      <c r="K25" s="25" t="s">
        <v>47</v>
      </c>
      <c r="L25" s="26" t="s">
        <v>43</v>
      </c>
      <c r="M25" s="27">
        <v>0</v>
      </c>
      <c r="N25" s="26">
        <v>0</v>
      </c>
      <c r="O25" s="30">
        <v>0</v>
      </c>
    </row>
    <row r="26" spans="1:15" ht="15.75" customHeight="1" x14ac:dyDescent="0.3"/>
    <row r="27" spans="1:15" ht="15.75" customHeight="1" x14ac:dyDescent="0.3">
      <c r="A27" s="7"/>
      <c r="B27" s="8" t="s">
        <v>72</v>
      </c>
      <c r="C27" s="8"/>
      <c r="D27" s="8"/>
      <c r="E27" s="8"/>
      <c r="F27" s="8"/>
      <c r="G27" s="8"/>
      <c r="I27" s="7"/>
      <c r="J27" s="8" t="s">
        <v>73</v>
      </c>
      <c r="K27" s="8"/>
      <c r="L27" s="8"/>
      <c r="M27" s="8"/>
      <c r="N27" s="8"/>
      <c r="O27" s="8"/>
    </row>
    <row r="28" spans="1:15" ht="15.75" customHeight="1" x14ac:dyDescent="0.3">
      <c r="A28" s="9"/>
      <c r="B28" s="10" t="s">
        <v>5</v>
      </c>
      <c r="C28" s="10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I28" s="9"/>
      <c r="J28" s="10" t="s">
        <v>5</v>
      </c>
      <c r="K28" s="10" t="s">
        <v>6</v>
      </c>
      <c r="L28" s="11" t="s">
        <v>7</v>
      </c>
      <c r="M28" s="11" t="s">
        <v>8</v>
      </c>
      <c r="N28" s="11" t="s">
        <v>9</v>
      </c>
      <c r="O28" s="12" t="s">
        <v>10</v>
      </c>
    </row>
    <row r="29" spans="1:15" ht="15.75" customHeight="1" x14ac:dyDescent="0.3">
      <c r="A29" s="13">
        <v>9</v>
      </c>
      <c r="B29" s="14" t="s">
        <v>74</v>
      </c>
      <c r="C29" s="14" t="s">
        <v>47</v>
      </c>
      <c r="D29" s="15">
        <v>182</v>
      </c>
      <c r="E29" s="15">
        <v>9</v>
      </c>
      <c r="F29" s="15">
        <v>182</v>
      </c>
      <c r="G29" s="16">
        <v>9</v>
      </c>
      <c r="I29" s="13">
        <v>5</v>
      </c>
      <c r="J29" s="14" t="s">
        <v>75</v>
      </c>
      <c r="K29" s="14" t="s">
        <v>76</v>
      </c>
      <c r="L29" s="15">
        <v>181</v>
      </c>
      <c r="M29" s="15">
        <v>9</v>
      </c>
      <c r="N29" s="15">
        <v>181</v>
      </c>
      <c r="O29" s="16">
        <v>9</v>
      </c>
    </row>
    <row r="30" spans="1:15" ht="15.75" customHeight="1" x14ac:dyDescent="0.3">
      <c r="A30" s="17">
        <v>5</v>
      </c>
      <c r="B30" s="18" t="s">
        <v>77</v>
      </c>
      <c r="C30" s="18" t="s">
        <v>78</v>
      </c>
      <c r="D30" s="19">
        <v>177</v>
      </c>
      <c r="E30" s="20">
        <v>8</v>
      </c>
      <c r="F30" s="19">
        <v>177</v>
      </c>
      <c r="G30" s="23">
        <v>8</v>
      </c>
      <c r="I30" s="17">
        <v>7</v>
      </c>
      <c r="J30" s="18" t="s">
        <v>79</v>
      </c>
      <c r="K30" s="18" t="s">
        <v>76</v>
      </c>
      <c r="L30" s="19">
        <v>178</v>
      </c>
      <c r="M30" s="20">
        <v>8</v>
      </c>
      <c r="N30" s="19">
        <v>178</v>
      </c>
      <c r="O30" s="23">
        <v>8</v>
      </c>
    </row>
    <row r="31" spans="1:15" ht="15.75" customHeight="1" x14ac:dyDescent="0.3">
      <c r="A31" s="17">
        <v>2</v>
      </c>
      <c r="B31" s="18" t="s">
        <v>80</v>
      </c>
      <c r="C31" s="18" t="s">
        <v>81</v>
      </c>
      <c r="D31" s="19">
        <v>174</v>
      </c>
      <c r="E31" s="20">
        <v>7</v>
      </c>
      <c r="F31" s="19">
        <v>174</v>
      </c>
      <c r="G31" s="23">
        <v>7</v>
      </c>
      <c r="I31" s="17">
        <v>3</v>
      </c>
      <c r="J31" s="18" t="s">
        <v>82</v>
      </c>
      <c r="K31" s="18" t="s">
        <v>81</v>
      </c>
      <c r="L31" s="19">
        <v>172</v>
      </c>
      <c r="M31" s="20">
        <v>7</v>
      </c>
      <c r="N31" s="19">
        <v>172</v>
      </c>
      <c r="O31" s="23">
        <v>7</v>
      </c>
    </row>
    <row r="32" spans="1:15" ht="15.75" customHeight="1" x14ac:dyDescent="0.3">
      <c r="A32" s="17">
        <v>8</v>
      </c>
      <c r="B32" s="18" t="s">
        <v>83</v>
      </c>
      <c r="C32" s="18" t="s">
        <v>26</v>
      </c>
      <c r="D32" s="19">
        <v>168</v>
      </c>
      <c r="E32" s="20">
        <v>6</v>
      </c>
      <c r="F32" s="19">
        <v>168</v>
      </c>
      <c r="G32" s="23">
        <v>6</v>
      </c>
      <c r="I32" s="17">
        <v>2</v>
      </c>
      <c r="J32" s="18" t="s">
        <v>84</v>
      </c>
      <c r="K32" s="18" t="s">
        <v>49</v>
      </c>
      <c r="L32" s="19">
        <v>167</v>
      </c>
      <c r="M32" s="20">
        <v>6</v>
      </c>
      <c r="N32" s="19">
        <v>167</v>
      </c>
      <c r="O32" s="23">
        <v>6</v>
      </c>
    </row>
    <row r="33" spans="1:15" ht="15.75" customHeight="1" x14ac:dyDescent="0.3">
      <c r="A33" s="17">
        <v>6</v>
      </c>
      <c r="B33" s="18" t="s">
        <v>85</v>
      </c>
      <c r="C33" s="18" t="s">
        <v>23</v>
      </c>
      <c r="D33" s="19">
        <v>165</v>
      </c>
      <c r="E33" s="20">
        <v>5</v>
      </c>
      <c r="F33" s="19">
        <v>165</v>
      </c>
      <c r="G33" s="23">
        <v>5</v>
      </c>
      <c r="I33" s="17">
        <v>4</v>
      </c>
      <c r="J33" s="18" t="s">
        <v>86</v>
      </c>
      <c r="K33" s="18" t="s">
        <v>23</v>
      </c>
      <c r="L33" s="19">
        <v>167</v>
      </c>
      <c r="M33" s="20">
        <v>6</v>
      </c>
      <c r="N33" s="19">
        <v>167</v>
      </c>
      <c r="O33" s="23">
        <v>6</v>
      </c>
    </row>
    <row r="34" spans="1:15" ht="15.75" customHeight="1" x14ac:dyDescent="0.3">
      <c r="A34" s="17">
        <v>1</v>
      </c>
      <c r="B34" s="18" t="s">
        <v>87</v>
      </c>
      <c r="C34" s="18" t="s">
        <v>39</v>
      </c>
      <c r="D34" s="19">
        <v>158</v>
      </c>
      <c r="E34" s="20">
        <v>4</v>
      </c>
      <c r="F34" s="21">
        <v>158</v>
      </c>
      <c r="G34" s="22">
        <v>4</v>
      </c>
      <c r="I34" s="17">
        <v>8</v>
      </c>
      <c r="J34" s="18" t="s">
        <v>88</v>
      </c>
      <c r="K34" s="18" t="s">
        <v>47</v>
      </c>
      <c r="L34" s="19">
        <v>167</v>
      </c>
      <c r="M34" s="20">
        <v>6</v>
      </c>
      <c r="N34" s="19">
        <v>167</v>
      </c>
      <c r="O34" s="23">
        <v>6</v>
      </c>
    </row>
    <row r="35" spans="1:15" ht="15.75" customHeight="1" x14ac:dyDescent="0.3">
      <c r="A35" s="17">
        <v>3</v>
      </c>
      <c r="B35" s="18" t="s">
        <v>89</v>
      </c>
      <c r="C35" s="18" t="s">
        <v>42</v>
      </c>
      <c r="D35" s="19" t="s">
        <v>43</v>
      </c>
      <c r="E35" s="20">
        <v>0</v>
      </c>
      <c r="F35" s="19">
        <v>0</v>
      </c>
      <c r="G35" s="23">
        <v>0</v>
      </c>
      <c r="I35" s="17">
        <v>1</v>
      </c>
      <c r="J35" s="18" t="s">
        <v>90</v>
      </c>
      <c r="K35" s="18" t="s">
        <v>91</v>
      </c>
      <c r="L35" s="19">
        <v>166</v>
      </c>
      <c r="M35" s="20">
        <v>3</v>
      </c>
      <c r="N35" s="21">
        <v>166</v>
      </c>
      <c r="O35" s="22">
        <v>3</v>
      </c>
    </row>
    <row r="36" spans="1:15" ht="15.75" customHeight="1" x14ac:dyDescent="0.3">
      <c r="A36" s="17">
        <v>4</v>
      </c>
      <c r="B36" s="18" t="s">
        <v>92</v>
      </c>
      <c r="C36" s="18" t="s">
        <v>14</v>
      </c>
      <c r="D36" s="19" t="s">
        <v>68</v>
      </c>
      <c r="E36" s="20">
        <v>0</v>
      </c>
      <c r="F36" s="19">
        <v>0</v>
      </c>
      <c r="G36" s="23">
        <v>0</v>
      </c>
      <c r="I36" s="17">
        <v>9</v>
      </c>
      <c r="J36" s="18" t="s">
        <v>93</v>
      </c>
      <c r="K36" s="18" t="s">
        <v>37</v>
      </c>
      <c r="L36" s="19">
        <v>164</v>
      </c>
      <c r="M36" s="20">
        <v>2</v>
      </c>
      <c r="N36" s="19">
        <v>164</v>
      </c>
      <c r="O36" s="23">
        <v>2</v>
      </c>
    </row>
    <row r="37" spans="1:15" ht="15.75" customHeight="1" x14ac:dyDescent="0.3">
      <c r="A37" s="24">
        <v>7</v>
      </c>
      <c r="B37" s="25" t="s">
        <v>94</v>
      </c>
      <c r="C37" s="25" t="s">
        <v>47</v>
      </c>
      <c r="D37" s="26" t="s">
        <v>43</v>
      </c>
      <c r="E37" s="27">
        <v>0</v>
      </c>
      <c r="F37" s="26">
        <v>0</v>
      </c>
      <c r="G37" s="30">
        <v>0</v>
      </c>
      <c r="I37" s="24">
        <v>6</v>
      </c>
      <c r="J37" s="25" t="s">
        <v>95</v>
      </c>
      <c r="K37" s="25" t="s">
        <v>12</v>
      </c>
      <c r="L37" s="26">
        <v>158</v>
      </c>
      <c r="M37" s="27">
        <v>1</v>
      </c>
      <c r="N37" s="26">
        <v>158</v>
      </c>
      <c r="O37" s="30">
        <v>1</v>
      </c>
    </row>
    <row r="38" spans="1:15" ht="15.75" customHeight="1" x14ac:dyDescent="0.3"/>
    <row r="39" spans="1:15" ht="15.75" customHeight="1" x14ac:dyDescent="0.3">
      <c r="A39" s="7"/>
      <c r="B39" s="8" t="s">
        <v>96</v>
      </c>
      <c r="C39" s="8"/>
      <c r="D39" s="8"/>
      <c r="E39" s="8"/>
      <c r="F39" s="8"/>
      <c r="G39" s="8"/>
      <c r="I39" s="7"/>
      <c r="J39" s="8" t="s">
        <v>97</v>
      </c>
      <c r="K39" s="8"/>
      <c r="L39" s="8"/>
      <c r="M39" s="8"/>
      <c r="N39" s="8"/>
      <c r="O39" s="8"/>
    </row>
    <row r="40" spans="1:15" ht="15.75" customHeight="1" x14ac:dyDescent="0.3">
      <c r="A40" s="9"/>
      <c r="B40" s="10" t="s">
        <v>5</v>
      </c>
      <c r="C40" s="10" t="s">
        <v>6</v>
      </c>
      <c r="D40" s="11" t="s">
        <v>7</v>
      </c>
      <c r="E40" s="11" t="s">
        <v>8</v>
      </c>
      <c r="F40" s="11" t="s">
        <v>9</v>
      </c>
      <c r="G40" s="12" t="s">
        <v>10</v>
      </c>
      <c r="I40" s="9"/>
      <c r="J40" s="10" t="s">
        <v>5</v>
      </c>
      <c r="K40" s="10" t="s">
        <v>6</v>
      </c>
      <c r="L40" s="11" t="s">
        <v>7</v>
      </c>
      <c r="M40" s="11" t="s">
        <v>8</v>
      </c>
      <c r="N40" s="11" t="s">
        <v>9</v>
      </c>
      <c r="O40" s="12" t="s">
        <v>10</v>
      </c>
    </row>
    <row r="41" spans="1:15" ht="15.75" customHeight="1" x14ac:dyDescent="0.3">
      <c r="A41" s="13">
        <v>1</v>
      </c>
      <c r="B41" s="14" t="s">
        <v>98</v>
      </c>
      <c r="C41" s="14" t="s">
        <v>21</v>
      </c>
      <c r="D41" s="15">
        <v>181</v>
      </c>
      <c r="E41" s="15">
        <v>9</v>
      </c>
      <c r="F41" s="31">
        <v>181</v>
      </c>
      <c r="G41" s="32">
        <v>9</v>
      </c>
      <c r="I41" s="13">
        <v>3</v>
      </c>
      <c r="J41" s="14" t="s">
        <v>99</v>
      </c>
      <c r="K41" s="14" t="s">
        <v>76</v>
      </c>
      <c r="L41" s="15">
        <v>177</v>
      </c>
      <c r="M41" s="15">
        <v>9</v>
      </c>
      <c r="N41" s="15">
        <v>177</v>
      </c>
      <c r="O41" s="16">
        <v>9</v>
      </c>
    </row>
    <row r="42" spans="1:15" ht="15.75" customHeight="1" x14ac:dyDescent="0.3">
      <c r="A42" s="17">
        <v>6</v>
      </c>
      <c r="B42" s="18" t="s">
        <v>100</v>
      </c>
      <c r="C42" s="18" t="s">
        <v>49</v>
      </c>
      <c r="D42" s="19">
        <v>176</v>
      </c>
      <c r="E42" s="20">
        <v>8</v>
      </c>
      <c r="F42" s="19">
        <v>176</v>
      </c>
      <c r="G42" s="23">
        <v>8</v>
      </c>
      <c r="I42" s="17">
        <v>7</v>
      </c>
      <c r="J42" s="18" t="s">
        <v>101</v>
      </c>
      <c r="K42" s="18" t="s">
        <v>102</v>
      </c>
      <c r="L42" s="19">
        <v>170</v>
      </c>
      <c r="M42" s="20">
        <v>8</v>
      </c>
      <c r="N42" s="19">
        <v>170</v>
      </c>
      <c r="O42" s="23">
        <v>8</v>
      </c>
    </row>
    <row r="43" spans="1:15" ht="15.75" customHeight="1" x14ac:dyDescent="0.3">
      <c r="A43" s="17">
        <v>7</v>
      </c>
      <c r="B43" s="18" t="s">
        <v>103</v>
      </c>
      <c r="C43" s="18" t="s">
        <v>81</v>
      </c>
      <c r="D43" s="19">
        <v>169</v>
      </c>
      <c r="E43" s="20">
        <v>7</v>
      </c>
      <c r="F43" s="19">
        <v>169</v>
      </c>
      <c r="G43" s="23">
        <v>7</v>
      </c>
      <c r="I43" s="17">
        <v>1</v>
      </c>
      <c r="J43" s="18" t="s">
        <v>104</v>
      </c>
      <c r="K43" s="18" t="s">
        <v>105</v>
      </c>
      <c r="L43" s="19">
        <v>166</v>
      </c>
      <c r="M43" s="20">
        <v>7</v>
      </c>
      <c r="N43" s="21">
        <v>166</v>
      </c>
      <c r="O43" s="22">
        <v>7</v>
      </c>
    </row>
    <row r="44" spans="1:15" ht="15.75" customHeight="1" x14ac:dyDescent="0.3">
      <c r="A44" s="17">
        <v>8</v>
      </c>
      <c r="B44" s="18" t="s">
        <v>106</v>
      </c>
      <c r="C44" s="18" t="s">
        <v>12</v>
      </c>
      <c r="D44" s="19">
        <v>168</v>
      </c>
      <c r="E44" s="20">
        <v>6</v>
      </c>
      <c r="F44" s="19">
        <v>168</v>
      </c>
      <c r="G44" s="23">
        <v>6</v>
      </c>
      <c r="I44" s="17">
        <v>6</v>
      </c>
      <c r="J44" s="18" t="s">
        <v>107</v>
      </c>
      <c r="K44" s="18" t="s">
        <v>108</v>
      </c>
      <c r="L44" s="19">
        <v>162</v>
      </c>
      <c r="M44" s="20">
        <v>6</v>
      </c>
      <c r="N44" s="19">
        <v>162</v>
      </c>
      <c r="O44" s="23">
        <v>6</v>
      </c>
    </row>
    <row r="45" spans="1:15" ht="15.75" customHeight="1" x14ac:dyDescent="0.3">
      <c r="A45" s="17">
        <v>5</v>
      </c>
      <c r="B45" s="18" t="s">
        <v>109</v>
      </c>
      <c r="C45" s="18" t="s">
        <v>108</v>
      </c>
      <c r="D45" s="19">
        <v>163</v>
      </c>
      <c r="E45" s="20">
        <v>5</v>
      </c>
      <c r="F45" s="19">
        <v>163</v>
      </c>
      <c r="G45" s="23">
        <v>5</v>
      </c>
      <c r="I45" s="17">
        <v>5</v>
      </c>
      <c r="J45" s="18" t="s">
        <v>110</v>
      </c>
      <c r="K45" s="18" t="s">
        <v>49</v>
      </c>
      <c r="L45" s="19">
        <v>160</v>
      </c>
      <c r="M45" s="20">
        <v>5</v>
      </c>
      <c r="N45" s="19">
        <v>160</v>
      </c>
      <c r="O45" s="23">
        <v>5</v>
      </c>
    </row>
    <row r="46" spans="1:15" ht="15.75" customHeight="1" x14ac:dyDescent="0.3">
      <c r="A46" s="17">
        <v>9</v>
      </c>
      <c r="B46" s="18" t="s">
        <v>111</v>
      </c>
      <c r="C46" s="18" t="s">
        <v>81</v>
      </c>
      <c r="D46" s="19">
        <v>161</v>
      </c>
      <c r="E46" s="20">
        <v>4</v>
      </c>
      <c r="F46" s="19">
        <v>161</v>
      </c>
      <c r="G46" s="23">
        <v>4</v>
      </c>
      <c r="I46" s="17">
        <v>4</v>
      </c>
      <c r="J46" s="18" t="s">
        <v>112</v>
      </c>
      <c r="K46" s="18" t="s">
        <v>113</v>
      </c>
      <c r="L46" s="19">
        <v>159</v>
      </c>
      <c r="M46" s="20">
        <v>4</v>
      </c>
      <c r="N46" s="19">
        <v>159</v>
      </c>
      <c r="O46" s="23">
        <v>4</v>
      </c>
    </row>
    <row r="47" spans="1:15" ht="15.75" customHeight="1" x14ac:dyDescent="0.3">
      <c r="A47" s="17">
        <v>2</v>
      </c>
      <c r="B47" s="18" t="s">
        <v>114</v>
      </c>
      <c r="C47" s="18" t="s">
        <v>81</v>
      </c>
      <c r="D47" s="19" t="s">
        <v>68</v>
      </c>
      <c r="E47" s="20">
        <v>0</v>
      </c>
      <c r="F47" s="19">
        <v>0</v>
      </c>
      <c r="G47" s="23">
        <v>0</v>
      </c>
      <c r="I47" s="17">
        <v>8</v>
      </c>
      <c r="J47" s="18" t="s">
        <v>115</v>
      </c>
      <c r="K47" s="18" t="s">
        <v>60</v>
      </c>
      <c r="L47" s="19">
        <v>159</v>
      </c>
      <c r="M47" s="20">
        <v>4</v>
      </c>
      <c r="N47" s="19">
        <v>159</v>
      </c>
      <c r="O47" s="23">
        <v>4</v>
      </c>
    </row>
    <row r="48" spans="1:15" ht="15.75" customHeight="1" x14ac:dyDescent="0.3">
      <c r="A48" s="17">
        <v>3</v>
      </c>
      <c r="B48" s="18" t="s">
        <v>116</v>
      </c>
      <c r="C48" s="18" t="s">
        <v>39</v>
      </c>
      <c r="D48" s="19" t="s">
        <v>68</v>
      </c>
      <c r="E48" s="20">
        <v>0</v>
      </c>
      <c r="F48" s="19">
        <v>0</v>
      </c>
      <c r="G48" s="23">
        <v>0</v>
      </c>
      <c r="I48" s="17">
        <v>9</v>
      </c>
      <c r="J48" s="18" t="s">
        <v>117</v>
      </c>
      <c r="K48" s="18" t="s">
        <v>108</v>
      </c>
      <c r="L48" s="19">
        <v>159</v>
      </c>
      <c r="M48" s="20">
        <v>4</v>
      </c>
      <c r="N48" s="19">
        <v>159</v>
      </c>
      <c r="O48" s="23">
        <v>4</v>
      </c>
    </row>
    <row r="49" spans="1:15" ht="15.75" customHeight="1" x14ac:dyDescent="0.3">
      <c r="A49" s="24">
        <v>4</v>
      </c>
      <c r="B49" s="25" t="s">
        <v>118</v>
      </c>
      <c r="C49" s="25" t="s">
        <v>119</v>
      </c>
      <c r="D49" s="26" t="s">
        <v>43</v>
      </c>
      <c r="E49" s="27">
        <v>0</v>
      </c>
      <c r="F49" s="26">
        <v>0</v>
      </c>
      <c r="G49" s="30">
        <v>0</v>
      </c>
      <c r="I49" s="24">
        <v>2</v>
      </c>
      <c r="J49" s="25" t="s">
        <v>120</v>
      </c>
      <c r="K49" s="25" t="s">
        <v>67</v>
      </c>
      <c r="L49" s="26" t="s">
        <v>68</v>
      </c>
      <c r="M49" s="27">
        <v>0</v>
      </c>
      <c r="N49" s="26">
        <v>0</v>
      </c>
      <c r="O49" s="30">
        <v>0</v>
      </c>
    </row>
    <row r="50" spans="1:15" ht="15.75" customHeight="1" x14ac:dyDescent="0.3"/>
    <row r="51" spans="1:15" ht="15.75" customHeight="1" x14ac:dyDescent="0.3">
      <c r="A51" s="7"/>
      <c r="B51" s="8" t="s">
        <v>121</v>
      </c>
      <c r="C51" s="8"/>
      <c r="D51" s="8"/>
      <c r="E51" s="8"/>
      <c r="F51" s="8"/>
      <c r="G51" s="8"/>
      <c r="I51" s="7"/>
      <c r="J51" s="8" t="s">
        <v>122</v>
      </c>
      <c r="K51" s="8"/>
      <c r="L51" s="8"/>
      <c r="M51" s="8"/>
      <c r="N51" s="8"/>
      <c r="O51" s="8"/>
    </row>
    <row r="52" spans="1:15" ht="15.75" customHeight="1" x14ac:dyDescent="0.3">
      <c r="A52" s="9"/>
      <c r="B52" s="10" t="s">
        <v>5</v>
      </c>
      <c r="C52" s="10" t="s">
        <v>6</v>
      </c>
      <c r="D52" s="11" t="s">
        <v>7</v>
      </c>
      <c r="E52" s="11" t="s">
        <v>8</v>
      </c>
      <c r="F52" s="11" t="s">
        <v>9</v>
      </c>
      <c r="G52" s="12" t="s">
        <v>10</v>
      </c>
      <c r="I52" s="9"/>
      <c r="J52" s="10" t="s">
        <v>5</v>
      </c>
      <c r="K52" s="10" t="s">
        <v>6</v>
      </c>
      <c r="L52" s="11" t="s">
        <v>7</v>
      </c>
      <c r="M52" s="11" t="s">
        <v>8</v>
      </c>
      <c r="N52" s="11" t="s">
        <v>9</v>
      </c>
      <c r="O52" s="12" t="s">
        <v>10</v>
      </c>
    </row>
    <row r="53" spans="1:15" x14ac:dyDescent="0.3">
      <c r="A53" s="13">
        <v>3</v>
      </c>
      <c r="B53" s="14" t="s">
        <v>123</v>
      </c>
      <c r="C53" s="14" t="s">
        <v>28</v>
      </c>
      <c r="D53" s="15">
        <v>168</v>
      </c>
      <c r="E53" s="15">
        <v>8</v>
      </c>
      <c r="F53" s="15">
        <v>168</v>
      </c>
      <c r="G53" s="16">
        <v>8</v>
      </c>
      <c r="I53" s="13">
        <v>5</v>
      </c>
      <c r="J53" s="14" t="s">
        <v>124</v>
      </c>
      <c r="K53" s="14" t="s">
        <v>37</v>
      </c>
      <c r="L53" s="15">
        <v>171</v>
      </c>
      <c r="M53" s="15">
        <v>8</v>
      </c>
      <c r="N53" s="15">
        <v>171</v>
      </c>
      <c r="O53" s="16">
        <v>8</v>
      </c>
    </row>
    <row r="54" spans="1:15" x14ac:dyDescent="0.3">
      <c r="A54" s="17">
        <v>4</v>
      </c>
      <c r="B54" s="18" t="s">
        <v>125</v>
      </c>
      <c r="C54" s="18" t="s">
        <v>76</v>
      </c>
      <c r="D54" s="19">
        <v>166</v>
      </c>
      <c r="E54" s="20">
        <v>7</v>
      </c>
      <c r="F54" s="19">
        <v>166</v>
      </c>
      <c r="G54" s="23">
        <v>7</v>
      </c>
      <c r="I54" s="17">
        <v>3</v>
      </c>
      <c r="J54" s="18" t="s">
        <v>126</v>
      </c>
      <c r="K54" s="18" t="s">
        <v>76</v>
      </c>
      <c r="L54" s="19">
        <v>164</v>
      </c>
      <c r="M54" s="20">
        <v>7</v>
      </c>
      <c r="N54" s="19">
        <v>164</v>
      </c>
      <c r="O54" s="23">
        <v>7</v>
      </c>
    </row>
    <row r="55" spans="1:15" x14ac:dyDescent="0.3">
      <c r="A55" s="17">
        <v>6</v>
      </c>
      <c r="B55" s="18" t="s">
        <v>127</v>
      </c>
      <c r="C55" s="18" t="s">
        <v>23</v>
      </c>
      <c r="D55" s="19">
        <v>164</v>
      </c>
      <c r="E55" s="20">
        <v>6</v>
      </c>
      <c r="F55" s="19">
        <v>164</v>
      </c>
      <c r="G55" s="23">
        <v>6</v>
      </c>
      <c r="I55" s="17">
        <v>4</v>
      </c>
      <c r="J55" s="18" t="s">
        <v>128</v>
      </c>
      <c r="K55" s="18" t="s">
        <v>108</v>
      </c>
      <c r="L55" s="19">
        <v>163</v>
      </c>
      <c r="M55" s="20">
        <v>6</v>
      </c>
      <c r="N55" s="19">
        <v>163</v>
      </c>
      <c r="O55" s="23">
        <v>6</v>
      </c>
    </row>
    <row r="56" spans="1:15" x14ac:dyDescent="0.3">
      <c r="A56" s="17">
        <v>7</v>
      </c>
      <c r="B56" s="18" t="s">
        <v>129</v>
      </c>
      <c r="C56" s="18" t="s">
        <v>54</v>
      </c>
      <c r="D56" s="19">
        <v>164</v>
      </c>
      <c r="E56" s="20">
        <v>6</v>
      </c>
      <c r="F56" s="19">
        <v>164</v>
      </c>
      <c r="G56" s="23">
        <v>6</v>
      </c>
      <c r="I56" s="17">
        <v>1</v>
      </c>
      <c r="J56" s="18" t="s">
        <v>130</v>
      </c>
      <c r="K56" s="18" t="s">
        <v>26</v>
      </c>
      <c r="L56" s="19">
        <v>159</v>
      </c>
      <c r="M56" s="20">
        <v>5</v>
      </c>
      <c r="N56" s="21">
        <v>159</v>
      </c>
      <c r="O56" s="22">
        <v>5</v>
      </c>
    </row>
    <row r="57" spans="1:15" x14ac:dyDescent="0.3">
      <c r="A57" s="17">
        <v>8</v>
      </c>
      <c r="B57" s="18" t="s">
        <v>131</v>
      </c>
      <c r="C57" s="18" t="s">
        <v>12</v>
      </c>
      <c r="D57" s="19">
        <v>160</v>
      </c>
      <c r="E57" s="20">
        <v>4</v>
      </c>
      <c r="F57" s="19">
        <v>160</v>
      </c>
      <c r="G57" s="23">
        <v>4</v>
      </c>
      <c r="I57" s="17">
        <v>6</v>
      </c>
      <c r="J57" s="18" t="s">
        <v>132</v>
      </c>
      <c r="K57" s="18" t="s">
        <v>12</v>
      </c>
      <c r="L57" s="19">
        <v>156</v>
      </c>
      <c r="M57" s="20">
        <v>4</v>
      </c>
      <c r="N57" s="19">
        <v>156</v>
      </c>
      <c r="O57" s="23">
        <v>4</v>
      </c>
    </row>
    <row r="58" spans="1:15" x14ac:dyDescent="0.3">
      <c r="A58" s="17">
        <v>1</v>
      </c>
      <c r="B58" s="18" t="s">
        <v>133</v>
      </c>
      <c r="C58" s="18" t="s">
        <v>134</v>
      </c>
      <c r="D58" s="19">
        <v>157</v>
      </c>
      <c r="E58" s="20">
        <v>3</v>
      </c>
      <c r="F58" s="21">
        <v>157</v>
      </c>
      <c r="G58" s="22">
        <v>3</v>
      </c>
      <c r="I58" s="17">
        <v>7</v>
      </c>
      <c r="J58" s="18" t="s">
        <v>135</v>
      </c>
      <c r="K58" s="18" t="s">
        <v>105</v>
      </c>
      <c r="L58" s="19">
        <v>156</v>
      </c>
      <c r="M58" s="20">
        <v>4</v>
      </c>
      <c r="N58" s="19">
        <v>156</v>
      </c>
      <c r="O58" s="23">
        <v>4</v>
      </c>
    </row>
    <row r="59" spans="1:15" x14ac:dyDescent="0.3">
      <c r="A59" s="17">
        <v>5</v>
      </c>
      <c r="B59" s="18" t="s">
        <v>136</v>
      </c>
      <c r="C59" s="18" t="s">
        <v>67</v>
      </c>
      <c r="D59" s="19">
        <v>151</v>
      </c>
      <c r="E59" s="20">
        <v>2</v>
      </c>
      <c r="F59" s="19">
        <v>151</v>
      </c>
      <c r="G59" s="23">
        <v>2</v>
      </c>
      <c r="I59" s="17">
        <v>8</v>
      </c>
      <c r="J59" s="18" t="s">
        <v>137</v>
      </c>
      <c r="K59" s="18" t="s">
        <v>138</v>
      </c>
      <c r="L59" s="19">
        <v>145</v>
      </c>
      <c r="M59" s="20">
        <v>2</v>
      </c>
      <c r="N59" s="19">
        <v>145</v>
      </c>
      <c r="O59" s="23">
        <v>2</v>
      </c>
    </row>
    <row r="60" spans="1:15" x14ac:dyDescent="0.3">
      <c r="A60" s="24">
        <v>2</v>
      </c>
      <c r="B60" s="25" t="s">
        <v>139</v>
      </c>
      <c r="C60" s="25" t="s">
        <v>102</v>
      </c>
      <c r="D60" s="26">
        <v>131</v>
      </c>
      <c r="E60" s="27">
        <v>1</v>
      </c>
      <c r="F60" s="26">
        <v>131</v>
      </c>
      <c r="G60" s="30">
        <v>1</v>
      </c>
      <c r="I60" s="24">
        <v>2</v>
      </c>
      <c r="J60" s="25" t="s">
        <v>140</v>
      </c>
      <c r="K60" s="25" t="s">
        <v>14</v>
      </c>
      <c r="L60" s="26">
        <v>127</v>
      </c>
      <c r="M60" s="27">
        <v>1</v>
      </c>
      <c r="N60" s="26">
        <v>127</v>
      </c>
      <c r="O60" s="30">
        <v>1</v>
      </c>
    </row>
    <row r="62" spans="1:15" x14ac:dyDescent="0.3">
      <c r="B62" s="4" t="s">
        <v>141</v>
      </c>
      <c r="F62" s="33" t="s">
        <v>142</v>
      </c>
    </row>
    <row r="63" spans="1:15" x14ac:dyDescent="0.3">
      <c r="B63" s="4" t="s">
        <v>143</v>
      </c>
    </row>
  </sheetData>
  <hyperlinks>
    <hyperlink ref="B2" location="'Index'!A3" tooltip="Go to the Index sheet" display="`" xr:uid="{81A1BC16-9218-4AD1-BE5E-9282863544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841E-FFAC-4D2E-9000-2886FA629238}">
  <sheetPr codeName="Sheet18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2" width="22.28515625" style="4" customWidth="1"/>
    <col min="3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2" width="23.42578125" style="4" customWidth="1"/>
    <col min="13" max="13" width="2.7109375" style="5" customWidth="1"/>
    <col min="14" max="15" width="20.7109375" style="4" customWidth="1"/>
    <col min="16" max="18" width="8.7109375" style="4" customWidth="1"/>
    <col min="19" max="19" width="5" style="4" customWidth="1"/>
    <col min="20" max="20" width="8.7109375" style="4" customWidth="1"/>
    <col min="21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329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4"/>
      <c r="V1" s="4"/>
      <c r="W1" s="3"/>
      <c r="AG1" s="4"/>
      <c r="AH1" s="5"/>
    </row>
    <row r="2" spans="1:34" ht="15.75" customHeight="1" x14ac:dyDescent="0.3">
      <c r="B2" s="6" t="s">
        <v>2</v>
      </c>
      <c r="K2" s="79">
        <v>1</v>
      </c>
      <c r="M2" s="4"/>
      <c r="S2" s="4">
        <v>1</v>
      </c>
    </row>
    <row r="3" spans="1:34" s="8" customFormat="1" ht="15.75" customHeight="1" x14ac:dyDescent="0.3">
      <c r="A3" s="7"/>
      <c r="B3" s="8" t="s">
        <v>3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  <c r="M4" s="4"/>
      <c r="U4" s="80"/>
    </row>
    <row r="5" spans="1:34" ht="15.75" customHeight="1" x14ac:dyDescent="0.3">
      <c r="A5" s="13">
        <v>6</v>
      </c>
      <c r="B5" s="14" t="s">
        <v>309</v>
      </c>
      <c r="C5" s="14" t="s">
        <v>244</v>
      </c>
      <c r="D5" s="81">
        <v>100.002</v>
      </c>
      <c r="E5" s="81">
        <v>100.004</v>
      </c>
      <c r="F5" s="81">
        <f t="shared" ref="F5:F13" si="0">SUM(D5:E5)</f>
        <v>200.006</v>
      </c>
      <c r="G5" s="15">
        <v>9</v>
      </c>
      <c r="H5" s="81">
        <v>200.006</v>
      </c>
      <c r="I5" s="16">
        <v>9</v>
      </c>
      <c r="K5" s="4"/>
      <c r="M5" s="4"/>
    </row>
    <row r="6" spans="1:34" ht="15.75" customHeight="1" x14ac:dyDescent="0.3">
      <c r="A6" s="17">
        <v>3</v>
      </c>
      <c r="B6" s="18" t="s">
        <v>104</v>
      </c>
      <c r="C6" s="18" t="s">
        <v>105</v>
      </c>
      <c r="D6" s="82">
        <v>100.002</v>
      </c>
      <c r="E6" s="82">
        <v>100.002</v>
      </c>
      <c r="F6" s="82">
        <f t="shared" si="0"/>
        <v>200.00399999999999</v>
      </c>
      <c r="G6" s="20">
        <v>8</v>
      </c>
      <c r="H6" s="82">
        <v>200.00399999999999</v>
      </c>
      <c r="I6" s="23">
        <v>8</v>
      </c>
      <c r="K6" s="4"/>
      <c r="M6" s="4"/>
    </row>
    <row r="7" spans="1:34" ht="15.75" customHeight="1" x14ac:dyDescent="0.3">
      <c r="A7" s="17">
        <v>5</v>
      </c>
      <c r="B7" s="18" t="s">
        <v>330</v>
      </c>
      <c r="C7" s="18" t="s">
        <v>105</v>
      </c>
      <c r="D7" s="82">
        <v>99.001000000000005</v>
      </c>
      <c r="E7" s="82">
        <v>100</v>
      </c>
      <c r="F7" s="82">
        <f t="shared" si="0"/>
        <v>199.001</v>
      </c>
      <c r="G7" s="20">
        <v>7</v>
      </c>
      <c r="H7" s="82">
        <v>199.001</v>
      </c>
      <c r="I7" s="23">
        <v>7</v>
      </c>
      <c r="J7" s="71"/>
      <c r="K7" s="4"/>
      <c r="M7" s="4"/>
    </row>
    <row r="8" spans="1:34" ht="15.75" customHeight="1" x14ac:dyDescent="0.3">
      <c r="A8" s="17">
        <v>8</v>
      </c>
      <c r="B8" s="18" t="s">
        <v>135</v>
      </c>
      <c r="C8" s="18" t="s">
        <v>105</v>
      </c>
      <c r="D8" s="82">
        <v>99.001000000000005</v>
      </c>
      <c r="E8" s="82">
        <v>98.003</v>
      </c>
      <c r="F8" s="82">
        <f t="shared" si="0"/>
        <v>197.00400000000002</v>
      </c>
      <c r="G8" s="20">
        <v>6</v>
      </c>
      <c r="H8" s="82">
        <v>197.00400000000002</v>
      </c>
      <c r="I8" s="23">
        <v>6</v>
      </c>
      <c r="M8" s="4"/>
    </row>
    <row r="9" spans="1:34" ht="15.75" customHeight="1" x14ac:dyDescent="0.3">
      <c r="A9" s="17">
        <v>2</v>
      </c>
      <c r="B9" s="18" t="s">
        <v>331</v>
      </c>
      <c r="C9" s="18" t="s">
        <v>332</v>
      </c>
      <c r="D9" s="82">
        <v>96</v>
      </c>
      <c r="E9" s="82">
        <v>99.001000000000005</v>
      </c>
      <c r="F9" s="82">
        <f t="shared" si="0"/>
        <v>195.001</v>
      </c>
      <c r="G9" s="20">
        <v>5</v>
      </c>
      <c r="H9" s="83">
        <v>195.001</v>
      </c>
      <c r="I9" s="22">
        <v>5</v>
      </c>
      <c r="M9" s="4"/>
    </row>
    <row r="10" spans="1:34" ht="15.75" customHeight="1" x14ac:dyDescent="0.3">
      <c r="A10" s="17">
        <v>4</v>
      </c>
      <c r="B10" s="18" t="s">
        <v>333</v>
      </c>
      <c r="C10" s="18" t="s">
        <v>334</v>
      </c>
      <c r="D10" s="82">
        <v>98.001999999999995</v>
      </c>
      <c r="E10" s="82">
        <v>94.004000000000005</v>
      </c>
      <c r="F10" s="82">
        <f t="shared" si="0"/>
        <v>192.006</v>
      </c>
      <c r="G10" s="20">
        <v>4</v>
      </c>
      <c r="H10" s="82">
        <v>192.006</v>
      </c>
      <c r="I10" s="23">
        <v>4</v>
      </c>
      <c r="M10" s="4"/>
      <c r="U10" s="8"/>
    </row>
    <row r="11" spans="1:34" ht="15.75" customHeight="1" x14ac:dyDescent="0.35">
      <c r="A11" s="17">
        <v>9</v>
      </c>
      <c r="B11" s="84" t="s">
        <v>335</v>
      </c>
      <c r="C11" s="18" t="s">
        <v>269</v>
      </c>
      <c r="D11" s="82">
        <v>99.003</v>
      </c>
      <c r="E11" s="82">
        <v>93.001999999999995</v>
      </c>
      <c r="F11" s="82">
        <f t="shared" si="0"/>
        <v>192.005</v>
      </c>
      <c r="G11" s="20">
        <v>3</v>
      </c>
      <c r="H11" s="82">
        <v>192.005</v>
      </c>
      <c r="I11" s="23">
        <v>3</v>
      </c>
      <c r="K11" s="4"/>
      <c r="M11" s="4"/>
    </row>
    <row r="12" spans="1:34" ht="15.75" customHeight="1" x14ac:dyDescent="0.3">
      <c r="A12" s="17">
        <v>1</v>
      </c>
      <c r="B12" s="18" t="s">
        <v>336</v>
      </c>
      <c r="C12" s="18" t="s">
        <v>306</v>
      </c>
      <c r="D12" s="82">
        <v>96</v>
      </c>
      <c r="E12" s="82">
        <v>96</v>
      </c>
      <c r="F12" s="82">
        <f t="shared" si="0"/>
        <v>192</v>
      </c>
      <c r="G12" s="20">
        <v>2</v>
      </c>
      <c r="H12" s="82">
        <v>192</v>
      </c>
      <c r="I12" s="22">
        <v>2</v>
      </c>
      <c r="K12" s="4"/>
      <c r="M12" s="4"/>
      <c r="U12" s="62"/>
    </row>
    <row r="13" spans="1:34" ht="15.75" customHeight="1" x14ac:dyDescent="0.3">
      <c r="A13" s="24">
        <v>7</v>
      </c>
      <c r="B13" s="25" t="s">
        <v>337</v>
      </c>
      <c r="C13" s="25" t="s">
        <v>244</v>
      </c>
      <c r="D13" s="85" t="s">
        <v>43</v>
      </c>
      <c r="E13" s="85"/>
      <c r="F13" s="85">
        <f t="shared" si="0"/>
        <v>0</v>
      </c>
      <c r="G13" s="27">
        <v>0</v>
      </c>
      <c r="H13" s="85">
        <v>0</v>
      </c>
      <c r="I13" s="30">
        <v>0</v>
      </c>
      <c r="K13" s="4"/>
      <c r="M13" s="4"/>
    </row>
    <row r="14" spans="1:34" ht="15.75" customHeight="1" x14ac:dyDescent="0.35">
      <c r="A14" s="4"/>
      <c r="K14" s="4"/>
      <c r="M14" s="4"/>
      <c r="V14" s="3"/>
    </row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  <c r="K15" s="4"/>
      <c r="M15" s="4"/>
    </row>
    <row r="16" spans="1:34" ht="15.75" customHeight="1" x14ac:dyDescent="0.3">
      <c r="A16" s="72">
        <v>2</v>
      </c>
      <c r="B16" s="10" t="s">
        <v>5</v>
      </c>
      <c r="C16" s="73" t="s">
        <v>6</v>
      </c>
      <c r="D16" s="46"/>
      <c r="E16" s="74"/>
      <c r="F16" s="11" t="s">
        <v>7</v>
      </c>
      <c r="G16" s="11" t="s">
        <v>8</v>
      </c>
      <c r="H16" s="11" t="s">
        <v>9</v>
      </c>
      <c r="I16" s="12" t="s">
        <v>10</v>
      </c>
      <c r="K16" s="4"/>
      <c r="M16" s="4"/>
      <c r="U16" s="80"/>
    </row>
    <row r="17" spans="1:22" ht="15.75" customHeight="1" x14ac:dyDescent="0.3">
      <c r="A17" s="13">
        <v>2</v>
      </c>
      <c r="B17" s="14" t="s">
        <v>338</v>
      </c>
      <c r="C17" s="14" t="s">
        <v>105</v>
      </c>
      <c r="D17" s="81">
        <v>100</v>
      </c>
      <c r="E17" s="81">
        <v>99.003</v>
      </c>
      <c r="F17" s="81">
        <f t="shared" ref="F17:F25" si="1">SUM(D17:E17)</f>
        <v>199.00299999999999</v>
      </c>
      <c r="G17" s="15">
        <v>9</v>
      </c>
      <c r="H17" s="81">
        <v>199.00299999999999</v>
      </c>
      <c r="I17" s="16">
        <v>9</v>
      </c>
      <c r="K17" s="4"/>
      <c r="M17" s="4"/>
    </row>
    <row r="18" spans="1:22" ht="15.75" customHeight="1" x14ac:dyDescent="0.3">
      <c r="A18" s="17">
        <v>8</v>
      </c>
      <c r="B18" s="18" t="s">
        <v>339</v>
      </c>
      <c r="C18" s="18" t="s">
        <v>306</v>
      </c>
      <c r="D18" s="82">
        <v>100.001</v>
      </c>
      <c r="E18" s="82">
        <v>99.001999999999995</v>
      </c>
      <c r="F18" s="82">
        <f t="shared" si="1"/>
        <v>199.00299999999999</v>
      </c>
      <c r="G18" s="20">
        <v>9</v>
      </c>
      <c r="H18" s="82">
        <v>199.00299999999999</v>
      </c>
      <c r="I18" s="23">
        <v>9</v>
      </c>
      <c r="K18" s="4"/>
      <c r="M18" s="4"/>
    </row>
    <row r="19" spans="1:22" ht="15.75" customHeight="1" x14ac:dyDescent="0.3">
      <c r="A19" s="17">
        <v>9</v>
      </c>
      <c r="B19" s="18" t="s">
        <v>340</v>
      </c>
      <c r="C19" s="18" t="s">
        <v>306</v>
      </c>
      <c r="D19" s="82">
        <v>99.001000000000005</v>
      </c>
      <c r="E19" s="82">
        <v>99</v>
      </c>
      <c r="F19" s="82">
        <f t="shared" si="1"/>
        <v>198.001</v>
      </c>
      <c r="G19" s="20">
        <v>7</v>
      </c>
      <c r="H19" s="82">
        <v>198.001</v>
      </c>
      <c r="I19" s="23">
        <v>7</v>
      </c>
      <c r="K19" s="4"/>
      <c r="M19" s="4"/>
    </row>
    <row r="20" spans="1:22" ht="15.75" customHeight="1" x14ac:dyDescent="0.3">
      <c r="A20" s="17">
        <v>6</v>
      </c>
      <c r="B20" s="18" t="s">
        <v>341</v>
      </c>
      <c r="C20" s="18" t="s">
        <v>342</v>
      </c>
      <c r="D20" s="82">
        <v>99</v>
      </c>
      <c r="E20" s="82">
        <v>98</v>
      </c>
      <c r="F20" s="82">
        <f t="shared" si="1"/>
        <v>197</v>
      </c>
      <c r="G20" s="20">
        <v>6</v>
      </c>
      <c r="H20" s="82">
        <v>197</v>
      </c>
      <c r="I20" s="23">
        <v>6</v>
      </c>
      <c r="K20" s="4"/>
      <c r="M20" s="4"/>
    </row>
    <row r="21" spans="1:22" ht="15.75" customHeight="1" x14ac:dyDescent="0.3">
      <c r="A21" s="17">
        <v>5</v>
      </c>
      <c r="B21" s="18" t="s">
        <v>17</v>
      </c>
      <c r="C21" s="18" t="s">
        <v>18</v>
      </c>
      <c r="D21" s="82">
        <v>96.001000000000005</v>
      </c>
      <c r="E21" s="82">
        <v>98</v>
      </c>
      <c r="F21" s="82">
        <f t="shared" si="1"/>
        <v>194.001</v>
      </c>
      <c r="G21" s="20">
        <v>5</v>
      </c>
      <c r="H21" s="82">
        <v>194.001</v>
      </c>
      <c r="I21" s="23">
        <v>5</v>
      </c>
      <c r="K21" s="4"/>
      <c r="M21" s="4"/>
      <c r="V21" s="8"/>
    </row>
    <row r="22" spans="1:22" ht="15.75" customHeight="1" x14ac:dyDescent="0.3">
      <c r="A22" s="17">
        <v>4</v>
      </c>
      <c r="B22" s="18" t="s">
        <v>343</v>
      </c>
      <c r="C22" s="18" t="s">
        <v>42</v>
      </c>
      <c r="D22" s="82">
        <v>93.001000000000005</v>
      </c>
      <c r="E22" s="82">
        <v>95.001000000000005</v>
      </c>
      <c r="F22" s="82">
        <f t="shared" si="1"/>
        <v>188.00200000000001</v>
      </c>
      <c r="G22" s="20">
        <v>4</v>
      </c>
      <c r="H22" s="82">
        <v>188.00200000000001</v>
      </c>
      <c r="I22" s="23">
        <v>4</v>
      </c>
      <c r="K22" s="4"/>
      <c r="M22" s="4"/>
    </row>
    <row r="23" spans="1:22" ht="15.75" customHeight="1" x14ac:dyDescent="0.3">
      <c r="A23" s="17">
        <v>3</v>
      </c>
      <c r="B23" s="18" t="s">
        <v>344</v>
      </c>
      <c r="C23" s="18" t="s">
        <v>42</v>
      </c>
      <c r="D23" s="82">
        <v>94</v>
      </c>
      <c r="E23" s="82">
        <v>93.001000000000005</v>
      </c>
      <c r="F23" s="82">
        <f t="shared" si="1"/>
        <v>187.001</v>
      </c>
      <c r="G23" s="20">
        <v>3</v>
      </c>
      <c r="H23" s="82">
        <v>187.001</v>
      </c>
      <c r="I23" s="23">
        <v>3</v>
      </c>
      <c r="K23" s="4"/>
      <c r="M23" s="4"/>
    </row>
    <row r="24" spans="1:22" ht="15.75" customHeight="1" x14ac:dyDescent="0.3">
      <c r="A24" s="17">
        <v>1</v>
      </c>
      <c r="B24" s="18" t="s">
        <v>345</v>
      </c>
      <c r="C24" s="18" t="s">
        <v>346</v>
      </c>
      <c r="D24" s="82" t="s">
        <v>43</v>
      </c>
      <c r="E24" s="82"/>
      <c r="F24" s="82">
        <f t="shared" si="1"/>
        <v>0</v>
      </c>
      <c r="G24" s="20">
        <v>0</v>
      </c>
      <c r="H24" s="82">
        <v>0</v>
      </c>
      <c r="I24" s="22">
        <v>0</v>
      </c>
      <c r="K24" s="4"/>
      <c r="M24" s="4"/>
    </row>
    <row r="25" spans="1:22" ht="15.75" customHeight="1" x14ac:dyDescent="0.3">
      <c r="A25" s="24">
        <v>7</v>
      </c>
      <c r="B25" s="25" t="s">
        <v>347</v>
      </c>
      <c r="C25" s="25" t="s">
        <v>306</v>
      </c>
      <c r="D25" s="85" t="s">
        <v>43</v>
      </c>
      <c r="E25" s="85"/>
      <c r="F25" s="85">
        <f t="shared" si="1"/>
        <v>0</v>
      </c>
      <c r="G25" s="27">
        <v>0</v>
      </c>
      <c r="H25" s="85">
        <v>0</v>
      </c>
      <c r="I25" s="30">
        <v>0</v>
      </c>
      <c r="K25" s="4"/>
      <c r="M25" s="4"/>
    </row>
    <row r="26" spans="1:22" ht="15.75" customHeight="1" x14ac:dyDescent="0.3">
      <c r="A26" s="4"/>
      <c r="K26" s="4"/>
      <c r="M26" s="4"/>
    </row>
    <row r="27" spans="1:22" ht="15.75" customHeight="1" x14ac:dyDescent="0.3">
      <c r="A27" s="7"/>
      <c r="B27" s="8" t="s">
        <v>44</v>
      </c>
      <c r="C27" s="8"/>
      <c r="D27" s="8"/>
      <c r="E27" s="8"/>
      <c r="F27" s="8"/>
      <c r="G27" s="8"/>
      <c r="H27" s="8"/>
      <c r="I27" s="8"/>
      <c r="K27" s="4"/>
      <c r="M27" s="4"/>
    </row>
    <row r="28" spans="1:22" ht="15.75" customHeight="1" x14ac:dyDescent="0.3">
      <c r="A28" s="72">
        <v>2</v>
      </c>
      <c r="B28" s="10" t="s">
        <v>5</v>
      </c>
      <c r="C28" s="73" t="s">
        <v>6</v>
      </c>
      <c r="D28" s="46"/>
      <c r="E28" s="74"/>
      <c r="F28" s="11" t="s">
        <v>7</v>
      </c>
      <c r="G28" s="11" t="s">
        <v>8</v>
      </c>
      <c r="H28" s="11" t="s">
        <v>9</v>
      </c>
      <c r="I28" s="12" t="s">
        <v>10</v>
      </c>
      <c r="K28" s="4"/>
      <c r="M28" s="4"/>
      <c r="U28" s="80"/>
    </row>
    <row r="29" spans="1:22" ht="15.75" customHeight="1" x14ac:dyDescent="0.3">
      <c r="A29" s="13">
        <v>6</v>
      </c>
      <c r="B29" s="14" t="s">
        <v>278</v>
      </c>
      <c r="C29" s="14" t="s">
        <v>274</v>
      </c>
      <c r="D29" s="81">
        <v>98.001999999999995</v>
      </c>
      <c r="E29" s="81">
        <v>100.001</v>
      </c>
      <c r="F29" s="81">
        <f t="shared" ref="F29:F37" si="2">SUM(D29:E29)</f>
        <v>198.00299999999999</v>
      </c>
      <c r="G29" s="15">
        <v>9</v>
      </c>
      <c r="H29" s="81">
        <v>198.00299999999999</v>
      </c>
      <c r="I29" s="16">
        <v>9</v>
      </c>
      <c r="K29" s="4"/>
      <c r="M29" s="4"/>
      <c r="U29" s="62"/>
    </row>
    <row r="30" spans="1:22" ht="15.75" customHeight="1" x14ac:dyDescent="0.3">
      <c r="A30" s="17">
        <v>1</v>
      </c>
      <c r="B30" s="18" t="s">
        <v>348</v>
      </c>
      <c r="C30" s="18" t="s">
        <v>269</v>
      </c>
      <c r="D30" s="82">
        <v>99.001000000000005</v>
      </c>
      <c r="E30" s="82">
        <v>97.001000000000005</v>
      </c>
      <c r="F30" s="82">
        <f t="shared" si="2"/>
        <v>196.00200000000001</v>
      </c>
      <c r="G30" s="20">
        <v>8</v>
      </c>
      <c r="H30" s="82">
        <v>196.00200000000001</v>
      </c>
      <c r="I30" s="22">
        <v>8</v>
      </c>
      <c r="K30" s="4"/>
      <c r="M30" s="4"/>
    </row>
    <row r="31" spans="1:22" ht="15.75" customHeight="1" x14ac:dyDescent="0.3">
      <c r="A31" s="17">
        <v>2</v>
      </c>
      <c r="B31" s="18" t="s">
        <v>273</v>
      </c>
      <c r="C31" s="18" t="s">
        <v>274</v>
      </c>
      <c r="D31" s="82">
        <v>99.001999999999995</v>
      </c>
      <c r="E31" s="82">
        <v>96</v>
      </c>
      <c r="F31" s="82">
        <f t="shared" si="2"/>
        <v>195.00200000000001</v>
      </c>
      <c r="G31" s="20">
        <v>7</v>
      </c>
      <c r="H31" s="82">
        <v>195.00200000000001</v>
      </c>
      <c r="I31" s="23">
        <v>7</v>
      </c>
      <c r="K31" s="4"/>
      <c r="M31" s="4"/>
    </row>
    <row r="32" spans="1:22" ht="15.75" customHeight="1" x14ac:dyDescent="0.3">
      <c r="A32" s="17">
        <v>4</v>
      </c>
      <c r="B32" s="18" t="s">
        <v>349</v>
      </c>
      <c r="C32" s="18" t="s">
        <v>334</v>
      </c>
      <c r="D32" s="82">
        <v>98</v>
      </c>
      <c r="E32" s="82">
        <v>95</v>
      </c>
      <c r="F32" s="82">
        <f t="shared" si="2"/>
        <v>193</v>
      </c>
      <c r="G32" s="20">
        <v>6</v>
      </c>
      <c r="H32" s="82">
        <v>193</v>
      </c>
      <c r="I32" s="23">
        <v>6</v>
      </c>
      <c r="K32" s="4"/>
      <c r="M32" s="4"/>
      <c r="U32" s="62"/>
    </row>
    <row r="33" spans="1:21" ht="15.75" customHeight="1" x14ac:dyDescent="0.3">
      <c r="A33" s="17">
        <v>8</v>
      </c>
      <c r="B33" s="18" t="s">
        <v>350</v>
      </c>
      <c r="C33" s="18" t="s">
        <v>342</v>
      </c>
      <c r="D33" s="82">
        <v>95.001999999999995</v>
      </c>
      <c r="E33" s="82">
        <v>96.001000000000005</v>
      </c>
      <c r="F33" s="82">
        <f t="shared" si="2"/>
        <v>191.00299999999999</v>
      </c>
      <c r="G33" s="20">
        <v>5</v>
      </c>
      <c r="H33" s="82">
        <v>191.00299999999999</v>
      </c>
      <c r="I33" s="23">
        <v>5</v>
      </c>
      <c r="K33" s="4"/>
      <c r="M33" s="4"/>
    </row>
    <row r="34" spans="1:21" ht="15.75" customHeight="1" x14ac:dyDescent="0.3">
      <c r="A34" s="17">
        <v>5</v>
      </c>
      <c r="B34" s="18" t="s">
        <v>351</v>
      </c>
      <c r="C34" s="18" t="s">
        <v>352</v>
      </c>
      <c r="D34" s="82">
        <v>95.001000000000005</v>
      </c>
      <c r="E34" s="82">
        <v>96</v>
      </c>
      <c r="F34" s="82">
        <f t="shared" si="2"/>
        <v>191.001</v>
      </c>
      <c r="G34" s="20">
        <v>4</v>
      </c>
      <c r="H34" s="82">
        <v>191.001</v>
      </c>
      <c r="I34" s="23">
        <v>4</v>
      </c>
      <c r="K34" s="4"/>
      <c r="M34" s="4"/>
    </row>
    <row r="35" spans="1:21" ht="15.75" customHeight="1" x14ac:dyDescent="0.3">
      <c r="A35" s="17">
        <v>7</v>
      </c>
      <c r="B35" s="18" t="s">
        <v>353</v>
      </c>
      <c r="C35" s="18" t="s">
        <v>334</v>
      </c>
      <c r="D35" s="82">
        <v>87</v>
      </c>
      <c r="E35" s="82">
        <v>85</v>
      </c>
      <c r="F35" s="82">
        <f t="shared" si="2"/>
        <v>172</v>
      </c>
      <c r="G35" s="20">
        <v>3</v>
      </c>
      <c r="H35" s="82">
        <v>172</v>
      </c>
      <c r="I35" s="23">
        <v>3</v>
      </c>
      <c r="K35" s="4"/>
      <c r="M35" s="4"/>
    </row>
    <row r="36" spans="1:21" ht="15.75" customHeight="1" x14ac:dyDescent="0.3">
      <c r="A36" s="17">
        <v>3</v>
      </c>
      <c r="B36" s="18" t="s">
        <v>354</v>
      </c>
      <c r="C36" s="18" t="s">
        <v>334</v>
      </c>
      <c r="D36" s="82" t="s">
        <v>43</v>
      </c>
      <c r="E36" s="82"/>
      <c r="F36" s="82">
        <f t="shared" si="2"/>
        <v>0</v>
      </c>
      <c r="G36" s="20">
        <v>0</v>
      </c>
      <c r="H36" s="82">
        <v>0</v>
      </c>
      <c r="I36" s="23">
        <v>0</v>
      </c>
      <c r="K36" s="4"/>
      <c r="M36" s="4"/>
      <c r="U36" s="62"/>
    </row>
    <row r="37" spans="1:21" ht="15.75" customHeight="1" x14ac:dyDescent="0.3">
      <c r="A37" s="24">
        <v>9</v>
      </c>
      <c r="B37" s="25" t="s">
        <v>355</v>
      </c>
      <c r="C37" s="25" t="s">
        <v>269</v>
      </c>
      <c r="D37" s="85" t="s">
        <v>43</v>
      </c>
      <c r="E37" s="85"/>
      <c r="F37" s="85">
        <f t="shared" si="2"/>
        <v>0</v>
      </c>
      <c r="G37" s="27">
        <v>0</v>
      </c>
      <c r="H37" s="85">
        <v>0</v>
      </c>
      <c r="I37" s="30">
        <v>0</v>
      </c>
      <c r="K37" s="4"/>
      <c r="M37" s="4"/>
    </row>
    <row r="38" spans="1:21" ht="15.75" customHeight="1" x14ac:dyDescent="0.3">
      <c r="A38" s="4"/>
      <c r="K38" s="4"/>
      <c r="M38" s="4"/>
    </row>
    <row r="39" spans="1:21" ht="15.75" customHeight="1" x14ac:dyDescent="0.3">
      <c r="A39" s="7"/>
      <c r="B39" s="8" t="s">
        <v>45</v>
      </c>
      <c r="C39" s="8"/>
      <c r="D39" s="8"/>
      <c r="E39" s="8"/>
      <c r="F39" s="8"/>
      <c r="G39" s="8"/>
      <c r="H39" s="8"/>
      <c r="I39" s="8"/>
      <c r="K39" s="4"/>
      <c r="M39" s="4"/>
    </row>
    <row r="40" spans="1:21" ht="15.75" customHeight="1" x14ac:dyDescent="0.3">
      <c r="A40" s="72">
        <v>2</v>
      </c>
      <c r="B40" s="10" t="s">
        <v>5</v>
      </c>
      <c r="C40" s="73" t="s">
        <v>6</v>
      </c>
      <c r="D40" s="46"/>
      <c r="E40" s="74"/>
      <c r="F40" s="11" t="s">
        <v>7</v>
      </c>
      <c r="G40" s="11" t="s">
        <v>8</v>
      </c>
      <c r="H40" s="11" t="s">
        <v>9</v>
      </c>
      <c r="I40" s="12" t="s">
        <v>10</v>
      </c>
      <c r="K40" s="4"/>
      <c r="M40" s="4"/>
      <c r="U40" s="80"/>
    </row>
    <row r="41" spans="1:21" ht="15.75" customHeight="1" x14ac:dyDescent="0.3">
      <c r="A41" s="13">
        <v>8</v>
      </c>
      <c r="B41" s="14" t="s">
        <v>307</v>
      </c>
      <c r="C41" s="14" t="s">
        <v>269</v>
      </c>
      <c r="D41" s="81">
        <v>99.001000000000005</v>
      </c>
      <c r="E41" s="81">
        <v>97.003</v>
      </c>
      <c r="F41" s="81">
        <f t="shared" ref="F41:F48" si="3">SUM(D41:E41)</f>
        <v>196.00400000000002</v>
      </c>
      <c r="G41" s="15">
        <v>8</v>
      </c>
      <c r="H41" s="81">
        <v>196.00400000000002</v>
      </c>
      <c r="I41" s="16">
        <v>8</v>
      </c>
      <c r="K41" s="4"/>
      <c r="M41" s="4"/>
      <c r="U41" s="8"/>
    </row>
    <row r="42" spans="1:21" ht="15.75" customHeight="1" x14ac:dyDescent="0.3">
      <c r="A42" s="17">
        <v>1</v>
      </c>
      <c r="B42" s="18" t="s">
        <v>356</v>
      </c>
      <c r="C42" s="18" t="s">
        <v>269</v>
      </c>
      <c r="D42" s="82">
        <v>96.001000000000005</v>
      </c>
      <c r="E42" s="82">
        <v>99.001999999999995</v>
      </c>
      <c r="F42" s="82">
        <f t="shared" si="3"/>
        <v>195.00299999999999</v>
      </c>
      <c r="G42" s="20">
        <v>7</v>
      </c>
      <c r="H42" s="82">
        <v>195.00299999999999</v>
      </c>
      <c r="I42" s="22">
        <v>7</v>
      </c>
      <c r="K42" s="4"/>
      <c r="M42" s="4"/>
    </row>
    <row r="43" spans="1:21" ht="15.75" customHeight="1" x14ac:dyDescent="0.3">
      <c r="A43" s="17">
        <v>3</v>
      </c>
      <c r="B43" s="18" t="s">
        <v>357</v>
      </c>
      <c r="C43" s="18" t="s">
        <v>42</v>
      </c>
      <c r="D43" s="82">
        <v>97.001999999999995</v>
      </c>
      <c r="E43" s="82">
        <v>96</v>
      </c>
      <c r="F43" s="82">
        <f t="shared" si="3"/>
        <v>193.00200000000001</v>
      </c>
      <c r="G43" s="20">
        <v>6</v>
      </c>
      <c r="H43" s="82">
        <v>193.00200000000001</v>
      </c>
      <c r="I43" s="23">
        <v>6</v>
      </c>
      <c r="K43" s="4"/>
      <c r="M43" s="4"/>
    </row>
    <row r="44" spans="1:21" ht="15.75" customHeight="1" x14ac:dyDescent="0.3">
      <c r="A44" s="17">
        <v>7</v>
      </c>
      <c r="B44" s="18" t="s">
        <v>358</v>
      </c>
      <c r="C44" s="18" t="s">
        <v>18</v>
      </c>
      <c r="D44" s="82">
        <v>96.001000000000005</v>
      </c>
      <c r="E44" s="82">
        <v>97.001000000000005</v>
      </c>
      <c r="F44" s="82">
        <f t="shared" si="3"/>
        <v>193.00200000000001</v>
      </c>
      <c r="G44" s="20">
        <v>6</v>
      </c>
      <c r="H44" s="82">
        <v>193.00200000000001</v>
      </c>
      <c r="I44" s="23">
        <v>6</v>
      </c>
      <c r="K44" s="4"/>
      <c r="M44" s="4"/>
    </row>
    <row r="45" spans="1:21" ht="15.75" customHeight="1" x14ac:dyDescent="0.3">
      <c r="A45" s="17">
        <v>6</v>
      </c>
      <c r="B45" s="18" t="s">
        <v>314</v>
      </c>
      <c r="C45" s="18" t="s">
        <v>359</v>
      </c>
      <c r="D45" s="82">
        <v>94.001000000000005</v>
      </c>
      <c r="E45" s="82">
        <v>95</v>
      </c>
      <c r="F45" s="82">
        <f t="shared" si="3"/>
        <v>189.001</v>
      </c>
      <c r="G45" s="20">
        <v>4</v>
      </c>
      <c r="H45" s="82">
        <v>189.001</v>
      </c>
      <c r="I45" s="23">
        <v>4</v>
      </c>
      <c r="K45" s="4"/>
      <c r="M45" s="4"/>
    </row>
    <row r="46" spans="1:21" ht="15.75" customHeight="1" x14ac:dyDescent="0.3">
      <c r="A46" s="17">
        <v>2</v>
      </c>
      <c r="B46" s="86" t="s">
        <v>360</v>
      </c>
      <c r="C46" s="86" t="s">
        <v>42</v>
      </c>
      <c r="D46" s="82">
        <v>93</v>
      </c>
      <c r="E46" s="82">
        <v>96</v>
      </c>
      <c r="F46" s="82">
        <f t="shared" si="3"/>
        <v>189</v>
      </c>
      <c r="G46" s="20">
        <v>3</v>
      </c>
      <c r="H46" s="82">
        <v>189</v>
      </c>
      <c r="I46" s="23">
        <v>3</v>
      </c>
      <c r="K46" s="4"/>
      <c r="M46" s="4"/>
      <c r="U46" s="8"/>
    </row>
    <row r="47" spans="1:21" ht="15.75" customHeight="1" x14ac:dyDescent="0.3">
      <c r="A47" s="17">
        <v>4</v>
      </c>
      <c r="B47" s="18" t="s">
        <v>361</v>
      </c>
      <c r="C47" s="18" t="s">
        <v>274</v>
      </c>
      <c r="D47" s="82">
        <v>0</v>
      </c>
      <c r="E47" s="82">
        <v>0</v>
      </c>
      <c r="F47" s="82">
        <f t="shared" si="3"/>
        <v>0</v>
      </c>
      <c r="G47" s="20">
        <v>0</v>
      </c>
      <c r="H47" s="82">
        <v>0</v>
      </c>
      <c r="I47" s="23">
        <v>0</v>
      </c>
      <c r="K47" s="4"/>
      <c r="M47" s="4"/>
    </row>
    <row r="48" spans="1:21" ht="15.75" customHeight="1" x14ac:dyDescent="0.3">
      <c r="A48" s="24">
        <v>5</v>
      </c>
      <c r="B48" s="25" t="s">
        <v>314</v>
      </c>
      <c r="C48" s="25" t="s">
        <v>306</v>
      </c>
      <c r="D48" s="85" t="s">
        <v>43</v>
      </c>
      <c r="E48" s="85"/>
      <c r="F48" s="85">
        <f t="shared" si="3"/>
        <v>0</v>
      </c>
      <c r="G48" s="27">
        <v>0</v>
      </c>
      <c r="H48" s="85">
        <v>0</v>
      </c>
      <c r="I48" s="30">
        <v>0</v>
      </c>
      <c r="K48" s="4"/>
      <c r="M48" s="4"/>
    </row>
    <row r="49" spans="1:21" ht="15.75" customHeight="1" x14ac:dyDescent="0.3">
      <c r="A49" s="4"/>
      <c r="K49" s="4"/>
      <c r="M49" s="4"/>
    </row>
    <row r="50" spans="1:21" ht="15.75" customHeight="1" x14ac:dyDescent="0.3">
      <c r="A50" s="7"/>
      <c r="B50" s="8" t="s">
        <v>72</v>
      </c>
      <c r="C50" s="8"/>
      <c r="D50" s="8"/>
      <c r="E50" s="8"/>
      <c r="F50" s="8"/>
      <c r="G50" s="8"/>
      <c r="H50" s="8"/>
      <c r="I50" s="8"/>
      <c r="K50" s="4"/>
      <c r="M50" s="4"/>
    </row>
    <row r="51" spans="1:21" ht="15.75" customHeight="1" x14ac:dyDescent="0.3">
      <c r="A51" s="72">
        <v>2</v>
      </c>
      <c r="B51" s="10" t="s">
        <v>5</v>
      </c>
      <c r="C51" s="73" t="s">
        <v>6</v>
      </c>
      <c r="D51" s="46"/>
      <c r="E51" s="74"/>
      <c r="F51" s="11" t="s">
        <v>7</v>
      </c>
      <c r="G51" s="11" t="s">
        <v>8</v>
      </c>
      <c r="H51" s="11" t="s">
        <v>9</v>
      </c>
      <c r="I51" s="12" t="s">
        <v>10</v>
      </c>
      <c r="K51" s="4"/>
      <c r="M51" s="4"/>
      <c r="U51" s="80"/>
    </row>
    <row r="52" spans="1:21" ht="15.75" customHeight="1" x14ac:dyDescent="0.3">
      <c r="A52" s="13">
        <v>7</v>
      </c>
      <c r="B52" s="14" t="s">
        <v>362</v>
      </c>
      <c r="C52" s="14" t="s">
        <v>18</v>
      </c>
      <c r="D52" s="81">
        <v>100</v>
      </c>
      <c r="E52" s="81">
        <v>100.001</v>
      </c>
      <c r="F52" s="81">
        <f t="shared" ref="F52:F59" si="4">SUM(D52:E52)</f>
        <v>200.001</v>
      </c>
      <c r="G52" s="15">
        <v>8</v>
      </c>
      <c r="H52" s="81">
        <v>200.001</v>
      </c>
      <c r="I52" s="16">
        <v>8</v>
      </c>
      <c r="K52" s="4"/>
      <c r="M52" s="4"/>
    </row>
    <row r="53" spans="1:21" ht="15.75" customHeight="1" x14ac:dyDescent="0.3">
      <c r="A53" s="17">
        <v>5</v>
      </c>
      <c r="B53" s="18" t="s">
        <v>363</v>
      </c>
      <c r="C53" s="18" t="s">
        <v>105</v>
      </c>
      <c r="D53" s="82">
        <v>99.001000000000005</v>
      </c>
      <c r="E53" s="82">
        <v>99.001999999999995</v>
      </c>
      <c r="F53" s="82">
        <f t="shared" si="4"/>
        <v>198.00299999999999</v>
      </c>
      <c r="G53" s="20">
        <v>7</v>
      </c>
      <c r="H53" s="82">
        <v>198.00299999999999</v>
      </c>
      <c r="I53" s="23">
        <v>7</v>
      </c>
      <c r="K53" s="4"/>
      <c r="M53" s="4"/>
      <c r="U53" s="62"/>
    </row>
    <row r="54" spans="1:21" ht="15.75" customHeight="1" x14ac:dyDescent="0.3">
      <c r="A54" s="17">
        <v>3</v>
      </c>
      <c r="B54" s="18" t="s">
        <v>364</v>
      </c>
      <c r="C54" s="18" t="s">
        <v>352</v>
      </c>
      <c r="D54" s="82">
        <v>98.001999999999995</v>
      </c>
      <c r="E54" s="82">
        <v>95</v>
      </c>
      <c r="F54" s="82">
        <f t="shared" si="4"/>
        <v>193.00200000000001</v>
      </c>
      <c r="G54" s="20">
        <v>6</v>
      </c>
      <c r="H54" s="82">
        <v>193.00200000000001</v>
      </c>
      <c r="I54" s="23">
        <v>6</v>
      </c>
      <c r="K54" s="4"/>
      <c r="M54" s="4"/>
    </row>
    <row r="55" spans="1:21" ht="15.75" customHeight="1" x14ac:dyDescent="0.3">
      <c r="A55" s="17">
        <v>4</v>
      </c>
      <c r="B55" s="18" t="s">
        <v>365</v>
      </c>
      <c r="C55" s="18" t="s">
        <v>42</v>
      </c>
      <c r="D55" s="82">
        <v>95.001999999999995</v>
      </c>
      <c r="E55" s="82">
        <v>96.001999999999995</v>
      </c>
      <c r="F55" s="82">
        <f t="shared" si="4"/>
        <v>191.00399999999999</v>
      </c>
      <c r="G55" s="20">
        <v>5</v>
      </c>
      <c r="H55" s="82">
        <v>191.00399999999999</v>
      </c>
      <c r="I55" s="23">
        <v>5</v>
      </c>
      <c r="K55" s="4"/>
      <c r="M55" s="4"/>
      <c r="U55" s="62"/>
    </row>
    <row r="56" spans="1:21" ht="15.75" customHeight="1" x14ac:dyDescent="0.3">
      <c r="A56" s="17">
        <v>2</v>
      </c>
      <c r="B56" s="86" t="s">
        <v>366</v>
      </c>
      <c r="C56" s="86" t="s">
        <v>42</v>
      </c>
      <c r="D56" s="82">
        <v>94</v>
      </c>
      <c r="E56" s="82">
        <v>96</v>
      </c>
      <c r="F56" s="82">
        <f t="shared" si="4"/>
        <v>190</v>
      </c>
      <c r="G56" s="20">
        <v>4</v>
      </c>
      <c r="H56" s="82">
        <v>190</v>
      </c>
      <c r="I56" s="23">
        <v>4</v>
      </c>
      <c r="K56" s="4"/>
      <c r="M56" s="4"/>
      <c r="U56" s="8"/>
    </row>
    <row r="57" spans="1:21" ht="15.75" customHeight="1" x14ac:dyDescent="0.3">
      <c r="A57" s="17">
        <v>1</v>
      </c>
      <c r="B57" s="18" t="s">
        <v>367</v>
      </c>
      <c r="C57" s="18" t="s">
        <v>269</v>
      </c>
      <c r="D57" s="82">
        <v>91</v>
      </c>
      <c r="E57" s="82">
        <v>96</v>
      </c>
      <c r="F57" s="82">
        <f t="shared" si="4"/>
        <v>187</v>
      </c>
      <c r="G57" s="20">
        <v>3</v>
      </c>
      <c r="H57" s="82">
        <v>187</v>
      </c>
      <c r="I57" s="22">
        <v>3</v>
      </c>
      <c r="K57" s="4"/>
      <c r="M57" s="4"/>
    </row>
    <row r="58" spans="1:21" ht="15.75" customHeight="1" x14ac:dyDescent="0.3">
      <c r="A58" s="17">
        <v>6</v>
      </c>
      <c r="B58" s="18" t="s">
        <v>368</v>
      </c>
      <c r="C58" s="18" t="s">
        <v>42</v>
      </c>
      <c r="D58" s="82">
        <v>95</v>
      </c>
      <c r="E58" s="82">
        <v>90</v>
      </c>
      <c r="F58" s="82">
        <f t="shared" si="4"/>
        <v>185</v>
      </c>
      <c r="G58" s="20">
        <v>2</v>
      </c>
      <c r="H58" s="82">
        <v>185</v>
      </c>
      <c r="I58" s="23">
        <v>2</v>
      </c>
      <c r="K58" s="4"/>
      <c r="M58" s="4"/>
    </row>
    <row r="59" spans="1:21" ht="15.75" customHeight="1" x14ac:dyDescent="0.3">
      <c r="A59" s="24">
        <v>8</v>
      </c>
      <c r="B59" s="25" t="s">
        <v>369</v>
      </c>
      <c r="C59" s="25" t="s">
        <v>359</v>
      </c>
      <c r="D59" s="85" t="s">
        <v>43</v>
      </c>
      <c r="E59" s="85"/>
      <c r="F59" s="85">
        <f t="shared" si="4"/>
        <v>0</v>
      </c>
      <c r="G59" s="27">
        <v>0</v>
      </c>
      <c r="H59" s="85">
        <v>0</v>
      </c>
      <c r="I59" s="30">
        <v>0</v>
      </c>
      <c r="K59" s="4"/>
      <c r="M59" s="4"/>
    </row>
    <row r="60" spans="1:21" ht="15.75" customHeight="1" x14ac:dyDescent="0.35">
      <c r="A60" s="4"/>
      <c r="K60" s="4"/>
      <c r="M60" s="4"/>
      <c r="U60" s="3"/>
    </row>
    <row r="61" spans="1:21" ht="15.75" customHeight="1" x14ac:dyDescent="0.3">
      <c r="A61" s="4"/>
      <c r="B61" s="4" t="s">
        <v>370</v>
      </c>
      <c r="E61" s="33" t="s">
        <v>142</v>
      </c>
      <c r="K61" s="4"/>
      <c r="M61" s="4"/>
    </row>
    <row r="62" spans="1:21" ht="15.75" customHeight="1" x14ac:dyDescent="0.3">
      <c r="A62" s="4"/>
      <c r="B62" s="4" t="s">
        <v>143</v>
      </c>
      <c r="K62" s="4"/>
      <c r="M62" s="4"/>
    </row>
    <row r="63" spans="1:21" ht="15.75" customHeight="1" x14ac:dyDescent="0.3">
      <c r="A63" s="4"/>
      <c r="K63" s="4"/>
      <c r="M63" s="4"/>
    </row>
    <row r="64" spans="1:21" ht="15.75" customHeight="1" x14ac:dyDescent="0.3">
      <c r="A64" s="4"/>
      <c r="K64" s="4"/>
      <c r="M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printOptions horizontalCentered="1" gridLinesSet="0"/>
  <pageMargins left="0.31496062992126" right="0.31496062992126" top="1.1811023622047201" bottom="0.39370078740157499" header="0.39370078740157499" footer="0.196850393700787"/>
  <pageSetup paperSize="9" scale="4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B04DB-7625-497C-AC46-7A5E077874F9}">
  <sheetPr codeName="Sheet19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329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  <c r="K2" s="79">
        <v>1</v>
      </c>
      <c r="S2" s="4">
        <v>1</v>
      </c>
    </row>
    <row r="3" spans="1:34" s="8" customFormat="1" ht="15.75" customHeight="1" x14ac:dyDescent="0.3">
      <c r="A3" s="7"/>
      <c r="B3" s="8" t="s">
        <v>73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43">
        <v>4</v>
      </c>
      <c r="B5" s="14" t="s">
        <v>371</v>
      </c>
      <c r="C5" s="14" t="s">
        <v>274</v>
      </c>
      <c r="D5" s="87">
        <v>96.001000000000005</v>
      </c>
      <c r="E5" s="87">
        <v>95</v>
      </c>
      <c r="F5" s="81">
        <f t="shared" ref="F5:F12" si="0">SUM(D5:E5)</f>
        <v>191.001</v>
      </c>
      <c r="G5" s="15">
        <v>8</v>
      </c>
      <c r="H5" s="87">
        <v>191.001</v>
      </c>
      <c r="I5" s="36">
        <v>8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372</v>
      </c>
      <c r="C6" s="18" t="s">
        <v>359</v>
      </c>
      <c r="D6" s="82">
        <v>90</v>
      </c>
      <c r="E6" s="82">
        <v>95.001000000000005</v>
      </c>
      <c r="F6" s="82">
        <f t="shared" si="0"/>
        <v>185.001</v>
      </c>
      <c r="G6" s="20">
        <v>7</v>
      </c>
      <c r="H6" s="82">
        <v>185.001</v>
      </c>
      <c r="I6" s="22">
        <v>7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86" t="s">
        <v>373</v>
      </c>
      <c r="C7" s="86" t="s">
        <v>274</v>
      </c>
      <c r="D7" s="88">
        <v>91</v>
      </c>
      <c r="E7" s="88">
        <v>93</v>
      </c>
      <c r="F7" s="82">
        <f t="shared" si="0"/>
        <v>184</v>
      </c>
      <c r="G7" s="20">
        <v>6</v>
      </c>
      <c r="H7" s="88">
        <v>184</v>
      </c>
      <c r="I7" s="38">
        <v>6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39">
        <v>2</v>
      </c>
      <c r="B8" s="18" t="s">
        <v>374</v>
      </c>
      <c r="C8" s="18" t="s">
        <v>259</v>
      </c>
      <c r="D8" s="88" t="s">
        <v>43</v>
      </c>
      <c r="E8" s="88"/>
      <c r="F8" s="82">
        <f t="shared" si="0"/>
        <v>0</v>
      </c>
      <c r="G8" s="20">
        <v>0</v>
      </c>
      <c r="H8" s="88">
        <v>0</v>
      </c>
      <c r="I8" s="38">
        <v>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5</v>
      </c>
      <c r="B9" s="18" t="s">
        <v>375</v>
      </c>
      <c r="C9" s="18" t="s">
        <v>306</v>
      </c>
      <c r="D9" s="88" t="s">
        <v>43</v>
      </c>
      <c r="E9" s="88"/>
      <c r="F9" s="82">
        <f t="shared" si="0"/>
        <v>0</v>
      </c>
      <c r="G9" s="20">
        <v>0</v>
      </c>
      <c r="H9" s="88">
        <v>0</v>
      </c>
      <c r="I9" s="38">
        <v>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6</v>
      </c>
      <c r="B10" s="18" t="s">
        <v>376</v>
      </c>
      <c r="C10" s="18" t="s">
        <v>306</v>
      </c>
      <c r="D10" s="88" t="s">
        <v>43</v>
      </c>
      <c r="E10" s="88"/>
      <c r="F10" s="82">
        <f t="shared" si="0"/>
        <v>0</v>
      </c>
      <c r="G10" s="20">
        <v>0</v>
      </c>
      <c r="H10" s="88">
        <v>0</v>
      </c>
      <c r="I10" s="38">
        <v>0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7</v>
      </c>
      <c r="B11" s="18" t="s">
        <v>287</v>
      </c>
      <c r="C11" s="18" t="s">
        <v>259</v>
      </c>
      <c r="D11" s="88" t="s">
        <v>43</v>
      </c>
      <c r="E11" s="88"/>
      <c r="F11" s="82">
        <f t="shared" si="0"/>
        <v>0</v>
      </c>
      <c r="G11" s="20">
        <v>0</v>
      </c>
      <c r="H11" s="88">
        <v>0</v>
      </c>
      <c r="I11" s="38">
        <v>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0">
        <v>8</v>
      </c>
      <c r="B12" s="25" t="s">
        <v>377</v>
      </c>
      <c r="C12" s="25" t="s">
        <v>259</v>
      </c>
      <c r="D12" s="89" t="s">
        <v>43</v>
      </c>
      <c r="E12" s="89"/>
      <c r="F12" s="85">
        <f t="shared" si="0"/>
        <v>0</v>
      </c>
      <c r="G12" s="27">
        <v>0</v>
      </c>
      <c r="H12" s="89">
        <v>0</v>
      </c>
      <c r="I12" s="42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370</v>
      </c>
      <c r="E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hyperlinks>
    <hyperlink ref="B2" location="'Index'!A3" tooltip="Go to the Index sheet" display="`" xr:uid="{FFEF3EFA-3023-478C-B924-9B99EE31012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5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A0DF5-9A53-4EA6-89F5-EA4557785743}">
  <sheetPr codeName="Sheet20">
    <tabColor rgb="FFC00000"/>
    <pageSetUpPr fitToPage="1"/>
  </sheetPr>
  <dimension ref="A1:AH38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329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7</v>
      </c>
      <c r="B5" s="14" t="s">
        <v>309</v>
      </c>
      <c r="C5" s="14" t="s">
        <v>244</v>
      </c>
      <c r="D5" s="87">
        <v>100.002</v>
      </c>
      <c r="E5" s="87">
        <v>100.004</v>
      </c>
      <c r="F5" s="81">
        <v>200.006</v>
      </c>
      <c r="G5" s="15">
        <v>11</v>
      </c>
      <c r="H5" s="87">
        <v>200.006</v>
      </c>
      <c r="I5" s="36">
        <v>11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39">
        <v>10</v>
      </c>
      <c r="B6" s="18" t="s">
        <v>278</v>
      </c>
      <c r="C6" s="18" t="s">
        <v>274</v>
      </c>
      <c r="D6" s="88">
        <v>98.001999999999995</v>
      </c>
      <c r="E6" s="88">
        <v>100.001</v>
      </c>
      <c r="F6" s="82">
        <v>198.00299999999999</v>
      </c>
      <c r="G6" s="19">
        <v>10</v>
      </c>
      <c r="H6" s="88">
        <v>198.00299999999999</v>
      </c>
      <c r="I6" s="38">
        <v>10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1</v>
      </c>
      <c r="B7" s="18" t="s">
        <v>273</v>
      </c>
      <c r="C7" s="18" t="s">
        <v>274</v>
      </c>
      <c r="D7" s="82">
        <v>99.001999999999995</v>
      </c>
      <c r="E7" s="82">
        <v>96</v>
      </c>
      <c r="F7" s="82">
        <v>195.00200000000001</v>
      </c>
      <c r="G7" s="19">
        <v>9</v>
      </c>
      <c r="H7" s="82">
        <v>195.00200000000001</v>
      </c>
      <c r="I7" s="22">
        <v>9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39">
        <v>6</v>
      </c>
      <c r="B8" s="18" t="s">
        <v>371</v>
      </c>
      <c r="C8" s="18" t="s">
        <v>274</v>
      </c>
      <c r="D8" s="88">
        <v>96.001000000000005</v>
      </c>
      <c r="E8" s="88">
        <v>95</v>
      </c>
      <c r="F8" s="82">
        <v>191.001</v>
      </c>
      <c r="G8" s="19">
        <v>8</v>
      </c>
      <c r="H8" s="88">
        <v>191.001</v>
      </c>
      <c r="I8" s="38">
        <v>8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9</v>
      </c>
      <c r="B9" s="18" t="s">
        <v>351</v>
      </c>
      <c r="C9" s="18" t="s">
        <v>352</v>
      </c>
      <c r="D9" s="88">
        <v>95.001000000000005</v>
      </c>
      <c r="E9" s="88">
        <v>96</v>
      </c>
      <c r="F9" s="82">
        <v>191.001</v>
      </c>
      <c r="G9" s="19">
        <v>8</v>
      </c>
      <c r="H9" s="88">
        <v>191.001</v>
      </c>
      <c r="I9" s="38">
        <v>8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17">
        <v>3</v>
      </c>
      <c r="B10" s="18" t="s">
        <v>372</v>
      </c>
      <c r="C10" s="18" t="s">
        <v>359</v>
      </c>
      <c r="D10" s="88">
        <v>90</v>
      </c>
      <c r="E10" s="88">
        <v>95.001000000000005</v>
      </c>
      <c r="F10" s="82">
        <v>185.001</v>
      </c>
      <c r="G10" s="19">
        <v>6</v>
      </c>
      <c r="H10" s="88">
        <v>185.001</v>
      </c>
      <c r="I10" s="38">
        <v>6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9">
        <v>4</v>
      </c>
      <c r="B11" s="86" t="s">
        <v>373</v>
      </c>
      <c r="C11" s="86" t="s">
        <v>274</v>
      </c>
      <c r="D11" s="88">
        <v>91</v>
      </c>
      <c r="E11" s="88">
        <v>93</v>
      </c>
      <c r="F11" s="82">
        <v>184</v>
      </c>
      <c r="G11" s="19">
        <v>5</v>
      </c>
      <c r="H11" s="88">
        <v>184</v>
      </c>
      <c r="I11" s="38">
        <v>5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9">
        <v>2</v>
      </c>
      <c r="B12" s="18" t="s">
        <v>345</v>
      </c>
      <c r="C12" s="18" t="s">
        <v>346</v>
      </c>
      <c r="D12" s="88" t="s">
        <v>43</v>
      </c>
      <c r="E12" s="88" t="s">
        <v>284</v>
      </c>
      <c r="F12" s="82">
        <v>0</v>
      </c>
      <c r="G12" s="19">
        <v>0</v>
      </c>
      <c r="H12" s="88">
        <v>0</v>
      </c>
      <c r="I12" s="38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17">
        <v>5</v>
      </c>
      <c r="B13" s="18" t="s">
        <v>361</v>
      </c>
      <c r="C13" s="18" t="s">
        <v>274</v>
      </c>
      <c r="D13" s="88">
        <v>0</v>
      </c>
      <c r="E13" s="88">
        <v>0</v>
      </c>
      <c r="F13" s="82">
        <v>0</v>
      </c>
      <c r="G13" s="19">
        <v>0</v>
      </c>
      <c r="H13" s="88">
        <v>0</v>
      </c>
      <c r="I13" s="38"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9">
        <v>8</v>
      </c>
      <c r="B14" s="18" t="s">
        <v>337</v>
      </c>
      <c r="C14" s="18" t="s">
        <v>244</v>
      </c>
      <c r="D14" s="88" t="s">
        <v>43</v>
      </c>
      <c r="E14" s="88" t="s">
        <v>284</v>
      </c>
      <c r="F14" s="82">
        <v>0</v>
      </c>
      <c r="G14" s="19">
        <v>0</v>
      </c>
      <c r="H14" s="88">
        <v>0</v>
      </c>
      <c r="I14" s="38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24">
        <v>11</v>
      </c>
      <c r="B15" s="25" t="s">
        <v>287</v>
      </c>
      <c r="C15" s="25" t="s">
        <v>259</v>
      </c>
      <c r="D15" s="89" t="s">
        <v>43</v>
      </c>
      <c r="E15" s="89"/>
      <c r="F15" s="85">
        <v>0</v>
      </c>
      <c r="G15" s="26">
        <v>0</v>
      </c>
      <c r="H15" s="89">
        <v>0</v>
      </c>
      <c r="I15" s="42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4" t="s">
        <v>164</v>
      </c>
      <c r="E17" s="33" t="s">
        <v>142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4" t="s">
        <v>143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4"/>
      <c r="K70" s="4"/>
    </row>
    <row r="71" spans="1:26" ht="15.75" customHeight="1" x14ac:dyDescent="0.3">
      <c r="A71" s="4"/>
      <c r="K71" s="4"/>
    </row>
    <row r="72" spans="1:26" ht="15.75" customHeight="1" x14ac:dyDescent="0.3">
      <c r="A72" s="4"/>
      <c r="K72" s="4"/>
    </row>
    <row r="73" spans="1:26" ht="15.75" customHeight="1" x14ac:dyDescent="0.3">
      <c r="A73" s="4"/>
      <c r="K73" s="4"/>
    </row>
    <row r="74" spans="1:26" ht="15.75" customHeight="1" x14ac:dyDescent="0.3">
      <c r="A74" s="4"/>
      <c r="K74" s="4"/>
    </row>
    <row r="75" spans="1:26" ht="15.75" customHeight="1" x14ac:dyDescent="0.3">
      <c r="A75" s="4"/>
      <c r="K75" s="4"/>
    </row>
    <row r="76" spans="1:26" ht="15.75" customHeight="1" x14ac:dyDescent="0.3">
      <c r="A76" s="4"/>
      <c r="K76" s="4"/>
    </row>
    <row r="77" spans="1:26" ht="15.75" customHeight="1" x14ac:dyDescent="0.3">
      <c r="A77" s="4"/>
      <c r="K77" s="4"/>
    </row>
    <row r="78" spans="1:26" ht="15.75" customHeight="1" x14ac:dyDescent="0.3">
      <c r="A78" s="4"/>
      <c r="K78" s="4"/>
    </row>
    <row r="79" spans="1:26" ht="15.75" customHeight="1" x14ac:dyDescent="0.3">
      <c r="A79" s="4"/>
      <c r="K79" s="4"/>
    </row>
    <row r="80" spans="1:26" x14ac:dyDescent="0.3">
      <c r="A80" s="4"/>
      <c r="K80" s="4"/>
    </row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</sheetData>
  <sheetProtection selectLockedCells="1" selectUnlockedCells="1"/>
  <hyperlinks>
    <hyperlink ref="B2" location="'Index'!A3" tooltip="Go to the Index sheet" display="`" xr:uid="{FB3059B6-8EEB-431B-9406-EDF0742246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263BC-9016-43EA-AEAE-D763765C3F80}">
  <sheetPr codeName="Sheet29">
    <tabColor theme="4" tint="-0.499984740745262"/>
    <pageSetUpPr fitToPage="1"/>
  </sheetPr>
  <dimension ref="A1:AH7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1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1" customWidth="1"/>
    <col min="10" max="11" width="20.7109375" style="91" customWidth="1"/>
    <col min="12" max="15" width="5" style="91" customWidth="1"/>
    <col min="16" max="16384" width="11.7109375" style="91"/>
  </cols>
  <sheetData>
    <row r="1" spans="1:34" s="90" customFormat="1" ht="18" x14ac:dyDescent="0.35">
      <c r="B1" s="90" t="s">
        <v>378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2" customFormat="1" ht="15.75" customHeight="1" x14ac:dyDescent="0.3">
      <c r="B3" s="92" t="s">
        <v>3</v>
      </c>
      <c r="I3" s="91"/>
      <c r="J3" s="91"/>
      <c r="K3" s="91"/>
      <c r="L3" s="91"/>
      <c r="M3" s="91"/>
      <c r="N3" s="91"/>
      <c r="O3" s="91"/>
      <c r="P3" s="91"/>
      <c r="AA3" s="91"/>
      <c r="AB3" s="91"/>
      <c r="AC3" s="91"/>
      <c r="AD3" s="91"/>
      <c r="AE3" s="91"/>
      <c r="AF3" s="91"/>
    </row>
    <row r="4" spans="1:34" ht="15.75" customHeight="1" x14ac:dyDescent="0.3">
      <c r="A4" s="93"/>
      <c r="B4" s="94" t="s">
        <v>5</v>
      </c>
      <c r="C4" s="94" t="s">
        <v>6</v>
      </c>
      <c r="D4" s="95" t="s">
        <v>7</v>
      </c>
      <c r="E4" s="95" t="s">
        <v>8</v>
      </c>
      <c r="F4" s="95" t="s">
        <v>9</v>
      </c>
      <c r="G4" s="96" t="s">
        <v>10</v>
      </c>
    </row>
    <row r="5" spans="1:34" ht="15.75" customHeight="1" x14ac:dyDescent="0.3">
      <c r="A5" s="97">
        <v>8</v>
      </c>
      <c r="B5" s="14" t="s">
        <v>270</v>
      </c>
      <c r="C5" s="14" t="s">
        <v>269</v>
      </c>
      <c r="D5" s="98">
        <v>91</v>
      </c>
      <c r="E5" s="98">
        <v>8</v>
      </c>
      <c r="F5" s="98">
        <v>91</v>
      </c>
      <c r="G5" s="99">
        <v>8</v>
      </c>
    </row>
    <row r="6" spans="1:34" ht="15.75" customHeight="1" x14ac:dyDescent="0.3">
      <c r="A6" s="100">
        <v>5</v>
      </c>
      <c r="B6" s="18" t="s">
        <v>22</v>
      </c>
      <c r="C6" s="18" t="s">
        <v>23</v>
      </c>
      <c r="D6" s="101">
        <v>88</v>
      </c>
      <c r="E6" s="102">
        <v>7</v>
      </c>
      <c r="F6" s="101">
        <v>88</v>
      </c>
      <c r="G6" s="103">
        <v>7</v>
      </c>
    </row>
    <row r="7" spans="1:34" s="4" customFormat="1" ht="15.75" customHeight="1" x14ac:dyDescent="0.3">
      <c r="A7" s="100">
        <v>4</v>
      </c>
      <c r="B7" s="18" t="s">
        <v>125</v>
      </c>
      <c r="C7" s="18" t="s">
        <v>76</v>
      </c>
      <c r="D7" s="19">
        <v>85</v>
      </c>
      <c r="E7" s="102">
        <v>6</v>
      </c>
      <c r="F7" s="19">
        <v>85</v>
      </c>
      <c r="G7" s="23">
        <v>6</v>
      </c>
      <c r="J7" s="71"/>
      <c r="V7" s="91"/>
      <c r="W7" s="91"/>
    </row>
    <row r="8" spans="1:34" s="4" customFormat="1" ht="15.75" customHeight="1" x14ac:dyDescent="0.3">
      <c r="A8" s="100">
        <v>2</v>
      </c>
      <c r="B8" s="18" t="s">
        <v>379</v>
      </c>
      <c r="C8" s="18" t="s">
        <v>269</v>
      </c>
      <c r="D8" s="101">
        <v>70</v>
      </c>
      <c r="E8" s="102">
        <v>5</v>
      </c>
      <c r="F8" s="101">
        <v>70</v>
      </c>
      <c r="G8" s="103">
        <v>5</v>
      </c>
      <c r="K8" s="5"/>
    </row>
    <row r="9" spans="1:34" ht="15.75" customHeight="1" x14ac:dyDescent="0.3">
      <c r="A9" s="100">
        <v>7</v>
      </c>
      <c r="B9" s="18" t="s">
        <v>307</v>
      </c>
      <c r="C9" s="18" t="s">
        <v>269</v>
      </c>
      <c r="D9" s="101">
        <v>48</v>
      </c>
      <c r="E9" s="102">
        <v>4</v>
      </c>
      <c r="F9" s="101">
        <v>48</v>
      </c>
      <c r="G9" s="103">
        <v>4</v>
      </c>
      <c r="V9" s="4"/>
      <c r="W9" s="4"/>
    </row>
    <row r="10" spans="1:34" ht="15.75" customHeight="1" x14ac:dyDescent="0.3">
      <c r="A10" s="100">
        <v>1</v>
      </c>
      <c r="B10" s="18" t="s">
        <v>300</v>
      </c>
      <c r="C10" s="18" t="s">
        <v>244</v>
      </c>
      <c r="D10" s="101" t="s">
        <v>43</v>
      </c>
      <c r="E10" s="102">
        <v>0</v>
      </c>
      <c r="F10" s="21">
        <v>0</v>
      </c>
      <c r="G10" s="22">
        <v>0</v>
      </c>
    </row>
    <row r="11" spans="1:34" ht="15.75" customHeight="1" x14ac:dyDescent="0.3">
      <c r="A11" s="100">
        <v>3</v>
      </c>
      <c r="B11" s="18" t="s">
        <v>380</v>
      </c>
      <c r="C11" s="18" t="s">
        <v>67</v>
      </c>
      <c r="D11" s="19" t="s">
        <v>68</v>
      </c>
      <c r="E11" s="102">
        <v>0</v>
      </c>
      <c r="F11" s="19">
        <v>0</v>
      </c>
      <c r="G11" s="23">
        <v>0</v>
      </c>
    </row>
    <row r="12" spans="1:34" ht="15.75" customHeight="1" x14ac:dyDescent="0.3">
      <c r="A12" s="104">
        <v>6</v>
      </c>
      <c r="B12" s="25" t="s">
        <v>381</v>
      </c>
      <c r="C12" s="25" t="s">
        <v>257</v>
      </c>
      <c r="D12" s="105" t="s">
        <v>43</v>
      </c>
      <c r="E12" s="106">
        <v>0</v>
      </c>
      <c r="F12" s="105">
        <v>0</v>
      </c>
      <c r="G12" s="107">
        <v>0</v>
      </c>
    </row>
    <row r="13" spans="1:34" ht="15.75" customHeight="1" x14ac:dyDescent="0.3"/>
    <row r="14" spans="1:34" ht="15.75" customHeight="1" x14ac:dyDescent="0.3">
      <c r="B14" s="4" t="s">
        <v>382</v>
      </c>
      <c r="C14" s="4"/>
      <c r="D14" s="4"/>
      <c r="E14" s="4"/>
      <c r="F14" s="33" t="s">
        <v>142</v>
      </c>
      <c r="G14" s="4"/>
    </row>
    <row r="15" spans="1:34" ht="15.75" customHeight="1" x14ac:dyDescent="0.3">
      <c r="B15" s="4" t="s">
        <v>143</v>
      </c>
      <c r="C15" s="4"/>
      <c r="D15" s="4"/>
      <c r="E15" s="4"/>
      <c r="F15" s="4"/>
      <c r="G15" s="4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`" xr:uid="{F0026608-A9A3-4585-BA97-0D6B9CD1225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7AF58-63F9-4966-9F7C-96491B9ACF8D}">
  <sheetPr codeName="Sheet30">
    <tabColor rgb="FF1F4E78"/>
    <pageSetUpPr fitToPage="1"/>
  </sheetPr>
  <dimension ref="A1:AH111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91" customWidth="1"/>
    <col min="2" max="3" width="20.7109375" style="91" customWidth="1"/>
    <col min="4" max="7" width="5" style="91" customWidth="1"/>
    <col min="8" max="8" width="1.7109375" style="91" customWidth="1"/>
    <col min="9" max="9" width="2.7109375" style="91" customWidth="1"/>
    <col min="10" max="11" width="20.7109375" style="91" customWidth="1"/>
    <col min="12" max="15" width="5" style="91" customWidth="1"/>
    <col min="16" max="16384" width="11.7109375" style="91"/>
  </cols>
  <sheetData>
    <row r="1" spans="1:34" s="90" customFormat="1" ht="18" x14ac:dyDescent="0.35">
      <c r="B1" s="90" t="s">
        <v>383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2" customFormat="1" ht="15.75" customHeight="1" x14ac:dyDescent="0.3">
      <c r="B3" s="92" t="s">
        <v>3</v>
      </c>
      <c r="I3" s="91"/>
      <c r="J3" s="91"/>
      <c r="K3" s="91"/>
      <c r="L3" s="91"/>
      <c r="M3" s="91"/>
      <c r="N3" s="91"/>
      <c r="O3" s="91"/>
      <c r="P3" s="91"/>
      <c r="AA3" s="91"/>
      <c r="AB3" s="91"/>
      <c r="AC3" s="91"/>
      <c r="AD3" s="91"/>
      <c r="AE3" s="91"/>
      <c r="AF3" s="91"/>
    </row>
    <row r="4" spans="1:34" ht="15.75" customHeight="1" x14ac:dyDescent="0.3">
      <c r="A4" s="93"/>
      <c r="B4" s="94" t="s">
        <v>5</v>
      </c>
      <c r="C4" s="94" t="s">
        <v>6</v>
      </c>
      <c r="D4" s="95" t="s">
        <v>7</v>
      </c>
      <c r="E4" s="95" t="s">
        <v>8</v>
      </c>
      <c r="F4" s="95" t="s">
        <v>9</v>
      </c>
      <c r="G4" s="96" t="s">
        <v>10</v>
      </c>
    </row>
    <row r="5" spans="1:34" ht="15.75" customHeight="1" x14ac:dyDescent="0.3">
      <c r="A5" s="97">
        <v>2</v>
      </c>
      <c r="B5" s="14" t="s">
        <v>384</v>
      </c>
      <c r="C5" s="14" t="s">
        <v>255</v>
      </c>
      <c r="D5" s="98">
        <v>82</v>
      </c>
      <c r="E5" s="98">
        <v>6</v>
      </c>
      <c r="F5" s="98">
        <v>82</v>
      </c>
      <c r="G5" s="99">
        <v>6</v>
      </c>
      <c r="V5" s="4"/>
      <c r="W5" s="4"/>
    </row>
    <row r="6" spans="1:34" ht="15.75" customHeight="1" x14ac:dyDescent="0.3">
      <c r="A6" s="100">
        <v>1</v>
      </c>
      <c r="B6" s="18" t="s">
        <v>311</v>
      </c>
      <c r="C6" s="18" t="s">
        <v>255</v>
      </c>
      <c r="D6" s="101">
        <v>77</v>
      </c>
      <c r="E6" s="102">
        <v>5</v>
      </c>
      <c r="F6" s="21">
        <v>77</v>
      </c>
      <c r="G6" s="22">
        <v>5</v>
      </c>
    </row>
    <row r="7" spans="1:34" s="4" customFormat="1" ht="15.75" customHeight="1" x14ac:dyDescent="0.3">
      <c r="A7" s="100">
        <v>6</v>
      </c>
      <c r="B7" s="18" t="s">
        <v>385</v>
      </c>
      <c r="C7" s="18" t="s">
        <v>255</v>
      </c>
      <c r="D7" s="101">
        <v>77</v>
      </c>
      <c r="E7" s="102">
        <v>5</v>
      </c>
      <c r="F7" s="101">
        <v>77</v>
      </c>
      <c r="G7" s="103">
        <v>5</v>
      </c>
      <c r="J7" s="71"/>
      <c r="V7" s="91"/>
      <c r="W7" s="91"/>
    </row>
    <row r="8" spans="1:34" s="4" customFormat="1" ht="15.75" customHeight="1" x14ac:dyDescent="0.3">
      <c r="A8" s="100">
        <v>3</v>
      </c>
      <c r="B8" s="18" t="s">
        <v>281</v>
      </c>
      <c r="C8" s="18" t="s">
        <v>257</v>
      </c>
      <c r="D8" s="19" t="s">
        <v>43</v>
      </c>
      <c r="E8" s="102">
        <v>0</v>
      </c>
      <c r="F8" s="19">
        <v>0</v>
      </c>
      <c r="G8" s="23">
        <v>0</v>
      </c>
      <c r="K8" s="5"/>
    </row>
    <row r="9" spans="1:34" ht="15.75" customHeight="1" x14ac:dyDescent="0.3">
      <c r="A9" s="100">
        <v>4</v>
      </c>
      <c r="B9" s="18" t="s">
        <v>262</v>
      </c>
      <c r="C9" s="18" t="s">
        <v>257</v>
      </c>
      <c r="D9" s="19" t="s">
        <v>43</v>
      </c>
      <c r="E9" s="102">
        <v>0</v>
      </c>
      <c r="F9" s="19">
        <v>0</v>
      </c>
      <c r="G9" s="23">
        <v>0</v>
      </c>
    </row>
    <row r="10" spans="1:34" ht="15.75" customHeight="1" x14ac:dyDescent="0.3">
      <c r="A10" s="104">
        <v>5</v>
      </c>
      <c r="B10" s="25" t="s">
        <v>386</v>
      </c>
      <c r="C10" s="25" t="s">
        <v>42</v>
      </c>
      <c r="D10" s="105" t="s">
        <v>43</v>
      </c>
      <c r="E10" s="106">
        <v>0</v>
      </c>
      <c r="F10" s="105">
        <v>0</v>
      </c>
      <c r="G10" s="107">
        <v>0</v>
      </c>
    </row>
    <row r="11" spans="1:34" ht="15.75" customHeight="1" x14ac:dyDescent="0.3"/>
    <row r="12" spans="1:34" ht="15.75" customHeight="1" x14ac:dyDescent="0.3">
      <c r="A12" s="92"/>
      <c r="B12" s="92" t="s">
        <v>4</v>
      </c>
      <c r="C12" s="92"/>
      <c r="D12" s="92"/>
      <c r="E12" s="92"/>
      <c r="F12" s="92"/>
      <c r="G12" s="92"/>
    </row>
    <row r="13" spans="1:34" ht="15.75" customHeight="1" x14ac:dyDescent="0.3">
      <c r="A13" s="93"/>
      <c r="B13" s="94" t="s">
        <v>5</v>
      </c>
      <c r="C13" s="94" t="s">
        <v>6</v>
      </c>
      <c r="D13" s="95" t="s">
        <v>7</v>
      </c>
      <c r="E13" s="95" t="s">
        <v>8</v>
      </c>
      <c r="F13" s="95" t="s">
        <v>9</v>
      </c>
      <c r="G13" s="96" t="s">
        <v>10</v>
      </c>
    </row>
    <row r="14" spans="1:34" ht="15.75" customHeight="1" x14ac:dyDescent="0.3">
      <c r="A14" s="97">
        <v>3</v>
      </c>
      <c r="B14" s="14" t="s">
        <v>299</v>
      </c>
      <c r="C14" s="14" t="s">
        <v>276</v>
      </c>
      <c r="D14" s="98">
        <v>78</v>
      </c>
      <c r="E14" s="98">
        <v>5</v>
      </c>
      <c r="F14" s="98">
        <v>78</v>
      </c>
      <c r="G14" s="99">
        <v>5</v>
      </c>
    </row>
    <row r="15" spans="1:34" ht="15.75" customHeight="1" x14ac:dyDescent="0.3">
      <c r="A15" s="100">
        <v>1</v>
      </c>
      <c r="B15" s="18" t="s">
        <v>367</v>
      </c>
      <c r="C15" s="18" t="s">
        <v>269</v>
      </c>
      <c r="D15" s="101">
        <v>58</v>
      </c>
      <c r="E15" s="102">
        <v>4</v>
      </c>
      <c r="F15" s="21">
        <v>58</v>
      </c>
      <c r="G15" s="22">
        <v>4</v>
      </c>
    </row>
    <row r="16" spans="1:34" ht="15.75" customHeight="1" x14ac:dyDescent="0.3">
      <c r="A16" s="100">
        <v>2</v>
      </c>
      <c r="B16" s="18" t="s">
        <v>308</v>
      </c>
      <c r="C16" s="18" t="s">
        <v>276</v>
      </c>
      <c r="D16" s="101">
        <v>41</v>
      </c>
      <c r="E16" s="102">
        <v>3</v>
      </c>
      <c r="F16" s="101">
        <v>41</v>
      </c>
      <c r="G16" s="103">
        <v>3</v>
      </c>
    </row>
    <row r="17" spans="1:7" ht="15.75" customHeight="1" x14ac:dyDescent="0.3">
      <c r="A17" s="100">
        <v>4</v>
      </c>
      <c r="B17" s="18" t="s">
        <v>387</v>
      </c>
      <c r="C17" s="18" t="s">
        <v>42</v>
      </c>
      <c r="D17" s="101" t="s">
        <v>43</v>
      </c>
      <c r="E17" s="102">
        <v>0</v>
      </c>
      <c r="F17" s="101">
        <v>0</v>
      </c>
      <c r="G17" s="103">
        <v>0</v>
      </c>
    </row>
    <row r="18" spans="1:7" ht="15.75" customHeight="1" x14ac:dyDescent="0.3">
      <c r="A18" s="104">
        <v>5</v>
      </c>
      <c r="B18" s="25" t="s">
        <v>325</v>
      </c>
      <c r="C18" s="25" t="s">
        <v>42</v>
      </c>
      <c r="D18" s="105" t="s">
        <v>43</v>
      </c>
      <c r="E18" s="106">
        <v>0</v>
      </c>
      <c r="F18" s="105">
        <v>0</v>
      </c>
      <c r="G18" s="107">
        <v>0</v>
      </c>
    </row>
    <row r="19" spans="1:7" ht="15.75" customHeight="1" x14ac:dyDescent="0.3"/>
    <row r="20" spans="1:7" ht="15.75" customHeight="1" x14ac:dyDescent="0.3">
      <c r="B20" s="4" t="s">
        <v>382</v>
      </c>
      <c r="C20" s="4"/>
      <c r="D20" s="4"/>
      <c r="E20" s="4"/>
      <c r="F20" s="33" t="s">
        <v>142</v>
      </c>
      <c r="G20" s="4"/>
    </row>
    <row r="21" spans="1:7" ht="15.75" customHeight="1" x14ac:dyDescent="0.3">
      <c r="B21" s="4" t="s">
        <v>143</v>
      </c>
      <c r="C21" s="4"/>
      <c r="D21" s="4"/>
      <c r="E21" s="4"/>
      <c r="F21" s="4"/>
      <c r="G21" s="4"/>
    </row>
    <row r="22" spans="1:7" ht="15.75" customHeight="1" x14ac:dyDescent="0.3"/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`" xr:uid="{DC0DCA7A-17DB-4F90-8B15-812D00F0A63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LeaguesWinter 2020-21&amp;L&amp;G&amp;R&amp;G</oddHeader>
    <oddFooter>&amp;Cwww.cntsa.org.uk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6BC14-B065-41C0-8C8E-961ED6D0B85F}">
  <sheetPr codeName="Sheet5">
    <tabColor rgb="FF7030A0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2" customFormat="1" ht="18" x14ac:dyDescent="0.35">
      <c r="A1" s="1"/>
      <c r="B1" s="2" t="s">
        <v>388</v>
      </c>
      <c r="D1" s="3"/>
      <c r="E1" s="3"/>
      <c r="F1" s="3"/>
      <c r="G1" s="3"/>
      <c r="H1" s="3"/>
      <c r="I1" s="3" t="s">
        <v>1</v>
      </c>
      <c r="J1" s="3"/>
      <c r="K1" s="3"/>
      <c r="L1" s="3"/>
      <c r="O1" s="3"/>
      <c r="P1" s="3"/>
      <c r="Q1" s="3"/>
      <c r="R1" s="3"/>
      <c r="S1" s="3"/>
      <c r="T1" s="3"/>
      <c r="U1" s="3"/>
      <c r="V1" s="3"/>
      <c r="W1" s="3"/>
      <c r="X1" s="3"/>
      <c r="AG1" s="4"/>
      <c r="AH1" s="5"/>
    </row>
    <row r="2" spans="1:34" ht="15.75" customHeight="1" x14ac:dyDescent="0.3">
      <c r="B2" s="6" t="s">
        <v>2</v>
      </c>
      <c r="AH2" s="80"/>
    </row>
    <row r="3" spans="1:34" s="8" customFormat="1" ht="15.75" customHeight="1" x14ac:dyDescent="0.3">
      <c r="A3" s="7"/>
      <c r="B3" s="8" t="s">
        <v>3</v>
      </c>
      <c r="AA3" s="4"/>
      <c r="AB3" s="4"/>
      <c r="AC3" s="4"/>
      <c r="AD3" s="4"/>
      <c r="AE3" s="4"/>
      <c r="AF3" s="4"/>
    </row>
    <row r="4" spans="1:34" ht="15.75" customHeight="1" x14ac:dyDescent="0.3">
      <c r="A4" s="72">
        <v>4</v>
      </c>
      <c r="B4" s="10" t="s">
        <v>5</v>
      </c>
      <c r="C4" s="73" t="s">
        <v>6</v>
      </c>
      <c r="D4" s="48"/>
      <c r="E4" s="48"/>
      <c r="F4" s="48"/>
      <c r="G4" s="108"/>
      <c r="H4" s="11" t="s">
        <v>7</v>
      </c>
      <c r="I4" s="11" t="s">
        <v>8</v>
      </c>
      <c r="J4" s="11" t="s">
        <v>9</v>
      </c>
      <c r="K4" s="12" t="s">
        <v>10</v>
      </c>
    </row>
    <row r="5" spans="1:34" ht="15.75" customHeight="1" x14ac:dyDescent="0.3">
      <c r="A5" s="13">
        <v>4</v>
      </c>
      <c r="B5" s="14" t="s">
        <v>85</v>
      </c>
      <c r="C5" s="14" t="s">
        <v>23</v>
      </c>
      <c r="D5" s="15">
        <v>41</v>
      </c>
      <c r="E5" s="15">
        <v>46</v>
      </c>
      <c r="F5" s="15">
        <v>42</v>
      </c>
      <c r="G5" s="15">
        <v>45</v>
      </c>
      <c r="H5" s="15">
        <f t="shared" ref="H5:H12" si="0">SUM(D5:G5)</f>
        <v>174</v>
      </c>
      <c r="I5" s="15">
        <v>8</v>
      </c>
      <c r="J5" s="15">
        <v>174</v>
      </c>
      <c r="K5" s="16">
        <v>8</v>
      </c>
    </row>
    <row r="6" spans="1:34" ht="15.75" customHeight="1" x14ac:dyDescent="0.3">
      <c r="A6" s="17">
        <v>2</v>
      </c>
      <c r="B6" s="18" t="s">
        <v>33</v>
      </c>
      <c r="C6" s="18" t="s">
        <v>26</v>
      </c>
      <c r="D6" s="19">
        <v>45</v>
      </c>
      <c r="E6" s="19">
        <v>41</v>
      </c>
      <c r="F6" s="19">
        <v>43</v>
      </c>
      <c r="G6" s="19">
        <v>39</v>
      </c>
      <c r="H6" s="19">
        <f t="shared" si="0"/>
        <v>168</v>
      </c>
      <c r="I6" s="20">
        <v>7</v>
      </c>
      <c r="J6" s="19">
        <v>168</v>
      </c>
      <c r="K6" s="23">
        <v>7</v>
      </c>
    </row>
    <row r="7" spans="1:34" ht="15.75" customHeight="1" x14ac:dyDescent="0.3">
      <c r="A7" s="17">
        <v>1</v>
      </c>
      <c r="B7" s="18" t="s">
        <v>130</v>
      </c>
      <c r="C7" s="18" t="s">
        <v>26</v>
      </c>
      <c r="D7" s="19">
        <v>43</v>
      </c>
      <c r="E7" s="19">
        <v>42</v>
      </c>
      <c r="F7" s="19">
        <v>41</v>
      </c>
      <c r="G7" s="19">
        <v>38</v>
      </c>
      <c r="H7" s="19">
        <f t="shared" si="0"/>
        <v>164</v>
      </c>
      <c r="I7" s="20">
        <v>6</v>
      </c>
      <c r="J7" s="21">
        <v>164</v>
      </c>
      <c r="K7" s="22">
        <v>6</v>
      </c>
    </row>
    <row r="8" spans="1:34" ht="15.75" customHeight="1" x14ac:dyDescent="0.3">
      <c r="A8" s="17">
        <v>8</v>
      </c>
      <c r="B8" s="18" t="s">
        <v>56</v>
      </c>
      <c r="C8" s="18" t="s">
        <v>14</v>
      </c>
      <c r="D8" s="19">
        <v>39</v>
      </c>
      <c r="E8" s="19">
        <v>37</v>
      </c>
      <c r="F8" s="19">
        <v>43</v>
      </c>
      <c r="G8" s="19">
        <v>44</v>
      </c>
      <c r="H8" s="19">
        <f t="shared" si="0"/>
        <v>163</v>
      </c>
      <c r="I8" s="20">
        <v>5</v>
      </c>
      <c r="J8" s="19">
        <v>163</v>
      </c>
      <c r="K8" s="23">
        <v>5</v>
      </c>
    </row>
    <row r="9" spans="1:34" ht="15.75" customHeight="1" x14ac:dyDescent="0.3">
      <c r="A9" s="17">
        <v>7</v>
      </c>
      <c r="B9" s="18" t="s">
        <v>74</v>
      </c>
      <c r="C9" s="18" t="s">
        <v>47</v>
      </c>
      <c r="D9" s="19">
        <v>47</v>
      </c>
      <c r="E9" s="19">
        <v>38</v>
      </c>
      <c r="F9" s="19">
        <v>37</v>
      </c>
      <c r="G9" s="19">
        <v>39</v>
      </c>
      <c r="H9" s="19">
        <f t="shared" si="0"/>
        <v>161</v>
      </c>
      <c r="I9" s="20">
        <v>4</v>
      </c>
      <c r="J9" s="19">
        <v>161</v>
      </c>
      <c r="K9" s="23">
        <v>4</v>
      </c>
    </row>
    <row r="10" spans="1:34" ht="15.75" customHeight="1" x14ac:dyDescent="0.3">
      <c r="A10" s="17">
        <v>5</v>
      </c>
      <c r="B10" s="18" t="s">
        <v>127</v>
      </c>
      <c r="C10" s="18" t="s">
        <v>23</v>
      </c>
      <c r="D10" s="19">
        <v>38</v>
      </c>
      <c r="E10" s="19">
        <v>38</v>
      </c>
      <c r="F10" s="19">
        <v>41</v>
      </c>
      <c r="G10" s="19">
        <v>42</v>
      </c>
      <c r="H10" s="19">
        <f t="shared" si="0"/>
        <v>159</v>
      </c>
      <c r="I10" s="20">
        <v>3</v>
      </c>
      <c r="J10" s="19">
        <v>159</v>
      </c>
      <c r="K10" s="23">
        <v>3</v>
      </c>
    </row>
    <row r="11" spans="1:34" ht="15.75" customHeight="1" x14ac:dyDescent="0.3">
      <c r="A11" s="17">
        <v>3</v>
      </c>
      <c r="B11" s="18" t="s">
        <v>147</v>
      </c>
      <c r="C11" s="18" t="s">
        <v>67</v>
      </c>
      <c r="D11" s="19">
        <v>33</v>
      </c>
      <c r="E11" s="19">
        <v>27</v>
      </c>
      <c r="F11" s="19">
        <v>39</v>
      </c>
      <c r="G11" s="19">
        <v>38</v>
      </c>
      <c r="H11" s="19">
        <f t="shared" si="0"/>
        <v>137</v>
      </c>
      <c r="I11" s="20">
        <v>2</v>
      </c>
      <c r="J11" s="19">
        <v>137</v>
      </c>
      <c r="K11" s="23">
        <v>2</v>
      </c>
    </row>
    <row r="12" spans="1:34" ht="15.75" customHeight="1" x14ac:dyDescent="0.3">
      <c r="A12" s="24">
        <v>6</v>
      </c>
      <c r="B12" s="25" t="s">
        <v>13</v>
      </c>
      <c r="C12" s="25" t="s">
        <v>14</v>
      </c>
      <c r="D12" s="26" t="s">
        <v>43</v>
      </c>
      <c r="E12" s="26"/>
      <c r="F12" s="26"/>
      <c r="G12" s="26"/>
      <c r="H12" s="26">
        <f t="shared" si="0"/>
        <v>0</v>
      </c>
      <c r="I12" s="27">
        <v>0</v>
      </c>
      <c r="J12" s="26">
        <v>0</v>
      </c>
      <c r="K12" s="30">
        <v>0</v>
      </c>
    </row>
    <row r="13" spans="1:34" ht="15.75" customHeight="1" x14ac:dyDescent="0.3">
      <c r="A13" s="4"/>
    </row>
    <row r="14" spans="1:34" ht="15.75" customHeight="1" x14ac:dyDescent="0.3">
      <c r="A14" s="4"/>
      <c r="B14" s="8" t="s">
        <v>389</v>
      </c>
    </row>
    <row r="15" spans="1:34" ht="15.75" customHeight="1" x14ac:dyDescent="0.3">
      <c r="A15" s="4"/>
    </row>
    <row r="16" spans="1:34" ht="15.75" customHeight="1" x14ac:dyDescent="0.3">
      <c r="A16" s="4"/>
      <c r="B16" s="4" t="s">
        <v>208</v>
      </c>
      <c r="F16" s="33" t="s">
        <v>142</v>
      </c>
    </row>
    <row r="17" spans="1:2" ht="15.75" customHeight="1" x14ac:dyDescent="0.3">
      <c r="A17" s="4"/>
      <c r="B17" s="4" t="s">
        <v>143</v>
      </c>
    </row>
    <row r="18" spans="1:2" ht="15.75" customHeight="1" x14ac:dyDescent="0.3">
      <c r="A18" s="4"/>
    </row>
    <row r="19" spans="1:2" ht="15.75" customHeight="1" x14ac:dyDescent="0.3">
      <c r="A19" s="4"/>
    </row>
    <row r="20" spans="1:2" ht="15.75" customHeight="1" x14ac:dyDescent="0.3">
      <c r="A20" s="4"/>
    </row>
    <row r="21" spans="1:2" ht="15.75" customHeight="1" x14ac:dyDescent="0.3">
      <c r="A21" s="4"/>
    </row>
    <row r="22" spans="1:2" ht="15.75" customHeight="1" x14ac:dyDescent="0.3">
      <c r="A22" s="4"/>
    </row>
    <row r="23" spans="1:2" ht="15.75" customHeight="1" x14ac:dyDescent="0.3">
      <c r="A23" s="4"/>
    </row>
    <row r="24" spans="1:2" ht="15.75" customHeight="1" x14ac:dyDescent="0.3">
      <c r="A24" s="4"/>
    </row>
    <row r="25" spans="1:2" ht="15.75" customHeight="1" x14ac:dyDescent="0.3">
      <c r="A25" s="4"/>
    </row>
    <row r="26" spans="1:2" ht="15.75" customHeight="1" x14ac:dyDescent="0.3">
      <c r="A26" s="4"/>
    </row>
    <row r="27" spans="1:2" ht="15.75" customHeight="1" x14ac:dyDescent="0.3">
      <c r="A27" s="4"/>
    </row>
    <row r="28" spans="1:2" ht="15.75" customHeight="1" x14ac:dyDescent="0.3">
      <c r="A28" s="4"/>
    </row>
    <row r="29" spans="1:2" ht="15.75" customHeight="1" x14ac:dyDescent="0.3">
      <c r="A29" s="4"/>
    </row>
    <row r="30" spans="1:2" ht="15.75" customHeight="1" x14ac:dyDescent="0.3">
      <c r="A30" s="4"/>
    </row>
    <row r="31" spans="1:2" ht="15.75" customHeight="1" x14ac:dyDescent="0.3">
      <c r="A31" s="4"/>
    </row>
    <row r="32" spans="1:2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1BF86187-EC4D-4964-B71E-874DCAC453C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2B74-C83A-4B5F-AE4A-EA8F29BEE30C}">
  <sheetPr codeName="Sheet3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2" customFormat="1" ht="18" x14ac:dyDescent="0.35">
      <c r="A1" s="1"/>
      <c r="B1" s="2" t="s">
        <v>390</v>
      </c>
      <c r="D1" s="3"/>
      <c r="E1" s="3"/>
      <c r="F1" s="3"/>
      <c r="G1" s="3"/>
      <c r="H1" s="3"/>
      <c r="I1" s="3" t="s">
        <v>1</v>
      </c>
      <c r="J1" s="3"/>
      <c r="K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109" t="s">
        <v>2</v>
      </c>
    </row>
    <row r="3" spans="1:34" s="8" customFormat="1" ht="15.75" customHeight="1" x14ac:dyDescent="0.3">
      <c r="A3" s="7"/>
      <c r="B3" s="8" t="s">
        <v>3</v>
      </c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>
        <v>150</v>
      </c>
      <c r="E4" s="11">
        <v>20</v>
      </c>
      <c r="F4" s="11">
        <v>10</v>
      </c>
      <c r="G4" s="11" t="s">
        <v>7</v>
      </c>
      <c r="H4" s="11" t="s">
        <v>8</v>
      </c>
      <c r="I4" s="11" t="s">
        <v>9</v>
      </c>
      <c r="J4" s="12" t="s">
        <v>10</v>
      </c>
    </row>
    <row r="5" spans="1:34" ht="15.75" customHeight="1" x14ac:dyDescent="0.3">
      <c r="A5" s="13">
        <v>6</v>
      </c>
      <c r="B5" s="14" t="s">
        <v>293</v>
      </c>
      <c r="C5" s="14" t="s">
        <v>23</v>
      </c>
      <c r="D5" s="15">
        <v>88</v>
      </c>
      <c r="E5" s="15">
        <v>90</v>
      </c>
      <c r="F5" s="15">
        <v>92</v>
      </c>
      <c r="G5" s="15">
        <f t="shared" ref="G5:G11" si="0">SUM(D5:F5)</f>
        <v>270</v>
      </c>
      <c r="H5" s="15">
        <v>7</v>
      </c>
      <c r="I5" s="15">
        <v>270</v>
      </c>
      <c r="J5" s="16">
        <v>7</v>
      </c>
    </row>
    <row r="6" spans="1:34" ht="15.75" customHeight="1" x14ac:dyDescent="0.3">
      <c r="A6" s="17">
        <v>7</v>
      </c>
      <c r="B6" s="18" t="s">
        <v>391</v>
      </c>
      <c r="C6" s="18" t="s">
        <v>47</v>
      </c>
      <c r="D6" s="19">
        <v>95</v>
      </c>
      <c r="E6" s="19">
        <v>90</v>
      </c>
      <c r="F6" s="19">
        <v>77</v>
      </c>
      <c r="G6" s="19">
        <f t="shared" si="0"/>
        <v>262</v>
      </c>
      <c r="H6" s="20">
        <v>6</v>
      </c>
      <c r="I6" s="19">
        <v>262</v>
      </c>
      <c r="J6" s="23">
        <v>6</v>
      </c>
    </row>
    <row r="7" spans="1:34" ht="15.75" customHeight="1" x14ac:dyDescent="0.3">
      <c r="A7" s="17">
        <v>2</v>
      </c>
      <c r="B7" s="18" t="s">
        <v>245</v>
      </c>
      <c r="C7" s="18" t="s">
        <v>266</v>
      </c>
      <c r="D7" s="20">
        <v>89</v>
      </c>
      <c r="E7" s="19">
        <v>80</v>
      </c>
      <c r="F7" s="19">
        <v>92</v>
      </c>
      <c r="G7" s="19">
        <f t="shared" si="0"/>
        <v>261</v>
      </c>
      <c r="H7" s="20">
        <v>5</v>
      </c>
      <c r="I7" s="19">
        <v>261</v>
      </c>
      <c r="J7" s="23">
        <v>5</v>
      </c>
    </row>
    <row r="8" spans="1:34" ht="15.75" customHeight="1" x14ac:dyDescent="0.3">
      <c r="A8" s="17">
        <v>1</v>
      </c>
      <c r="B8" s="18" t="s">
        <v>327</v>
      </c>
      <c r="C8" s="18" t="s">
        <v>42</v>
      </c>
      <c r="D8" s="20" t="s">
        <v>43</v>
      </c>
      <c r="E8" s="19"/>
      <c r="F8" s="19"/>
      <c r="G8" s="19">
        <f t="shared" si="0"/>
        <v>0</v>
      </c>
      <c r="H8" s="20">
        <v>0</v>
      </c>
      <c r="I8" s="21">
        <v>0</v>
      </c>
      <c r="J8" s="22">
        <v>0</v>
      </c>
      <c r="K8" s="5"/>
    </row>
    <row r="9" spans="1:34" ht="15.75" customHeight="1" x14ac:dyDescent="0.3">
      <c r="A9" s="17">
        <v>3</v>
      </c>
      <c r="B9" s="18" t="s">
        <v>344</v>
      </c>
      <c r="C9" s="18" t="s">
        <v>42</v>
      </c>
      <c r="D9" s="20" t="s">
        <v>43</v>
      </c>
      <c r="E9" s="19"/>
      <c r="F9" s="19"/>
      <c r="G9" s="19">
        <f t="shared" si="0"/>
        <v>0</v>
      </c>
      <c r="H9" s="20">
        <v>0</v>
      </c>
      <c r="I9" s="19">
        <v>0</v>
      </c>
      <c r="J9" s="23">
        <v>0</v>
      </c>
    </row>
    <row r="10" spans="1:34" ht="15.75" customHeight="1" x14ac:dyDescent="0.3">
      <c r="A10" s="17">
        <v>4</v>
      </c>
      <c r="B10" s="18" t="s">
        <v>70</v>
      </c>
      <c r="C10" s="18" t="s">
        <v>42</v>
      </c>
      <c r="D10" s="19" t="s">
        <v>43</v>
      </c>
      <c r="E10" s="19"/>
      <c r="F10" s="19"/>
      <c r="G10" s="19">
        <f t="shared" si="0"/>
        <v>0</v>
      </c>
      <c r="H10" s="20">
        <v>0</v>
      </c>
      <c r="I10" s="19">
        <v>0</v>
      </c>
      <c r="J10" s="23">
        <v>0</v>
      </c>
    </row>
    <row r="11" spans="1:34" ht="15.75" customHeight="1" x14ac:dyDescent="0.3">
      <c r="A11" s="24">
        <v>5</v>
      </c>
      <c r="B11" s="25" t="s">
        <v>71</v>
      </c>
      <c r="C11" s="25" t="s">
        <v>47</v>
      </c>
      <c r="D11" s="26" t="s">
        <v>43</v>
      </c>
      <c r="E11" s="26"/>
      <c r="F11" s="26"/>
      <c r="G11" s="26">
        <f t="shared" si="0"/>
        <v>0</v>
      </c>
      <c r="H11" s="27">
        <v>0</v>
      </c>
      <c r="I11" s="26">
        <v>0</v>
      </c>
      <c r="J11" s="30">
        <v>0</v>
      </c>
    </row>
    <row r="12" spans="1:34" ht="15.75" customHeight="1" x14ac:dyDescent="0.3">
      <c r="A12" s="4"/>
    </row>
    <row r="13" spans="1:34" ht="15.75" customHeight="1" x14ac:dyDescent="0.3">
      <c r="A13" s="7"/>
      <c r="B13" s="8" t="s">
        <v>4</v>
      </c>
      <c r="C13" s="8"/>
      <c r="D13" s="8"/>
      <c r="E13" s="8"/>
      <c r="F13" s="8"/>
      <c r="G13" s="8"/>
      <c r="H13" s="8"/>
      <c r="I13" s="8"/>
      <c r="J13" s="8"/>
    </row>
    <row r="14" spans="1:34" ht="15.75" customHeight="1" x14ac:dyDescent="0.3">
      <c r="A14" s="9"/>
      <c r="B14" s="10" t="s">
        <v>5</v>
      </c>
      <c r="C14" s="10" t="s">
        <v>6</v>
      </c>
      <c r="D14" s="11">
        <v>150</v>
      </c>
      <c r="E14" s="11">
        <v>20</v>
      </c>
      <c r="F14" s="11">
        <v>10</v>
      </c>
      <c r="G14" s="11" t="s">
        <v>7</v>
      </c>
      <c r="H14" s="11" t="s">
        <v>8</v>
      </c>
      <c r="I14" s="11" t="s">
        <v>9</v>
      </c>
      <c r="J14" s="12" t="s">
        <v>10</v>
      </c>
    </row>
    <row r="15" spans="1:34" ht="15.75" customHeight="1" x14ac:dyDescent="0.3">
      <c r="A15" s="13">
        <v>1</v>
      </c>
      <c r="B15" s="14" t="s">
        <v>392</v>
      </c>
      <c r="C15" s="14" t="s">
        <v>47</v>
      </c>
      <c r="D15" s="15">
        <v>86</v>
      </c>
      <c r="E15" s="15">
        <v>89</v>
      </c>
      <c r="F15" s="15">
        <v>82</v>
      </c>
      <c r="G15" s="15">
        <f t="shared" ref="G15:G20" si="1">SUM(D15:F15)</f>
        <v>257</v>
      </c>
      <c r="H15" s="15">
        <v>6</v>
      </c>
      <c r="I15" s="31">
        <v>257</v>
      </c>
      <c r="J15" s="32">
        <v>6</v>
      </c>
    </row>
    <row r="16" spans="1:34" ht="15.75" customHeight="1" x14ac:dyDescent="0.3">
      <c r="A16" s="17">
        <v>2</v>
      </c>
      <c r="B16" s="18" t="s">
        <v>298</v>
      </c>
      <c r="C16" s="18" t="s">
        <v>39</v>
      </c>
      <c r="D16" s="19">
        <v>78</v>
      </c>
      <c r="E16" s="19">
        <v>76</v>
      </c>
      <c r="F16" s="19">
        <v>76</v>
      </c>
      <c r="G16" s="19">
        <f t="shared" si="1"/>
        <v>230</v>
      </c>
      <c r="H16" s="20">
        <v>5</v>
      </c>
      <c r="I16" s="19">
        <v>230</v>
      </c>
      <c r="J16" s="23">
        <v>5</v>
      </c>
    </row>
    <row r="17" spans="1:10" ht="15.75" customHeight="1" x14ac:dyDescent="0.3">
      <c r="A17" s="17">
        <v>4</v>
      </c>
      <c r="B17" s="18" t="s">
        <v>393</v>
      </c>
      <c r="C17" s="18" t="s">
        <v>47</v>
      </c>
      <c r="D17" s="20">
        <v>77</v>
      </c>
      <c r="E17" s="19">
        <v>74</v>
      </c>
      <c r="F17" s="19">
        <v>79</v>
      </c>
      <c r="G17" s="19">
        <f t="shared" si="1"/>
        <v>230</v>
      </c>
      <c r="H17" s="20">
        <v>5</v>
      </c>
      <c r="I17" s="19">
        <v>230</v>
      </c>
      <c r="J17" s="23">
        <v>5</v>
      </c>
    </row>
    <row r="18" spans="1:10" ht="15.75" customHeight="1" x14ac:dyDescent="0.3">
      <c r="A18" s="17">
        <v>3</v>
      </c>
      <c r="B18" s="18" t="s">
        <v>394</v>
      </c>
      <c r="C18" s="18" t="s">
        <v>47</v>
      </c>
      <c r="D18" s="19" t="s">
        <v>43</v>
      </c>
      <c r="E18" s="19"/>
      <c r="F18" s="19"/>
      <c r="G18" s="19">
        <f t="shared" si="1"/>
        <v>0</v>
      </c>
      <c r="H18" s="20">
        <v>0</v>
      </c>
      <c r="I18" s="19">
        <v>0</v>
      </c>
      <c r="J18" s="23">
        <v>0</v>
      </c>
    </row>
    <row r="19" spans="1:10" ht="15.75" customHeight="1" x14ac:dyDescent="0.3">
      <c r="A19" s="17">
        <v>5</v>
      </c>
      <c r="B19" s="18" t="s">
        <v>387</v>
      </c>
      <c r="C19" s="18" t="s">
        <v>42</v>
      </c>
      <c r="D19" s="20" t="s">
        <v>43</v>
      </c>
      <c r="E19" s="19"/>
      <c r="F19" s="19"/>
      <c r="G19" s="19">
        <f t="shared" si="1"/>
        <v>0</v>
      </c>
      <c r="H19" s="20">
        <v>0</v>
      </c>
      <c r="I19" s="19">
        <v>0</v>
      </c>
      <c r="J19" s="23">
        <v>0</v>
      </c>
    </row>
    <row r="20" spans="1:10" ht="15.75" customHeight="1" x14ac:dyDescent="0.3">
      <c r="A20" s="24">
        <v>6</v>
      </c>
      <c r="B20" s="25" t="s">
        <v>395</v>
      </c>
      <c r="C20" s="25" t="s">
        <v>42</v>
      </c>
      <c r="D20" s="27" t="s">
        <v>43</v>
      </c>
      <c r="E20" s="26"/>
      <c r="F20" s="26"/>
      <c r="G20" s="26">
        <f t="shared" si="1"/>
        <v>0</v>
      </c>
      <c r="H20" s="27">
        <v>0</v>
      </c>
      <c r="I20" s="26">
        <v>0</v>
      </c>
      <c r="J20" s="30">
        <v>0</v>
      </c>
    </row>
    <row r="21" spans="1:10" ht="15.75" customHeight="1" x14ac:dyDescent="0.3">
      <c r="A21" s="4"/>
    </row>
    <row r="22" spans="1:10" ht="15.75" customHeight="1" x14ac:dyDescent="0.3">
      <c r="A22" s="4"/>
      <c r="B22" s="8" t="s">
        <v>396</v>
      </c>
    </row>
    <row r="23" spans="1:10" ht="15.75" customHeight="1" x14ac:dyDescent="0.3">
      <c r="A23" s="4"/>
    </row>
    <row r="24" spans="1:10" ht="15.75" customHeight="1" x14ac:dyDescent="0.3">
      <c r="A24" s="4"/>
      <c r="B24" s="4" t="s">
        <v>397</v>
      </c>
      <c r="F24" s="33" t="s">
        <v>142</v>
      </c>
    </row>
    <row r="25" spans="1:10" ht="15.75" customHeight="1" x14ac:dyDescent="0.3">
      <c r="A25" s="4"/>
      <c r="B25" s="4" t="s">
        <v>143</v>
      </c>
    </row>
    <row r="26" spans="1:10" ht="15.75" customHeight="1" x14ac:dyDescent="0.3">
      <c r="A26" s="4"/>
    </row>
    <row r="27" spans="1:10" ht="15.75" customHeight="1" x14ac:dyDescent="0.3">
      <c r="A27" s="4"/>
    </row>
    <row r="28" spans="1:10" ht="15.75" customHeight="1" x14ac:dyDescent="0.3">
      <c r="A28" s="4"/>
    </row>
    <row r="29" spans="1:10" ht="15.75" customHeight="1" x14ac:dyDescent="0.3">
      <c r="A29" s="4"/>
    </row>
    <row r="30" spans="1:10" ht="15.75" customHeight="1" x14ac:dyDescent="0.3">
      <c r="A30" s="4"/>
    </row>
    <row r="31" spans="1:10" ht="15.75" customHeight="1" x14ac:dyDescent="0.3">
      <c r="A31" s="4"/>
    </row>
    <row r="32" spans="1:10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`" xr:uid="{98FB558B-552A-4450-8E05-B72F40BC53E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D9725-9089-44D2-8B8E-165659DC53CE}">
  <sheetPr codeName="Sheet36">
    <tabColor theme="1" tint="0.249977111117893"/>
    <pageSetUpPr fitToPage="1"/>
  </sheetPr>
  <dimension ref="A1:AH19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2" customFormat="1" ht="18" x14ac:dyDescent="0.35">
      <c r="A1" s="1"/>
      <c r="B1" s="2" t="s">
        <v>390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109" t="s">
        <v>2</v>
      </c>
    </row>
    <row r="3" spans="1:34" s="8" customFormat="1" ht="15.75" customHeight="1" x14ac:dyDescent="0.3">
      <c r="A3" s="7"/>
      <c r="B3" s="8" t="s">
        <v>3</v>
      </c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>
        <v>150</v>
      </c>
      <c r="E4" s="11">
        <v>20</v>
      </c>
      <c r="F4" s="11">
        <v>10</v>
      </c>
      <c r="G4" s="11" t="s">
        <v>7</v>
      </c>
      <c r="H4" s="11" t="s">
        <v>8</v>
      </c>
      <c r="I4" s="11" t="s">
        <v>9</v>
      </c>
      <c r="J4" s="12" t="s">
        <v>10</v>
      </c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34" ht="15.75" customHeight="1" x14ac:dyDescent="0.3">
      <c r="A5" s="13">
        <v>3</v>
      </c>
      <c r="B5" s="14" t="s">
        <v>245</v>
      </c>
      <c r="C5" s="14" t="s">
        <v>266</v>
      </c>
      <c r="D5" s="111">
        <v>89</v>
      </c>
      <c r="E5" s="111">
        <v>80</v>
      </c>
      <c r="F5" s="111">
        <v>92</v>
      </c>
      <c r="G5" s="15">
        <v>261</v>
      </c>
      <c r="H5" s="15">
        <v>4</v>
      </c>
      <c r="I5" s="111">
        <v>261</v>
      </c>
      <c r="J5" s="112">
        <v>4</v>
      </c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34" ht="15.75" customHeight="1" x14ac:dyDescent="0.3">
      <c r="A6" s="17">
        <v>1</v>
      </c>
      <c r="B6" s="18" t="s">
        <v>392</v>
      </c>
      <c r="C6" s="18" t="s">
        <v>47</v>
      </c>
      <c r="D6" s="19">
        <v>86</v>
      </c>
      <c r="E6" s="19">
        <v>89</v>
      </c>
      <c r="F6" s="19">
        <v>82</v>
      </c>
      <c r="G6" s="19">
        <v>257</v>
      </c>
      <c r="H6" s="19">
        <v>3</v>
      </c>
      <c r="I6" s="21">
        <v>257</v>
      </c>
      <c r="J6" s="22">
        <v>3</v>
      </c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34" ht="15.75" customHeight="1" x14ac:dyDescent="0.3">
      <c r="A7" s="113">
        <v>2</v>
      </c>
      <c r="B7" s="18" t="s">
        <v>298</v>
      </c>
      <c r="C7" s="18" t="s">
        <v>39</v>
      </c>
      <c r="D7" s="114">
        <v>78</v>
      </c>
      <c r="E7" s="114">
        <v>76</v>
      </c>
      <c r="F7" s="114">
        <v>76</v>
      </c>
      <c r="G7" s="19">
        <v>230</v>
      </c>
      <c r="H7" s="19">
        <v>2</v>
      </c>
      <c r="I7" s="114">
        <v>230</v>
      </c>
      <c r="J7" s="115">
        <v>2</v>
      </c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34" ht="15.75" customHeight="1" x14ac:dyDescent="0.3">
      <c r="A8" s="116">
        <v>4</v>
      </c>
      <c r="B8" s="25" t="s">
        <v>393</v>
      </c>
      <c r="C8" s="25" t="s">
        <v>47</v>
      </c>
      <c r="D8" s="117">
        <v>77</v>
      </c>
      <c r="E8" s="117">
        <v>74</v>
      </c>
      <c r="F8" s="117">
        <v>79</v>
      </c>
      <c r="G8" s="26">
        <v>230</v>
      </c>
      <c r="H8" s="26">
        <v>2</v>
      </c>
      <c r="I8" s="117">
        <v>230</v>
      </c>
      <c r="J8" s="118">
        <v>2</v>
      </c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34" ht="15.75" customHeight="1" x14ac:dyDescent="0.3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34" ht="15.75" customHeight="1" x14ac:dyDescent="0.3">
      <c r="A10" s="110"/>
      <c r="B10" s="119" t="s">
        <v>396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34" ht="15.75" customHeight="1" x14ac:dyDescent="0.3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34" ht="15.75" customHeight="1" x14ac:dyDescent="0.3">
      <c r="A12" s="110"/>
      <c r="B12" s="4" t="s">
        <v>164</v>
      </c>
      <c r="F12" s="33" t="s">
        <v>142</v>
      </c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34" ht="15.75" customHeight="1" x14ac:dyDescent="0.3">
      <c r="A13" s="110"/>
      <c r="B13" s="4" t="s">
        <v>143</v>
      </c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34" ht="15.75" customHeight="1" x14ac:dyDescent="0.3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34" ht="15.75" customHeight="1" x14ac:dyDescent="0.3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34" ht="15.7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5.7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5.7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5.7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5.7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5.7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5.7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5.7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5.7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5.7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5.7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5.7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5.7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5.7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5.7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5.75" customHeight="1" x14ac:dyDescent="0.3">
      <c r="A31" s="4"/>
    </row>
    <row r="32" spans="1:2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sheetProtection selectLockedCells="1" selectUnlockedCells="1"/>
  <hyperlinks>
    <hyperlink ref="B2" location="'Index'!A3" tooltip="Go to the Index sheet" display="`" xr:uid="{549A2D70-E405-4901-9EAB-504B0EB059D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E0A61-B020-4E16-8714-02C153F7753C}">
  <sheetPr codeName="Sheet1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563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A2" s="248"/>
      <c r="B2" s="6" t="s">
        <v>2</v>
      </c>
    </row>
    <row r="3" spans="1:34" s="8" customFormat="1" ht="15.75" customHeight="1" x14ac:dyDescent="0.3">
      <c r="A3" s="7"/>
      <c r="B3" s="8" t="s">
        <v>3</v>
      </c>
      <c r="I3" s="7"/>
      <c r="J3" s="8" t="s">
        <v>4</v>
      </c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9"/>
      <c r="J4" s="10" t="s">
        <v>5</v>
      </c>
      <c r="K4" s="10" t="s">
        <v>6</v>
      </c>
      <c r="L4" s="11" t="s">
        <v>7</v>
      </c>
      <c r="M4" s="11" t="s">
        <v>8</v>
      </c>
      <c r="N4" s="11" t="s">
        <v>9</v>
      </c>
      <c r="O4" s="12" t="s">
        <v>10</v>
      </c>
    </row>
    <row r="5" spans="1:34" ht="15.75" customHeight="1" x14ac:dyDescent="0.3">
      <c r="A5" s="13">
        <v>1</v>
      </c>
      <c r="B5" s="14" t="s">
        <v>435</v>
      </c>
      <c r="C5" s="14" t="s">
        <v>420</v>
      </c>
      <c r="D5" s="15">
        <v>100</v>
      </c>
      <c r="E5" s="15">
        <v>9</v>
      </c>
      <c r="F5" s="31">
        <v>100</v>
      </c>
      <c r="G5" s="32">
        <v>9</v>
      </c>
      <c r="I5" s="13">
        <v>1</v>
      </c>
      <c r="J5" s="14" t="s">
        <v>402</v>
      </c>
      <c r="K5" s="14" t="s">
        <v>161</v>
      </c>
      <c r="L5" s="15">
        <v>97</v>
      </c>
      <c r="M5" s="15">
        <v>9</v>
      </c>
      <c r="N5" s="31">
        <v>97</v>
      </c>
      <c r="O5" s="32">
        <v>9</v>
      </c>
    </row>
    <row r="6" spans="1:34" ht="15.75" customHeight="1" x14ac:dyDescent="0.3">
      <c r="A6" s="17">
        <v>6</v>
      </c>
      <c r="B6" s="18" t="s">
        <v>572</v>
      </c>
      <c r="C6" s="18" t="s">
        <v>23</v>
      </c>
      <c r="D6" s="19">
        <v>98</v>
      </c>
      <c r="E6" s="20">
        <v>8</v>
      </c>
      <c r="F6" s="19">
        <v>98</v>
      </c>
      <c r="G6" s="23">
        <v>8</v>
      </c>
      <c r="I6" s="17">
        <v>2</v>
      </c>
      <c r="J6" s="18" t="s">
        <v>565</v>
      </c>
      <c r="K6" s="18" t="s">
        <v>14</v>
      </c>
      <c r="L6" s="19">
        <v>97</v>
      </c>
      <c r="M6" s="20">
        <v>9</v>
      </c>
      <c r="N6" s="19">
        <v>97</v>
      </c>
      <c r="O6" s="23">
        <v>9</v>
      </c>
    </row>
    <row r="7" spans="1:34" ht="15.75" customHeight="1" x14ac:dyDescent="0.3">
      <c r="A7" s="17">
        <v>7</v>
      </c>
      <c r="B7" s="18" t="s">
        <v>574</v>
      </c>
      <c r="C7" s="18" t="s">
        <v>64</v>
      </c>
      <c r="D7" s="19">
        <v>98</v>
      </c>
      <c r="E7" s="20">
        <v>8</v>
      </c>
      <c r="F7" s="19">
        <v>98</v>
      </c>
      <c r="G7" s="23">
        <v>8</v>
      </c>
      <c r="I7" s="17">
        <v>7</v>
      </c>
      <c r="J7" s="18" t="s">
        <v>575</v>
      </c>
      <c r="K7" s="18" t="s">
        <v>244</v>
      </c>
      <c r="L7" s="19">
        <v>97</v>
      </c>
      <c r="M7" s="20">
        <v>9</v>
      </c>
      <c r="N7" s="19">
        <v>97</v>
      </c>
      <c r="O7" s="23">
        <v>9</v>
      </c>
    </row>
    <row r="8" spans="1:34" ht="15.75" customHeight="1" x14ac:dyDescent="0.3">
      <c r="A8" s="17">
        <v>3</v>
      </c>
      <c r="B8" s="18" t="s">
        <v>566</v>
      </c>
      <c r="C8" s="18" t="s">
        <v>64</v>
      </c>
      <c r="D8" s="19">
        <v>97</v>
      </c>
      <c r="E8" s="20">
        <v>6</v>
      </c>
      <c r="F8" s="19">
        <v>97</v>
      </c>
      <c r="G8" s="23">
        <v>6</v>
      </c>
      <c r="I8" s="17">
        <v>6</v>
      </c>
      <c r="J8" s="18" t="s">
        <v>573</v>
      </c>
      <c r="K8" s="18" t="s">
        <v>161</v>
      </c>
      <c r="L8" s="19">
        <v>96</v>
      </c>
      <c r="M8" s="20">
        <v>6</v>
      </c>
      <c r="N8" s="19">
        <v>96</v>
      </c>
      <c r="O8" s="23">
        <v>6</v>
      </c>
    </row>
    <row r="9" spans="1:34" ht="15.75" customHeight="1" x14ac:dyDescent="0.3">
      <c r="A9" s="17">
        <v>9</v>
      </c>
      <c r="B9" s="18" t="s">
        <v>419</v>
      </c>
      <c r="C9" s="18" t="s">
        <v>420</v>
      </c>
      <c r="D9" s="19">
        <v>97</v>
      </c>
      <c r="E9" s="20">
        <v>6</v>
      </c>
      <c r="F9" s="19">
        <v>97</v>
      </c>
      <c r="G9" s="23">
        <v>6</v>
      </c>
      <c r="I9" s="17">
        <v>8</v>
      </c>
      <c r="J9" s="18" t="s">
        <v>577</v>
      </c>
      <c r="K9" s="18" t="s">
        <v>578</v>
      </c>
      <c r="L9" s="19">
        <v>96</v>
      </c>
      <c r="M9" s="20">
        <v>6</v>
      </c>
      <c r="N9" s="19">
        <v>96</v>
      </c>
      <c r="O9" s="23">
        <v>6</v>
      </c>
    </row>
    <row r="10" spans="1:34" ht="15.75" customHeight="1" x14ac:dyDescent="0.3">
      <c r="A10" s="17">
        <v>2</v>
      </c>
      <c r="B10" s="18" t="s">
        <v>564</v>
      </c>
      <c r="C10" s="18" t="s">
        <v>400</v>
      </c>
      <c r="D10" s="19">
        <v>95</v>
      </c>
      <c r="E10" s="20">
        <v>4</v>
      </c>
      <c r="F10" s="19">
        <v>95</v>
      </c>
      <c r="G10" s="23">
        <v>4</v>
      </c>
      <c r="I10" s="17">
        <v>3</v>
      </c>
      <c r="J10" s="18" t="s">
        <v>567</v>
      </c>
      <c r="K10" s="18" t="s">
        <v>23</v>
      </c>
      <c r="L10" s="19">
        <v>95</v>
      </c>
      <c r="M10" s="20">
        <v>4</v>
      </c>
      <c r="N10" s="19">
        <v>95</v>
      </c>
      <c r="O10" s="23">
        <v>4</v>
      </c>
    </row>
    <row r="11" spans="1:34" ht="15.75" customHeight="1" x14ac:dyDescent="0.3">
      <c r="A11" s="17">
        <v>4</v>
      </c>
      <c r="B11" s="18" t="s">
        <v>568</v>
      </c>
      <c r="C11" s="18" t="s">
        <v>64</v>
      </c>
      <c r="D11" s="19">
        <v>95</v>
      </c>
      <c r="E11" s="20">
        <v>4</v>
      </c>
      <c r="F11" s="19">
        <v>95</v>
      </c>
      <c r="G11" s="23">
        <v>4</v>
      </c>
      <c r="I11" s="17">
        <v>9</v>
      </c>
      <c r="J11" s="18" t="s">
        <v>579</v>
      </c>
      <c r="K11" s="18" t="s">
        <v>161</v>
      </c>
      <c r="L11" s="19">
        <v>94</v>
      </c>
      <c r="M11" s="20">
        <v>3</v>
      </c>
      <c r="N11" s="19">
        <v>94</v>
      </c>
      <c r="O11" s="23">
        <v>3</v>
      </c>
    </row>
    <row r="12" spans="1:34" ht="15.75" customHeight="1" x14ac:dyDescent="0.3">
      <c r="A12" s="17">
        <v>5</v>
      </c>
      <c r="B12" s="18" t="s">
        <v>238</v>
      </c>
      <c r="C12" s="18" t="s">
        <v>239</v>
      </c>
      <c r="D12" s="19">
        <v>95</v>
      </c>
      <c r="E12" s="20">
        <v>4</v>
      </c>
      <c r="F12" s="19">
        <v>95</v>
      </c>
      <c r="G12" s="23">
        <v>4</v>
      </c>
      <c r="I12" s="17">
        <v>4</v>
      </c>
      <c r="J12" s="18" t="s">
        <v>569</v>
      </c>
      <c r="K12" s="18" t="s">
        <v>570</v>
      </c>
      <c r="L12" s="19">
        <v>93</v>
      </c>
      <c r="M12" s="20">
        <v>2</v>
      </c>
      <c r="N12" s="19">
        <v>93</v>
      </c>
      <c r="O12" s="23">
        <v>2</v>
      </c>
    </row>
    <row r="13" spans="1:34" ht="15.75" customHeight="1" x14ac:dyDescent="0.3">
      <c r="A13" s="252">
        <v>8</v>
      </c>
      <c r="B13" s="253" t="s">
        <v>576</v>
      </c>
      <c r="C13" s="253" t="s">
        <v>64</v>
      </c>
      <c r="D13" s="254">
        <v>95</v>
      </c>
      <c r="E13" s="255">
        <v>4</v>
      </c>
      <c r="F13" s="254">
        <v>95</v>
      </c>
      <c r="G13" s="256">
        <v>4</v>
      </c>
      <c r="I13" s="252">
        <v>5</v>
      </c>
      <c r="J13" s="253" t="s">
        <v>571</v>
      </c>
      <c r="K13" s="253" t="s">
        <v>47</v>
      </c>
      <c r="L13" s="254">
        <v>93</v>
      </c>
      <c r="M13" s="255">
        <v>2</v>
      </c>
      <c r="N13" s="254">
        <v>93</v>
      </c>
      <c r="O13" s="256">
        <v>2</v>
      </c>
    </row>
    <row r="14" spans="1:34" ht="15.75" customHeight="1" x14ac:dyDescent="0.3">
      <c r="A14" s="4"/>
      <c r="I14" s="4"/>
    </row>
    <row r="15" spans="1:34" ht="15.75" customHeight="1" x14ac:dyDescent="0.3">
      <c r="A15" s="7"/>
      <c r="B15" s="8" t="s">
        <v>44</v>
      </c>
      <c r="C15" s="8"/>
      <c r="D15" s="8"/>
      <c r="E15" s="8"/>
      <c r="F15" s="8"/>
      <c r="G15" s="8"/>
      <c r="I15" s="7"/>
      <c r="J15" s="8" t="s">
        <v>45</v>
      </c>
      <c r="K15" s="8"/>
      <c r="L15" s="8"/>
      <c r="M15" s="8"/>
      <c r="N15" s="8"/>
      <c r="O15" s="8"/>
    </row>
    <row r="16" spans="1:34" ht="15.75" customHeight="1" x14ac:dyDescent="0.3">
      <c r="A16" s="9"/>
      <c r="B16" s="10" t="s">
        <v>5</v>
      </c>
      <c r="C16" s="10" t="s">
        <v>6</v>
      </c>
      <c r="D16" s="11" t="s">
        <v>7</v>
      </c>
      <c r="E16" s="11" t="s">
        <v>8</v>
      </c>
      <c r="F16" s="11" t="s">
        <v>9</v>
      </c>
      <c r="G16" s="12" t="s">
        <v>10</v>
      </c>
      <c r="I16" s="9"/>
      <c r="J16" s="10" t="s">
        <v>5</v>
      </c>
      <c r="K16" s="10" t="s">
        <v>6</v>
      </c>
      <c r="L16" s="11" t="s">
        <v>7</v>
      </c>
      <c r="M16" s="11" t="s">
        <v>8</v>
      </c>
      <c r="N16" s="11" t="s">
        <v>9</v>
      </c>
      <c r="O16" s="12" t="s">
        <v>10</v>
      </c>
    </row>
    <row r="17" spans="1:15" ht="15.75" customHeight="1" x14ac:dyDescent="0.3">
      <c r="A17" s="13">
        <v>8</v>
      </c>
      <c r="B17" s="14" t="s">
        <v>589</v>
      </c>
      <c r="C17" s="14" t="s">
        <v>420</v>
      </c>
      <c r="D17" s="15">
        <v>98</v>
      </c>
      <c r="E17" s="15">
        <v>9</v>
      </c>
      <c r="F17" s="15">
        <v>98</v>
      </c>
      <c r="G17" s="16">
        <v>9</v>
      </c>
      <c r="I17" s="13">
        <v>2</v>
      </c>
      <c r="J17" s="14" t="s">
        <v>140</v>
      </c>
      <c r="K17" s="14" t="s">
        <v>14</v>
      </c>
      <c r="L17" s="15">
        <v>97</v>
      </c>
      <c r="M17" s="15">
        <v>9</v>
      </c>
      <c r="N17" s="15">
        <v>97</v>
      </c>
      <c r="O17" s="16">
        <v>9</v>
      </c>
    </row>
    <row r="18" spans="1:15" ht="15.75" customHeight="1" x14ac:dyDescent="0.3">
      <c r="A18" s="17">
        <v>9</v>
      </c>
      <c r="B18" s="18" t="s">
        <v>591</v>
      </c>
      <c r="C18" s="18" t="s">
        <v>161</v>
      </c>
      <c r="D18" s="19">
        <v>98</v>
      </c>
      <c r="E18" s="20">
        <v>9</v>
      </c>
      <c r="F18" s="19">
        <v>98</v>
      </c>
      <c r="G18" s="23">
        <v>9</v>
      </c>
      <c r="I18" s="17">
        <v>4</v>
      </c>
      <c r="J18" s="18" t="s">
        <v>450</v>
      </c>
      <c r="K18" s="18" t="s">
        <v>420</v>
      </c>
      <c r="L18" s="19">
        <v>96</v>
      </c>
      <c r="M18" s="20">
        <v>8</v>
      </c>
      <c r="N18" s="19">
        <v>96</v>
      </c>
      <c r="O18" s="23">
        <v>8</v>
      </c>
    </row>
    <row r="19" spans="1:15" ht="15.75" customHeight="1" x14ac:dyDescent="0.3">
      <c r="A19" s="17">
        <v>3</v>
      </c>
      <c r="B19" s="18" t="s">
        <v>583</v>
      </c>
      <c r="C19" s="18" t="s">
        <v>37</v>
      </c>
      <c r="D19" s="19">
        <v>97</v>
      </c>
      <c r="E19" s="20">
        <v>7</v>
      </c>
      <c r="F19" s="19">
        <v>97</v>
      </c>
      <c r="G19" s="23">
        <v>7</v>
      </c>
      <c r="I19" s="17">
        <v>8</v>
      </c>
      <c r="J19" s="18" t="s">
        <v>590</v>
      </c>
      <c r="K19" s="18" t="s">
        <v>64</v>
      </c>
      <c r="L19" s="19">
        <v>96</v>
      </c>
      <c r="M19" s="20">
        <v>8</v>
      </c>
      <c r="N19" s="19">
        <v>96</v>
      </c>
      <c r="O19" s="23">
        <v>8</v>
      </c>
    </row>
    <row r="20" spans="1:15" ht="15.75" customHeight="1" x14ac:dyDescent="0.3">
      <c r="A20" s="17">
        <v>5</v>
      </c>
      <c r="B20" s="18" t="s">
        <v>585</v>
      </c>
      <c r="C20" s="18" t="s">
        <v>161</v>
      </c>
      <c r="D20" s="19">
        <v>97</v>
      </c>
      <c r="E20" s="20">
        <v>7</v>
      </c>
      <c r="F20" s="19">
        <v>97</v>
      </c>
      <c r="G20" s="23">
        <v>7</v>
      </c>
      <c r="I20" s="17">
        <v>7</v>
      </c>
      <c r="J20" s="18" t="s">
        <v>147</v>
      </c>
      <c r="K20" s="18" t="s">
        <v>578</v>
      </c>
      <c r="L20" s="19">
        <v>95</v>
      </c>
      <c r="M20" s="20">
        <v>6</v>
      </c>
      <c r="N20" s="19">
        <v>95</v>
      </c>
      <c r="O20" s="23">
        <v>6</v>
      </c>
    </row>
    <row r="21" spans="1:15" ht="15.75" customHeight="1" x14ac:dyDescent="0.3">
      <c r="A21" s="17">
        <v>2</v>
      </c>
      <c r="B21" s="18" t="s">
        <v>582</v>
      </c>
      <c r="C21" s="18" t="s">
        <v>161</v>
      </c>
      <c r="D21" s="19">
        <v>96</v>
      </c>
      <c r="E21" s="20">
        <v>5</v>
      </c>
      <c r="F21" s="19">
        <v>96</v>
      </c>
      <c r="G21" s="23">
        <v>5</v>
      </c>
      <c r="I21" s="17">
        <v>1</v>
      </c>
      <c r="J21" s="18" t="s">
        <v>581</v>
      </c>
      <c r="K21" s="18" t="s">
        <v>570</v>
      </c>
      <c r="L21" s="19">
        <v>94</v>
      </c>
      <c r="M21" s="20">
        <v>5</v>
      </c>
      <c r="N21" s="21">
        <v>94</v>
      </c>
      <c r="O21" s="22">
        <v>5</v>
      </c>
    </row>
    <row r="22" spans="1:15" ht="15.75" customHeight="1" x14ac:dyDescent="0.3">
      <c r="A22" s="17">
        <v>6</v>
      </c>
      <c r="B22" s="18" t="s">
        <v>587</v>
      </c>
      <c r="C22" s="18" t="s">
        <v>14</v>
      </c>
      <c r="D22" s="19">
        <v>95</v>
      </c>
      <c r="E22" s="20">
        <v>4</v>
      </c>
      <c r="F22" s="19">
        <v>95</v>
      </c>
      <c r="G22" s="23">
        <v>4</v>
      </c>
      <c r="I22" s="17">
        <v>5</v>
      </c>
      <c r="J22" s="18" t="s">
        <v>586</v>
      </c>
      <c r="K22" s="18" t="s">
        <v>64</v>
      </c>
      <c r="L22" s="19">
        <v>94</v>
      </c>
      <c r="M22" s="20">
        <v>5</v>
      </c>
      <c r="N22" s="19">
        <v>94</v>
      </c>
      <c r="O22" s="23">
        <v>5</v>
      </c>
    </row>
    <row r="23" spans="1:15" ht="15.75" customHeight="1" x14ac:dyDescent="0.3">
      <c r="A23" s="17">
        <v>1</v>
      </c>
      <c r="B23" s="18" t="s">
        <v>580</v>
      </c>
      <c r="C23" s="18" t="s">
        <v>161</v>
      </c>
      <c r="D23" s="19">
        <v>93</v>
      </c>
      <c r="E23" s="20">
        <v>3</v>
      </c>
      <c r="F23" s="21">
        <v>93</v>
      </c>
      <c r="G23" s="22">
        <v>3</v>
      </c>
      <c r="I23" s="17">
        <v>3</v>
      </c>
      <c r="J23" s="18" t="s">
        <v>452</v>
      </c>
      <c r="K23" s="18" t="s">
        <v>420</v>
      </c>
      <c r="L23" s="19">
        <v>92</v>
      </c>
      <c r="M23" s="20">
        <v>3</v>
      </c>
      <c r="N23" s="19">
        <v>92</v>
      </c>
      <c r="O23" s="23">
        <v>3</v>
      </c>
    </row>
    <row r="24" spans="1:15" ht="15.75" customHeight="1" x14ac:dyDescent="0.3">
      <c r="A24" s="17">
        <v>4</v>
      </c>
      <c r="B24" s="18" t="s">
        <v>584</v>
      </c>
      <c r="C24" s="18" t="s">
        <v>161</v>
      </c>
      <c r="D24" s="19">
        <v>93</v>
      </c>
      <c r="E24" s="20">
        <v>3</v>
      </c>
      <c r="F24" s="19">
        <v>93</v>
      </c>
      <c r="G24" s="23">
        <v>3</v>
      </c>
      <c r="I24" s="17">
        <v>9</v>
      </c>
      <c r="J24" s="18" t="s">
        <v>592</v>
      </c>
      <c r="K24" s="18" t="s">
        <v>58</v>
      </c>
      <c r="L24" s="19">
        <v>88</v>
      </c>
      <c r="M24" s="20">
        <v>2</v>
      </c>
      <c r="N24" s="19">
        <v>88</v>
      </c>
      <c r="O24" s="23">
        <v>2</v>
      </c>
    </row>
    <row r="25" spans="1:15" ht="15.75" customHeight="1" x14ac:dyDescent="0.3">
      <c r="A25" s="252">
        <v>7</v>
      </c>
      <c r="B25" s="253" t="s">
        <v>433</v>
      </c>
      <c r="C25" s="253" t="s">
        <v>64</v>
      </c>
      <c r="D25" s="254">
        <v>93</v>
      </c>
      <c r="E25" s="255">
        <v>3</v>
      </c>
      <c r="F25" s="254">
        <v>93</v>
      </c>
      <c r="G25" s="256">
        <v>3</v>
      </c>
      <c r="I25" s="252">
        <v>6</v>
      </c>
      <c r="J25" s="253" t="s">
        <v>588</v>
      </c>
      <c r="K25" s="253" t="s">
        <v>570</v>
      </c>
      <c r="L25" s="254" t="s">
        <v>43</v>
      </c>
      <c r="M25" s="255">
        <v>0</v>
      </c>
      <c r="N25" s="254">
        <v>0</v>
      </c>
      <c r="O25" s="256">
        <v>0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72</v>
      </c>
      <c r="C27" s="8"/>
      <c r="D27" s="8"/>
      <c r="E27" s="8"/>
      <c r="F27" s="8"/>
      <c r="G27" s="8"/>
      <c r="I27" s="7"/>
      <c r="J27" s="8" t="s">
        <v>73</v>
      </c>
      <c r="K27" s="8"/>
      <c r="L27" s="8"/>
      <c r="M27" s="8"/>
      <c r="N27" s="8"/>
      <c r="O27" s="8"/>
    </row>
    <row r="28" spans="1:15" ht="15.75" customHeight="1" x14ac:dyDescent="0.3">
      <c r="A28" s="9"/>
      <c r="B28" s="10" t="s">
        <v>5</v>
      </c>
      <c r="C28" s="10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I28" s="9"/>
      <c r="J28" s="10" t="s">
        <v>5</v>
      </c>
      <c r="K28" s="10" t="s">
        <v>6</v>
      </c>
      <c r="L28" s="11" t="s">
        <v>7</v>
      </c>
      <c r="M28" s="11" t="s">
        <v>8</v>
      </c>
      <c r="N28" s="11" t="s">
        <v>9</v>
      </c>
      <c r="O28" s="12" t="s">
        <v>10</v>
      </c>
    </row>
    <row r="29" spans="1:15" ht="15.75" customHeight="1" x14ac:dyDescent="0.3">
      <c r="A29" s="13">
        <v>2</v>
      </c>
      <c r="B29" s="14" t="s">
        <v>595</v>
      </c>
      <c r="C29" s="14" t="s">
        <v>161</v>
      </c>
      <c r="D29" s="15">
        <v>97</v>
      </c>
      <c r="E29" s="15">
        <v>9</v>
      </c>
      <c r="F29" s="15">
        <v>97</v>
      </c>
      <c r="G29" s="16">
        <v>9</v>
      </c>
      <c r="I29" s="13">
        <v>7</v>
      </c>
      <c r="J29" s="14" t="s">
        <v>605</v>
      </c>
      <c r="K29" s="14" t="s">
        <v>91</v>
      </c>
      <c r="L29" s="15">
        <v>96</v>
      </c>
      <c r="M29" s="15">
        <v>9</v>
      </c>
      <c r="N29" s="15">
        <v>96</v>
      </c>
      <c r="O29" s="16">
        <v>9</v>
      </c>
    </row>
    <row r="30" spans="1:15" ht="15.75" customHeight="1" x14ac:dyDescent="0.3">
      <c r="A30" s="17">
        <v>4</v>
      </c>
      <c r="B30" s="18" t="s">
        <v>599</v>
      </c>
      <c r="C30" s="18" t="s">
        <v>161</v>
      </c>
      <c r="D30" s="19">
        <v>96</v>
      </c>
      <c r="E30" s="20">
        <v>8</v>
      </c>
      <c r="F30" s="19">
        <v>96</v>
      </c>
      <c r="G30" s="23">
        <v>8</v>
      </c>
      <c r="I30" s="17">
        <v>1</v>
      </c>
      <c r="J30" s="18" t="s">
        <v>594</v>
      </c>
      <c r="K30" s="18" t="s">
        <v>60</v>
      </c>
      <c r="L30" s="19">
        <v>95</v>
      </c>
      <c r="M30" s="20">
        <v>8</v>
      </c>
      <c r="N30" s="21">
        <v>95</v>
      </c>
      <c r="O30" s="22">
        <v>8</v>
      </c>
    </row>
    <row r="31" spans="1:15" ht="15.75" customHeight="1" x14ac:dyDescent="0.3">
      <c r="A31" s="17">
        <v>8</v>
      </c>
      <c r="B31" s="18" t="s">
        <v>606</v>
      </c>
      <c r="C31" s="18" t="s">
        <v>161</v>
      </c>
      <c r="D31" s="19">
        <v>95</v>
      </c>
      <c r="E31" s="20">
        <v>7</v>
      </c>
      <c r="F31" s="19">
        <v>95</v>
      </c>
      <c r="G31" s="23">
        <v>7</v>
      </c>
      <c r="I31" s="17">
        <v>6</v>
      </c>
      <c r="J31" s="18" t="s">
        <v>603</v>
      </c>
      <c r="K31" s="18" t="s">
        <v>47</v>
      </c>
      <c r="L31" s="19">
        <v>93</v>
      </c>
      <c r="M31" s="20">
        <v>7</v>
      </c>
      <c r="N31" s="19">
        <v>93</v>
      </c>
      <c r="O31" s="23">
        <v>7</v>
      </c>
    </row>
    <row r="32" spans="1:15" ht="15.75" customHeight="1" x14ac:dyDescent="0.3">
      <c r="A32" s="17">
        <v>3</v>
      </c>
      <c r="B32" s="18" t="s">
        <v>597</v>
      </c>
      <c r="C32" s="18" t="s">
        <v>64</v>
      </c>
      <c r="D32" s="19">
        <v>94</v>
      </c>
      <c r="E32" s="20">
        <v>6</v>
      </c>
      <c r="F32" s="19">
        <v>94</v>
      </c>
      <c r="G32" s="23">
        <v>6</v>
      </c>
      <c r="I32" s="17">
        <v>4</v>
      </c>
      <c r="J32" s="18" t="s">
        <v>600</v>
      </c>
      <c r="K32" s="18" t="s">
        <v>105</v>
      </c>
      <c r="L32" s="19">
        <v>92</v>
      </c>
      <c r="M32" s="20">
        <v>6</v>
      </c>
      <c r="N32" s="19">
        <v>92</v>
      </c>
      <c r="O32" s="23">
        <v>6</v>
      </c>
    </row>
    <row r="33" spans="1:15" ht="15.75" customHeight="1" x14ac:dyDescent="0.3">
      <c r="A33" s="17">
        <v>7</v>
      </c>
      <c r="B33" s="18" t="s">
        <v>604</v>
      </c>
      <c r="C33" s="18" t="s">
        <v>64</v>
      </c>
      <c r="D33" s="19">
        <v>94</v>
      </c>
      <c r="E33" s="20">
        <v>6</v>
      </c>
      <c r="F33" s="19">
        <v>94</v>
      </c>
      <c r="G33" s="23">
        <v>6</v>
      </c>
      <c r="I33" s="17">
        <v>8</v>
      </c>
      <c r="J33" s="18" t="s">
        <v>607</v>
      </c>
      <c r="K33" s="18" t="s">
        <v>64</v>
      </c>
      <c r="L33" s="19">
        <v>92</v>
      </c>
      <c r="M33" s="20">
        <v>6</v>
      </c>
      <c r="N33" s="19">
        <v>92</v>
      </c>
      <c r="O33" s="23">
        <v>6</v>
      </c>
    </row>
    <row r="34" spans="1:15" ht="15.75" customHeight="1" x14ac:dyDescent="0.3">
      <c r="A34" s="17">
        <v>1</v>
      </c>
      <c r="B34" s="18" t="s">
        <v>593</v>
      </c>
      <c r="C34" s="18" t="s">
        <v>570</v>
      </c>
      <c r="D34" s="19">
        <v>92</v>
      </c>
      <c r="E34" s="20">
        <v>4</v>
      </c>
      <c r="F34" s="21">
        <v>92</v>
      </c>
      <c r="G34" s="22">
        <v>4</v>
      </c>
      <c r="I34" s="17">
        <v>9</v>
      </c>
      <c r="J34" s="18" t="s">
        <v>609</v>
      </c>
      <c r="K34" s="18" t="s">
        <v>60</v>
      </c>
      <c r="L34" s="19">
        <v>92</v>
      </c>
      <c r="M34" s="20">
        <v>6</v>
      </c>
      <c r="N34" s="19">
        <v>92</v>
      </c>
      <c r="O34" s="23">
        <v>6</v>
      </c>
    </row>
    <row r="35" spans="1:15" ht="15.75" customHeight="1" x14ac:dyDescent="0.3">
      <c r="A35" s="17">
        <v>9</v>
      </c>
      <c r="B35" s="18" t="s">
        <v>608</v>
      </c>
      <c r="C35" s="18" t="s">
        <v>58</v>
      </c>
      <c r="D35" s="19">
        <v>91</v>
      </c>
      <c r="E35" s="20">
        <v>3</v>
      </c>
      <c r="F35" s="19">
        <v>91</v>
      </c>
      <c r="G35" s="23">
        <v>3</v>
      </c>
      <c r="I35" s="17">
        <v>2</v>
      </c>
      <c r="J35" s="18" t="s">
        <v>596</v>
      </c>
      <c r="K35" s="18" t="s">
        <v>161</v>
      </c>
      <c r="L35" s="19">
        <v>84</v>
      </c>
      <c r="M35" s="20">
        <v>3</v>
      </c>
      <c r="N35" s="19">
        <v>84</v>
      </c>
      <c r="O35" s="23">
        <v>3</v>
      </c>
    </row>
    <row r="36" spans="1:15" ht="15.75" customHeight="1" x14ac:dyDescent="0.3">
      <c r="A36" s="17">
        <v>5</v>
      </c>
      <c r="B36" s="18" t="s">
        <v>601</v>
      </c>
      <c r="C36" s="18" t="s">
        <v>244</v>
      </c>
      <c r="D36" s="19" t="s">
        <v>68</v>
      </c>
      <c r="E36" s="20">
        <v>0</v>
      </c>
      <c r="F36" s="19">
        <v>0</v>
      </c>
      <c r="G36" s="23">
        <v>0</v>
      </c>
      <c r="I36" s="17">
        <v>5</v>
      </c>
      <c r="J36" s="18" t="s">
        <v>602</v>
      </c>
      <c r="K36" s="18" t="s">
        <v>161</v>
      </c>
      <c r="L36" s="19">
        <v>79</v>
      </c>
      <c r="M36" s="20">
        <v>2</v>
      </c>
      <c r="N36" s="19">
        <v>79</v>
      </c>
      <c r="O36" s="23">
        <v>2</v>
      </c>
    </row>
    <row r="37" spans="1:15" ht="15.75" customHeight="1" x14ac:dyDescent="0.3">
      <c r="A37" s="252">
        <v>6</v>
      </c>
      <c r="B37" s="253" t="s">
        <v>465</v>
      </c>
      <c r="C37" s="253" t="s">
        <v>91</v>
      </c>
      <c r="D37" s="254" t="s">
        <v>43</v>
      </c>
      <c r="E37" s="255">
        <v>0</v>
      </c>
      <c r="F37" s="254">
        <v>0</v>
      </c>
      <c r="G37" s="256">
        <v>0</v>
      </c>
      <c r="I37" s="252">
        <v>3</v>
      </c>
      <c r="J37" s="253" t="s">
        <v>598</v>
      </c>
      <c r="K37" s="253" t="s">
        <v>570</v>
      </c>
      <c r="L37" s="254" t="s">
        <v>43</v>
      </c>
      <c r="M37" s="255">
        <v>0</v>
      </c>
      <c r="N37" s="254">
        <v>0</v>
      </c>
      <c r="O37" s="256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96</v>
      </c>
      <c r="C39" s="8"/>
      <c r="D39" s="8"/>
      <c r="E39" s="8"/>
      <c r="F39" s="8"/>
      <c r="G39" s="8"/>
      <c r="I39" s="7"/>
      <c r="J39" s="8" t="s">
        <v>97</v>
      </c>
      <c r="K39" s="8"/>
      <c r="L39" s="8"/>
      <c r="M39" s="8"/>
      <c r="N39" s="8"/>
      <c r="O39" s="8"/>
    </row>
    <row r="40" spans="1:15" ht="15.75" customHeight="1" x14ac:dyDescent="0.3">
      <c r="A40" s="9"/>
      <c r="B40" s="10" t="s">
        <v>5</v>
      </c>
      <c r="C40" s="10" t="s">
        <v>6</v>
      </c>
      <c r="D40" s="11" t="s">
        <v>7</v>
      </c>
      <c r="E40" s="11" t="s">
        <v>8</v>
      </c>
      <c r="F40" s="11" t="s">
        <v>9</v>
      </c>
      <c r="G40" s="12" t="s">
        <v>10</v>
      </c>
      <c r="I40" s="9"/>
      <c r="J40" s="10" t="s">
        <v>5</v>
      </c>
      <c r="K40" s="10" t="s">
        <v>6</v>
      </c>
      <c r="L40" s="11" t="s">
        <v>7</v>
      </c>
      <c r="M40" s="11" t="s">
        <v>8</v>
      </c>
      <c r="N40" s="11" t="s">
        <v>9</v>
      </c>
      <c r="O40" s="12" t="s">
        <v>10</v>
      </c>
    </row>
    <row r="41" spans="1:15" ht="15.75" customHeight="1" x14ac:dyDescent="0.3">
      <c r="A41" s="13">
        <v>3</v>
      </c>
      <c r="B41" s="14" t="s">
        <v>614</v>
      </c>
      <c r="C41" s="14" t="s">
        <v>161</v>
      </c>
      <c r="D41" s="15">
        <v>95</v>
      </c>
      <c r="E41" s="15">
        <v>9</v>
      </c>
      <c r="F41" s="15">
        <v>95</v>
      </c>
      <c r="G41" s="16">
        <v>9</v>
      </c>
      <c r="I41" s="13">
        <v>1</v>
      </c>
      <c r="J41" s="14" t="s">
        <v>611</v>
      </c>
      <c r="K41" s="14" t="s">
        <v>161</v>
      </c>
      <c r="L41" s="15">
        <v>91</v>
      </c>
      <c r="M41" s="15">
        <v>8</v>
      </c>
      <c r="N41" s="31">
        <v>91</v>
      </c>
      <c r="O41" s="32">
        <v>8</v>
      </c>
    </row>
    <row r="42" spans="1:15" ht="15.75" customHeight="1" x14ac:dyDescent="0.3">
      <c r="A42" s="17">
        <v>9</v>
      </c>
      <c r="B42" s="18" t="s">
        <v>625</v>
      </c>
      <c r="C42" s="18" t="s">
        <v>64</v>
      </c>
      <c r="D42" s="19">
        <v>94</v>
      </c>
      <c r="E42" s="20">
        <v>8</v>
      </c>
      <c r="F42" s="19">
        <v>94</v>
      </c>
      <c r="G42" s="23">
        <v>8</v>
      </c>
      <c r="I42" s="17">
        <v>2</v>
      </c>
      <c r="J42" s="18" t="s">
        <v>613</v>
      </c>
      <c r="K42" s="18" t="s">
        <v>105</v>
      </c>
      <c r="L42" s="19">
        <v>85</v>
      </c>
      <c r="M42" s="20">
        <v>7</v>
      </c>
      <c r="N42" s="19">
        <v>85</v>
      </c>
      <c r="O42" s="23">
        <v>7</v>
      </c>
    </row>
    <row r="43" spans="1:15" ht="15.75" customHeight="1" x14ac:dyDescent="0.3">
      <c r="A43" s="17">
        <v>2</v>
      </c>
      <c r="B43" s="18" t="s">
        <v>612</v>
      </c>
      <c r="C43" s="18" t="s">
        <v>161</v>
      </c>
      <c r="D43" s="19">
        <v>89</v>
      </c>
      <c r="E43" s="20">
        <v>7</v>
      </c>
      <c r="F43" s="19">
        <v>89</v>
      </c>
      <c r="G43" s="23">
        <v>7</v>
      </c>
      <c r="I43" s="17">
        <v>3</v>
      </c>
      <c r="J43" s="18" t="s">
        <v>416</v>
      </c>
      <c r="K43" s="18" t="s">
        <v>105</v>
      </c>
      <c r="L43" s="19">
        <v>83</v>
      </c>
      <c r="M43" s="20">
        <v>6</v>
      </c>
      <c r="N43" s="19">
        <v>83</v>
      </c>
      <c r="O43" s="23">
        <v>6</v>
      </c>
    </row>
    <row r="44" spans="1:15" ht="15.75" customHeight="1" x14ac:dyDescent="0.3">
      <c r="A44" s="17">
        <v>7</v>
      </c>
      <c r="B44" s="18" t="s">
        <v>621</v>
      </c>
      <c r="C44" s="18" t="s">
        <v>23</v>
      </c>
      <c r="D44" s="19">
        <v>89</v>
      </c>
      <c r="E44" s="20">
        <v>7</v>
      </c>
      <c r="F44" s="19">
        <v>89</v>
      </c>
      <c r="G44" s="23">
        <v>7</v>
      </c>
      <c r="I44" s="17">
        <v>4</v>
      </c>
      <c r="J44" s="18" t="s">
        <v>616</v>
      </c>
      <c r="K44" s="18" t="s">
        <v>570</v>
      </c>
      <c r="L44" s="19" t="s">
        <v>43</v>
      </c>
      <c r="M44" s="20">
        <v>0</v>
      </c>
      <c r="N44" s="19">
        <v>0</v>
      </c>
      <c r="O44" s="23">
        <v>0</v>
      </c>
    </row>
    <row r="45" spans="1:15" ht="15.75" customHeight="1" x14ac:dyDescent="0.3">
      <c r="A45" s="17">
        <v>4</v>
      </c>
      <c r="B45" s="18" t="s">
        <v>615</v>
      </c>
      <c r="C45" s="18" t="s">
        <v>161</v>
      </c>
      <c r="D45" s="19">
        <v>82</v>
      </c>
      <c r="E45" s="20">
        <v>5</v>
      </c>
      <c r="F45" s="19">
        <v>82</v>
      </c>
      <c r="G45" s="23">
        <v>5</v>
      </c>
      <c r="I45" s="17">
        <v>5</v>
      </c>
      <c r="J45" s="18" t="s">
        <v>618</v>
      </c>
      <c r="K45" s="18" t="s">
        <v>570</v>
      </c>
      <c r="L45" s="19" t="s">
        <v>43</v>
      </c>
      <c r="M45" s="20">
        <v>0</v>
      </c>
      <c r="N45" s="19">
        <v>0</v>
      </c>
      <c r="O45" s="23">
        <v>0</v>
      </c>
    </row>
    <row r="46" spans="1:15" ht="15.75" customHeight="1" x14ac:dyDescent="0.3">
      <c r="A46" s="17">
        <v>1</v>
      </c>
      <c r="B46" s="18" t="s">
        <v>610</v>
      </c>
      <c r="C46" s="18" t="s">
        <v>244</v>
      </c>
      <c r="D46" s="19" t="s">
        <v>68</v>
      </c>
      <c r="E46" s="20">
        <v>0</v>
      </c>
      <c r="F46" s="21">
        <v>0</v>
      </c>
      <c r="G46" s="22">
        <v>0</v>
      </c>
      <c r="I46" s="17">
        <v>6</v>
      </c>
      <c r="J46" s="18" t="s">
        <v>620</v>
      </c>
      <c r="K46" s="18" t="s">
        <v>570</v>
      </c>
      <c r="L46" s="19" t="s">
        <v>43</v>
      </c>
      <c r="M46" s="20">
        <v>0</v>
      </c>
      <c r="N46" s="19">
        <v>0</v>
      </c>
      <c r="O46" s="23">
        <v>0</v>
      </c>
    </row>
    <row r="47" spans="1:15" ht="15.75" customHeight="1" x14ac:dyDescent="0.3">
      <c r="A47" s="17">
        <v>5</v>
      </c>
      <c r="B47" s="18" t="s">
        <v>617</v>
      </c>
      <c r="C47" s="18" t="s">
        <v>47</v>
      </c>
      <c r="D47" s="19" t="s">
        <v>43</v>
      </c>
      <c r="E47" s="20">
        <v>0</v>
      </c>
      <c r="F47" s="19">
        <v>0</v>
      </c>
      <c r="G47" s="23">
        <v>0</v>
      </c>
      <c r="I47" s="17">
        <v>7</v>
      </c>
      <c r="J47" s="18" t="s">
        <v>622</v>
      </c>
      <c r="K47" s="18" t="s">
        <v>105</v>
      </c>
      <c r="L47" s="19" t="s">
        <v>43</v>
      </c>
      <c r="M47" s="20">
        <v>0</v>
      </c>
      <c r="N47" s="19">
        <v>0</v>
      </c>
      <c r="O47" s="23">
        <v>0</v>
      </c>
    </row>
    <row r="48" spans="1:15" ht="15.75" customHeight="1" x14ac:dyDescent="0.3">
      <c r="A48" s="17">
        <v>6</v>
      </c>
      <c r="B48" s="18" t="s">
        <v>619</v>
      </c>
      <c r="C48" s="18" t="s">
        <v>91</v>
      </c>
      <c r="D48" s="19" t="s">
        <v>43</v>
      </c>
      <c r="E48" s="20">
        <v>0</v>
      </c>
      <c r="F48" s="19">
        <v>0</v>
      </c>
      <c r="G48" s="23">
        <v>0</v>
      </c>
      <c r="I48" s="252">
        <v>8</v>
      </c>
      <c r="J48" s="253" t="s">
        <v>624</v>
      </c>
      <c r="K48" s="253" t="s">
        <v>14</v>
      </c>
      <c r="L48" s="254" t="s">
        <v>43</v>
      </c>
      <c r="M48" s="255">
        <v>0</v>
      </c>
      <c r="N48" s="254">
        <v>0</v>
      </c>
      <c r="O48" s="256">
        <v>0</v>
      </c>
    </row>
    <row r="49" spans="1:9" ht="15.75" customHeight="1" x14ac:dyDescent="0.3">
      <c r="A49" s="252">
        <v>8</v>
      </c>
      <c r="B49" s="253" t="s">
        <v>623</v>
      </c>
      <c r="C49" s="253" t="s">
        <v>91</v>
      </c>
      <c r="D49" s="254" t="s">
        <v>43</v>
      </c>
      <c r="E49" s="255">
        <v>0</v>
      </c>
      <c r="F49" s="254">
        <v>0</v>
      </c>
      <c r="G49" s="256">
        <v>0</v>
      </c>
      <c r="I49" s="4"/>
    </row>
    <row r="50" spans="1:9" ht="15.75" customHeight="1" x14ac:dyDescent="0.3">
      <c r="A50" s="4"/>
      <c r="I50" s="4"/>
    </row>
    <row r="51" spans="1:9" ht="15.75" customHeight="1" x14ac:dyDescent="0.3">
      <c r="A51" s="7"/>
      <c r="B51" s="8" t="s">
        <v>121</v>
      </c>
      <c r="C51" s="8"/>
      <c r="D51" s="8"/>
      <c r="E51" s="8"/>
      <c r="F51" s="8"/>
      <c r="G51" s="8"/>
      <c r="I51" s="4"/>
    </row>
    <row r="52" spans="1:9" ht="15.75" customHeight="1" x14ac:dyDescent="0.3">
      <c r="A52" s="9"/>
      <c r="B52" s="10" t="s">
        <v>5</v>
      </c>
      <c r="C52" s="10" t="s">
        <v>6</v>
      </c>
      <c r="D52" s="11" t="s">
        <v>7</v>
      </c>
      <c r="E52" s="11" t="s">
        <v>8</v>
      </c>
      <c r="F52" s="11" t="s">
        <v>9</v>
      </c>
      <c r="G52" s="12" t="s">
        <v>10</v>
      </c>
      <c r="I52" s="4"/>
    </row>
    <row r="53" spans="1:9" ht="15.75" customHeight="1" x14ac:dyDescent="0.3">
      <c r="A53" s="13">
        <v>1</v>
      </c>
      <c r="B53" s="14" t="s">
        <v>626</v>
      </c>
      <c r="C53" s="14" t="s">
        <v>113</v>
      </c>
      <c r="D53" s="15">
        <v>91</v>
      </c>
      <c r="E53" s="15">
        <v>8</v>
      </c>
      <c r="F53" s="31">
        <v>91</v>
      </c>
      <c r="G53" s="32">
        <v>8</v>
      </c>
      <c r="I53" s="4"/>
    </row>
    <row r="54" spans="1:9" ht="15.75" customHeight="1" x14ac:dyDescent="0.3">
      <c r="A54" s="17">
        <v>5</v>
      </c>
      <c r="B54" s="18" t="s">
        <v>630</v>
      </c>
      <c r="C54" s="18" t="s">
        <v>161</v>
      </c>
      <c r="D54" s="19">
        <v>91</v>
      </c>
      <c r="E54" s="20">
        <v>8</v>
      </c>
      <c r="F54" s="19">
        <v>91</v>
      </c>
      <c r="G54" s="23">
        <v>8</v>
      </c>
      <c r="I54" s="4"/>
    </row>
    <row r="55" spans="1:9" ht="15.75" customHeight="1" x14ac:dyDescent="0.3">
      <c r="A55" s="17">
        <v>8</v>
      </c>
      <c r="B55" s="18" t="s">
        <v>633</v>
      </c>
      <c r="C55" s="18" t="s">
        <v>105</v>
      </c>
      <c r="D55" s="19">
        <v>84</v>
      </c>
      <c r="E55" s="20">
        <v>6</v>
      </c>
      <c r="F55" s="19">
        <v>84</v>
      </c>
      <c r="G55" s="23">
        <v>6</v>
      </c>
      <c r="I55" s="4"/>
    </row>
    <row r="56" spans="1:9" ht="15.75" customHeight="1" x14ac:dyDescent="0.3">
      <c r="A56" s="17">
        <v>2</v>
      </c>
      <c r="B56" s="18" t="s">
        <v>627</v>
      </c>
      <c r="C56" s="18" t="s">
        <v>420</v>
      </c>
      <c r="D56" s="19">
        <v>82</v>
      </c>
      <c r="E56" s="20">
        <v>5</v>
      </c>
      <c r="F56" s="19">
        <v>82</v>
      </c>
      <c r="G56" s="23">
        <v>5</v>
      </c>
      <c r="I56" s="4"/>
    </row>
    <row r="57" spans="1:9" ht="15.75" customHeight="1" x14ac:dyDescent="0.3">
      <c r="A57" s="17">
        <v>3</v>
      </c>
      <c r="B57" s="18" t="s">
        <v>628</v>
      </c>
      <c r="C57" s="18" t="s">
        <v>400</v>
      </c>
      <c r="D57" s="19">
        <v>82</v>
      </c>
      <c r="E57" s="20">
        <v>5</v>
      </c>
      <c r="F57" s="19">
        <v>82</v>
      </c>
      <c r="G57" s="23">
        <v>5</v>
      </c>
      <c r="I57" s="4"/>
    </row>
    <row r="58" spans="1:9" ht="15.75" customHeight="1" x14ac:dyDescent="0.3">
      <c r="A58" s="17">
        <v>7</v>
      </c>
      <c r="B58" s="18" t="s">
        <v>632</v>
      </c>
      <c r="C58" s="18" t="s">
        <v>244</v>
      </c>
      <c r="D58" s="19">
        <v>78</v>
      </c>
      <c r="E58" s="20">
        <v>3</v>
      </c>
      <c r="F58" s="19">
        <v>78</v>
      </c>
      <c r="G58" s="23">
        <v>3</v>
      </c>
      <c r="I58" s="4"/>
    </row>
    <row r="59" spans="1:9" ht="15.75" customHeight="1" x14ac:dyDescent="0.3">
      <c r="A59" s="17">
        <v>4</v>
      </c>
      <c r="B59" s="18" t="s">
        <v>629</v>
      </c>
      <c r="C59" s="18" t="s">
        <v>352</v>
      </c>
      <c r="D59" s="19" t="s">
        <v>43</v>
      </c>
      <c r="E59" s="20">
        <v>0</v>
      </c>
      <c r="F59" s="19">
        <v>0</v>
      </c>
      <c r="G59" s="23">
        <v>0</v>
      </c>
      <c r="I59" s="4"/>
    </row>
    <row r="60" spans="1:9" ht="15.75" customHeight="1" x14ac:dyDescent="0.3">
      <c r="A60" s="252">
        <v>6</v>
      </c>
      <c r="B60" s="253" t="s">
        <v>631</v>
      </c>
      <c r="C60" s="253" t="s">
        <v>47</v>
      </c>
      <c r="D60" s="254" t="s">
        <v>43</v>
      </c>
      <c r="E60" s="255">
        <v>0</v>
      </c>
      <c r="F60" s="254">
        <v>0</v>
      </c>
      <c r="G60" s="256">
        <v>0</v>
      </c>
      <c r="I60" s="4"/>
    </row>
    <row r="61" spans="1:9" ht="15.75" customHeight="1" x14ac:dyDescent="0.3">
      <c r="A61" s="4"/>
      <c r="I61" s="4"/>
    </row>
    <row r="62" spans="1:9" ht="15.75" customHeight="1" x14ac:dyDescent="0.3">
      <c r="A62" s="4"/>
      <c r="B62" s="4" t="s">
        <v>208</v>
      </c>
      <c r="F62" s="33" t="s">
        <v>142</v>
      </c>
      <c r="I62" s="4"/>
    </row>
    <row r="63" spans="1:9" ht="15.75" customHeight="1" x14ac:dyDescent="0.3">
      <c r="A63" s="4"/>
      <c r="B63" s="4" t="s">
        <v>143</v>
      </c>
      <c r="I63" s="4"/>
    </row>
    <row r="64" spans="1:9" ht="15.75" customHeight="1" x14ac:dyDescent="0.3">
      <c r="A64" s="4"/>
      <c r="I64" s="4"/>
    </row>
    <row r="65" s="4" customFormat="1" ht="15.75" customHeight="1" x14ac:dyDescent="0.3"/>
    <row r="66" s="4" customFormat="1" ht="15.75" customHeight="1" x14ac:dyDescent="0.3"/>
    <row r="67" s="4" customFormat="1" ht="15.75" customHeight="1" x14ac:dyDescent="0.3"/>
    <row r="68" s="4" customFormat="1" ht="15.75" customHeight="1" x14ac:dyDescent="0.3"/>
    <row r="69" s="4" customFormat="1" ht="15.75" customHeight="1" x14ac:dyDescent="0.3"/>
    <row r="70" s="4" customFormat="1" ht="15.75" customHeight="1" x14ac:dyDescent="0.3"/>
    <row r="71" s="4" customFormat="1" ht="15.75" customHeight="1" x14ac:dyDescent="0.3"/>
    <row r="72" s="4" customFormat="1" ht="15.75" customHeight="1" x14ac:dyDescent="0.3"/>
    <row r="73" s="4" customFormat="1" ht="15.75" customHeight="1" x14ac:dyDescent="0.3"/>
    <row r="74" s="4" customFormat="1" ht="15.75" customHeight="1" x14ac:dyDescent="0.3"/>
    <row r="75" s="4" customFormat="1" ht="15.75" customHeight="1" x14ac:dyDescent="0.3"/>
    <row r="76" s="4" customFormat="1" ht="15.75" customHeight="1" x14ac:dyDescent="0.3"/>
    <row r="77" s="4" customFormat="1" ht="15.75" customHeight="1" x14ac:dyDescent="0.3"/>
    <row r="78" s="4" customFormat="1" ht="15.75" customHeight="1" x14ac:dyDescent="0.3"/>
    <row r="79" s="4" customFormat="1" ht="15.75" customHeight="1" x14ac:dyDescent="0.3"/>
    <row r="80" s="4" customFormat="1" ht="15.75" customHeight="1" x14ac:dyDescent="0.3"/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`" xr:uid="{DAD2E1A2-F89C-42AC-918A-2518FEF340A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4449-7382-4291-96F2-5190BF552BB3}">
  <sheetPr codeName="Sheet7">
    <tabColor rgb="FFFFC000"/>
    <pageSetUpPr fitToPage="1"/>
  </sheetPr>
  <dimension ref="A1:AH11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563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257">
        <v>1</v>
      </c>
      <c r="B5" s="258" t="s">
        <v>435</v>
      </c>
      <c r="C5" s="258" t="s">
        <v>420</v>
      </c>
      <c r="D5" s="259">
        <v>100</v>
      </c>
      <c r="E5" s="259">
        <v>9</v>
      </c>
      <c r="F5" s="260">
        <v>100</v>
      </c>
      <c r="G5" s="261">
        <v>9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262">
        <v>2</v>
      </c>
      <c r="B6" s="263" t="s">
        <v>140</v>
      </c>
      <c r="C6" s="263" t="s">
        <v>14</v>
      </c>
      <c r="D6" s="264">
        <v>97</v>
      </c>
      <c r="E6" s="265">
        <v>8</v>
      </c>
      <c r="F6" s="264">
        <v>97</v>
      </c>
      <c r="G6" s="266">
        <v>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267">
        <v>9</v>
      </c>
      <c r="B7" s="263" t="s">
        <v>419</v>
      </c>
      <c r="C7" s="263" t="s">
        <v>420</v>
      </c>
      <c r="D7" s="264">
        <v>97</v>
      </c>
      <c r="E7" s="265">
        <v>8</v>
      </c>
      <c r="F7" s="264">
        <v>97</v>
      </c>
      <c r="G7" s="266">
        <v>8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262">
        <v>4</v>
      </c>
      <c r="B8" s="263" t="s">
        <v>450</v>
      </c>
      <c r="C8" s="263" t="s">
        <v>420</v>
      </c>
      <c r="D8" s="264">
        <v>96</v>
      </c>
      <c r="E8" s="265">
        <v>6</v>
      </c>
      <c r="F8" s="264">
        <v>96</v>
      </c>
      <c r="G8" s="266">
        <v>6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267">
        <v>5</v>
      </c>
      <c r="B9" s="263" t="s">
        <v>587</v>
      </c>
      <c r="C9" s="263" t="s">
        <v>14</v>
      </c>
      <c r="D9" s="264">
        <v>95</v>
      </c>
      <c r="E9" s="265">
        <v>5</v>
      </c>
      <c r="F9" s="264">
        <v>95</v>
      </c>
      <c r="G9" s="266">
        <v>5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262">
        <v>6</v>
      </c>
      <c r="B10" s="263" t="s">
        <v>597</v>
      </c>
      <c r="C10" s="263" t="s">
        <v>64</v>
      </c>
      <c r="D10" s="264">
        <v>94</v>
      </c>
      <c r="E10" s="265">
        <v>4</v>
      </c>
      <c r="F10" s="264">
        <v>94</v>
      </c>
      <c r="G10" s="266">
        <v>4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267">
        <v>3</v>
      </c>
      <c r="B11" s="263" t="s">
        <v>626</v>
      </c>
      <c r="C11" s="263" t="s">
        <v>113</v>
      </c>
      <c r="D11" s="264">
        <v>91</v>
      </c>
      <c r="E11" s="265">
        <v>3</v>
      </c>
      <c r="F11" s="264">
        <v>91</v>
      </c>
      <c r="G11" s="266">
        <v>3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267">
        <v>7</v>
      </c>
      <c r="B12" s="263" t="s">
        <v>465</v>
      </c>
      <c r="C12" s="263" t="s">
        <v>91</v>
      </c>
      <c r="D12" s="264" t="s">
        <v>43</v>
      </c>
      <c r="E12" s="265">
        <v>0</v>
      </c>
      <c r="F12" s="264">
        <v>0</v>
      </c>
      <c r="G12" s="266">
        <v>0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272">
        <v>8</v>
      </c>
      <c r="B13" s="268" t="s">
        <v>623</v>
      </c>
      <c r="C13" s="268" t="s">
        <v>91</v>
      </c>
      <c r="D13" s="269" t="s">
        <v>43</v>
      </c>
      <c r="E13" s="270">
        <v>0</v>
      </c>
      <c r="F13" s="269">
        <v>0</v>
      </c>
      <c r="G13" s="271">
        <v>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164</v>
      </c>
      <c r="F15" s="33" t="s">
        <v>142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4" t="s">
        <v>143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4"/>
      <c r="I71" s="4"/>
    </row>
    <row r="72" spans="1:26" ht="15.75" customHeight="1" x14ac:dyDescent="0.3">
      <c r="A72" s="4"/>
      <c r="I72" s="4"/>
    </row>
    <row r="73" spans="1:26" ht="15.75" customHeight="1" x14ac:dyDescent="0.3">
      <c r="A73" s="4"/>
      <c r="I73" s="4"/>
    </row>
    <row r="74" spans="1:26" ht="15.75" customHeight="1" x14ac:dyDescent="0.3">
      <c r="A74" s="4"/>
      <c r="I74" s="4"/>
    </row>
    <row r="75" spans="1:26" ht="15.75" customHeight="1" x14ac:dyDescent="0.3">
      <c r="A75" s="4"/>
      <c r="I75" s="4"/>
    </row>
    <row r="76" spans="1:26" ht="15.75" customHeight="1" x14ac:dyDescent="0.3">
      <c r="A76" s="4"/>
      <c r="I76" s="4"/>
    </row>
    <row r="77" spans="1:26" ht="15.75" customHeight="1" x14ac:dyDescent="0.3">
      <c r="A77" s="4"/>
      <c r="I77" s="4"/>
    </row>
    <row r="78" spans="1:26" ht="15.75" customHeight="1" x14ac:dyDescent="0.3">
      <c r="A78" s="4"/>
      <c r="I78" s="4"/>
    </row>
    <row r="79" spans="1:26" ht="15.75" customHeight="1" x14ac:dyDescent="0.3">
      <c r="A79" s="4"/>
      <c r="I79" s="4"/>
    </row>
    <row r="80" spans="1:26" ht="15.75" customHeight="1" x14ac:dyDescent="0.3">
      <c r="A80" s="4"/>
      <c r="I80" s="4"/>
    </row>
    <row r="81" s="4" customFormat="1" ht="15.75" customHeight="1" x14ac:dyDescent="0.3"/>
    <row r="82" s="4" customFormat="1" ht="15.75" customHeight="1" x14ac:dyDescent="0.3"/>
    <row r="83" s="4" customFormat="1" ht="15.75" customHeight="1" x14ac:dyDescent="0.3"/>
    <row r="84" s="4" customFormat="1" ht="15.75" customHeight="1" x14ac:dyDescent="0.3"/>
    <row r="85" s="4" customFormat="1" ht="15.75" customHeight="1" x14ac:dyDescent="0.3"/>
    <row r="86" s="4" customFormat="1" ht="15.75" customHeight="1" x14ac:dyDescent="0.3"/>
    <row r="87" s="4" customFormat="1" ht="15.75" customHeight="1" x14ac:dyDescent="0.3"/>
    <row r="88" s="4" customFormat="1" ht="15.75" customHeight="1" x14ac:dyDescent="0.3"/>
    <row r="89" s="4" customFormat="1" ht="15.75" customHeight="1" x14ac:dyDescent="0.3"/>
    <row r="90" s="4" customFormat="1" ht="15.75" customHeight="1" x14ac:dyDescent="0.3"/>
    <row r="91" s="4" customFormat="1" ht="15.75" customHeight="1" x14ac:dyDescent="0.3"/>
    <row r="92" s="4" customFormat="1" ht="15.75" customHeight="1" x14ac:dyDescent="0.3"/>
    <row r="93" s="4" customFormat="1" ht="15.75" customHeight="1" x14ac:dyDescent="0.3"/>
    <row r="94" s="4" customFormat="1" ht="15.75" customHeight="1" x14ac:dyDescent="0.3"/>
    <row r="95" s="4" customFormat="1" ht="15.75" customHeight="1" x14ac:dyDescent="0.3"/>
    <row r="96" s="4" customFormat="1" ht="15.75" customHeight="1" x14ac:dyDescent="0.3"/>
    <row r="97" s="4" customFormat="1" ht="15.75" customHeight="1" x14ac:dyDescent="0.3"/>
    <row r="98" s="4" customFormat="1" ht="15.75" customHeight="1" x14ac:dyDescent="0.3"/>
    <row r="99" s="4" customFormat="1" ht="15.75" customHeight="1" x14ac:dyDescent="0.3"/>
    <row r="100" s="4" customFormat="1" ht="15.75" customHeight="1" x14ac:dyDescent="0.3"/>
    <row r="101" s="4" customFormat="1" ht="15.75" customHeight="1" x14ac:dyDescent="0.3"/>
    <row r="102" s="4" customFormat="1" ht="15.75" customHeight="1" x14ac:dyDescent="0.3"/>
    <row r="103" s="4" customFormat="1" ht="15.75" customHeight="1" x14ac:dyDescent="0.3"/>
    <row r="104" s="4" customFormat="1" ht="15.75" customHeight="1" x14ac:dyDescent="0.3"/>
    <row r="105" s="4" customFormat="1" ht="15.75" customHeight="1" x14ac:dyDescent="0.3"/>
    <row r="106" s="4" customFormat="1" ht="15.75" customHeight="1" x14ac:dyDescent="0.3"/>
    <row r="107" s="4" customFormat="1" ht="15.75" customHeight="1" x14ac:dyDescent="0.3"/>
    <row r="108" s="4" customFormat="1" ht="15.75" customHeight="1" x14ac:dyDescent="0.3"/>
    <row r="109" s="4" customFormat="1" ht="15.75" customHeight="1" x14ac:dyDescent="0.3"/>
    <row r="110" s="4" customFormat="1" ht="15.75" customHeight="1" x14ac:dyDescent="0.3"/>
    <row r="111" s="4" customFormat="1" ht="15.75" customHeight="1" x14ac:dyDescent="0.3"/>
    <row r="112" s="4" customFormat="1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`" xr:uid="{9027A0ED-5382-4AFA-918F-89534FA9FBE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34D84-575C-4956-B657-DF6D6817FEC6}">
  <sheetPr codeName="Sheet12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/>
      <c r="G1" s="3"/>
      <c r="H1" s="3"/>
      <c r="I1" s="3"/>
      <c r="J1" s="3" t="s">
        <v>1</v>
      </c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144</v>
      </c>
      <c r="H3" s="34"/>
      <c r="I3" s="7"/>
      <c r="J3" s="8" t="s">
        <v>145</v>
      </c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9"/>
      <c r="J4" s="10" t="s">
        <v>5</v>
      </c>
      <c r="K4" s="10" t="s">
        <v>6</v>
      </c>
      <c r="L4" s="11" t="s">
        <v>7</v>
      </c>
      <c r="M4" s="11" t="s">
        <v>8</v>
      </c>
      <c r="N4" s="11" t="s">
        <v>9</v>
      </c>
      <c r="O4" s="12" t="s">
        <v>10</v>
      </c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7</v>
      </c>
      <c r="B5" s="14" t="s">
        <v>146</v>
      </c>
      <c r="C5" s="14" t="s">
        <v>60</v>
      </c>
      <c r="D5" s="35">
        <v>151</v>
      </c>
      <c r="E5" s="15">
        <v>8</v>
      </c>
      <c r="F5" s="35">
        <v>151</v>
      </c>
      <c r="G5" s="36">
        <v>8</v>
      </c>
      <c r="H5" s="34"/>
      <c r="I5" s="13">
        <v>1</v>
      </c>
      <c r="J5" s="14" t="s">
        <v>147</v>
      </c>
      <c r="K5" s="14" t="s">
        <v>67</v>
      </c>
      <c r="L5" s="15">
        <v>153</v>
      </c>
      <c r="M5" s="15">
        <v>8</v>
      </c>
      <c r="N5" s="31">
        <v>153</v>
      </c>
      <c r="O5" s="32">
        <v>8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3</v>
      </c>
      <c r="B6" s="18" t="s">
        <v>148</v>
      </c>
      <c r="C6" s="18" t="s">
        <v>58</v>
      </c>
      <c r="D6" s="37">
        <v>147</v>
      </c>
      <c r="E6" s="20">
        <v>7</v>
      </c>
      <c r="F6" s="37">
        <v>147</v>
      </c>
      <c r="G6" s="38">
        <v>7</v>
      </c>
      <c r="H6" s="34"/>
      <c r="I6" s="17">
        <v>5</v>
      </c>
      <c r="J6" s="18" t="s">
        <v>149</v>
      </c>
      <c r="K6" s="18" t="s">
        <v>102</v>
      </c>
      <c r="L6" s="37">
        <v>148</v>
      </c>
      <c r="M6" s="20">
        <v>7</v>
      </c>
      <c r="N6" s="37">
        <v>148</v>
      </c>
      <c r="O6" s="38">
        <v>7</v>
      </c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4</v>
      </c>
      <c r="B7" s="18" t="s">
        <v>150</v>
      </c>
      <c r="C7" s="18" t="s">
        <v>37</v>
      </c>
      <c r="D7" s="37">
        <v>145</v>
      </c>
      <c r="E7" s="20">
        <v>6</v>
      </c>
      <c r="F7" s="37">
        <v>145</v>
      </c>
      <c r="G7" s="38">
        <v>6</v>
      </c>
      <c r="H7" s="34"/>
      <c r="I7" s="17">
        <v>7</v>
      </c>
      <c r="J7" s="18" t="s">
        <v>151</v>
      </c>
      <c r="K7" s="18" t="s">
        <v>23</v>
      </c>
      <c r="L7" s="37">
        <v>145</v>
      </c>
      <c r="M7" s="20">
        <v>6</v>
      </c>
      <c r="N7" s="37">
        <v>145</v>
      </c>
      <c r="O7" s="38">
        <v>6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5</v>
      </c>
      <c r="B8" s="18" t="s">
        <v>152</v>
      </c>
      <c r="C8" s="18" t="s">
        <v>91</v>
      </c>
      <c r="D8" s="37">
        <v>143</v>
      </c>
      <c r="E8" s="20">
        <v>5</v>
      </c>
      <c r="F8" s="37">
        <v>143</v>
      </c>
      <c r="G8" s="38">
        <v>5</v>
      </c>
      <c r="H8" s="34"/>
      <c r="I8" s="39">
        <v>8</v>
      </c>
      <c r="J8" s="18" t="s">
        <v>153</v>
      </c>
      <c r="K8" s="18" t="s">
        <v>14</v>
      </c>
      <c r="L8" s="37">
        <v>144</v>
      </c>
      <c r="M8" s="20">
        <v>5</v>
      </c>
      <c r="N8" s="37">
        <v>144</v>
      </c>
      <c r="O8" s="38">
        <v>5</v>
      </c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1</v>
      </c>
      <c r="B9" s="18" t="s">
        <v>154</v>
      </c>
      <c r="C9" s="18" t="s">
        <v>49</v>
      </c>
      <c r="D9" s="19">
        <v>135</v>
      </c>
      <c r="E9" s="20">
        <v>4</v>
      </c>
      <c r="F9" s="21">
        <v>135</v>
      </c>
      <c r="G9" s="22">
        <v>4</v>
      </c>
      <c r="H9" s="34"/>
      <c r="I9" s="39">
        <v>2</v>
      </c>
      <c r="J9" s="18" t="s">
        <v>155</v>
      </c>
      <c r="K9" s="18" t="s">
        <v>105</v>
      </c>
      <c r="L9" s="37">
        <v>127</v>
      </c>
      <c r="M9" s="20">
        <v>4</v>
      </c>
      <c r="N9" s="37">
        <v>127</v>
      </c>
      <c r="O9" s="38">
        <v>4</v>
      </c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2</v>
      </c>
      <c r="B10" s="18" t="s">
        <v>156</v>
      </c>
      <c r="C10" s="18" t="s">
        <v>81</v>
      </c>
      <c r="D10" s="37">
        <v>127</v>
      </c>
      <c r="E10" s="20">
        <v>3</v>
      </c>
      <c r="F10" s="37">
        <v>127</v>
      </c>
      <c r="G10" s="38">
        <v>3</v>
      </c>
      <c r="H10" s="34"/>
      <c r="I10" s="17">
        <v>3</v>
      </c>
      <c r="J10" s="18" t="s">
        <v>157</v>
      </c>
      <c r="K10" s="18" t="s">
        <v>91</v>
      </c>
      <c r="L10" s="37" t="s">
        <v>43</v>
      </c>
      <c r="M10" s="20">
        <v>0</v>
      </c>
      <c r="N10" s="37">
        <v>0</v>
      </c>
      <c r="O10" s="38">
        <v>0</v>
      </c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9">
        <v>6</v>
      </c>
      <c r="B11" s="18" t="s">
        <v>158</v>
      </c>
      <c r="C11" s="18" t="s">
        <v>42</v>
      </c>
      <c r="D11" s="37" t="s">
        <v>43</v>
      </c>
      <c r="E11" s="20">
        <v>0</v>
      </c>
      <c r="F11" s="37">
        <v>0</v>
      </c>
      <c r="G11" s="38">
        <v>0</v>
      </c>
      <c r="H11" s="34"/>
      <c r="I11" s="39">
        <v>4</v>
      </c>
      <c r="J11" s="18" t="s">
        <v>159</v>
      </c>
      <c r="K11" s="18" t="s">
        <v>47</v>
      </c>
      <c r="L11" s="37" t="s">
        <v>43</v>
      </c>
      <c r="M11" s="20">
        <v>0</v>
      </c>
      <c r="N11" s="37">
        <v>0</v>
      </c>
      <c r="O11" s="38">
        <v>0</v>
      </c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40">
        <v>8</v>
      </c>
      <c r="B12" s="25" t="s">
        <v>160</v>
      </c>
      <c r="C12" s="25" t="s">
        <v>161</v>
      </c>
      <c r="D12" s="41" t="s">
        <v>43</v>
      </c>
      <c r="E12" s="27">
        <v>0</v>
      </c>
      <c r="F12" s="41">
        <v>0</v>
      </c>
      <c r="G12" s="42">
        <v>0</v>
      </c>
      <c r="H12" s="34"/>
      <c r="I12" s="40">
        <v>6</v>
      </c>
      <c r="J12" s="25" t="s">
        <v>162</v>
      </c>
      <c r="K12" s="25" t="s">
        <v>14</v>
      </c>
      <c r="L12" s="41" t="s">
        <v>68</v>
      </c>
      <c r="M12" s="27">
        <v>0</v>
      </c>
      <c r="N12" s="41">
        <v>0</v>
      </c>
      <c r="O12" s="42">
        <v>0</v>
      </c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4" t="s">
        <v>141</v>
      </c>
      <c r="F14" s="33" t="s">
        <v>142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4" t="s">
        <v>143</v>
      </c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</sheetData>
  <hyperlinks>
    <hyperlink ref="B2" location="'Index'!A3" tooltip="Go to the Index sheet" display="`" xr:uid="{37CADF8D-28FE-4AFB-96A2-C2DE89799F8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68102-5973-4604-9641-E46A003712D3}">
  <sheetPr codeName="Sheet8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634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G3" s="5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635</v>
      </c>
      <c r="B4" s="46"/>
      <c r="C4" s="47">
        <v>575</v>
      </c>
      <c r="D4" s="46"/>
      <c r="E4" s="48" t="s">
        <v>10</v>
      </c>
      <c r="F4" s="49">
        <f>SUM(F5:F7)</f>
        <v>582</v>
      </c>
      <c r="G4" s="50" t="s">
        <v>168</v>
      </c>
      <c r="H4" t="s">
        <v>169</v>
      </c>
      <c r="I4"/>
      <c r="J4"/>
      <c r="K4"/>
      <c r="L4"/>
      <c r="M4">
        <v>575</v>
      </c>
      <c r="N4"/>
    </row>
    <row r="5" spans="1:34" ht="15.75" customHeight="1" x14ac:dyDescent="0.3">
      <c r="A5" s="221" t="s">
        <v>636</v>
      </c>
      <c r="B5" s="222"/>
      <c r="C5" s="223"/>
      <c r="D5" s="20">
        <v>95</v>
      </c>
      <c r="E5" s="20">
        <v>96</v>
      </c>
      <c r="F5" s="52">
        <f>SUM(D5:E5)</f>
        <v>191</v>
      </c>
      <c r="G5"/>
      <c r="H5"/>
      <c r="I5"/>
      <c r="J5"/>
      <c r="K5"/>
      <c r="L5"/>
      <c r="M5"/>
      <c r="N5"/>
    </row>
    <row r="6" spans="1:34" ht="15.75" customHeight="1" x14ac:dyDescent="0.3">
      <c r="A6" s="226" t="s">
        <v>238</v>
      </c>
      <c r="B6" s="227"/>
      <c r="C6" s="228"/>
      <c r="D6" s="19">
        <v>95</v>
      </c>
      <c r="E6" s="19">
        <v>99</v>
      </c>
      <c r="F6" s="23">
        <f>SUM(D6:E6)</f>
        <v>194</v>
      </c>
      <c r="G6"/>
      <c r="H6"/>
      <c r="I6"/>
      <c r="J6"/>
      <c r="K6"/>
      <c r="L6"/>
      <c r="M6"/>
      <c r="N6"/>
    </row>
    <row r="7" spans="1:34" ht="15.75" customHeight="1" x14ac:dyDescent="0.3">
      <c r="A7" s="230" t="s">
        <v>637</v>
      </c>
      <c r="B7" s="231"/>
      <c r="C7" s="232"/>
      <c r="D7" s="26">
        <v>97</v>
      </c>
      <c r="E7" s="26">
        <v>100</v>
      </c>
      <c r="F7" s="30">
        <f>SUM(D7:E7)</f>
        <v>197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34" ht="15.75" customHeight="1" x14ac:dyDescent="0.3">
      <c r="A9" s="45" t="s">
        <v>638</v>
      </c>
      <c r="B9" s="46"/>
      <c r="C9" s="47">
        <v>585</v>
      </c>
      <c r="D9" s="46"/>
      <c r="E9" s="48" t="s">
        <v>10</v>
      </c>
      <c r="F9" s="49">
        <f>SUM(F10:F12)</f>
        <v>576</v>
      </c>
      <c r="G9" s="50" t="s">
        <v>168</v>
      </c>
      <c r="H9" s="45" t="s">
        <v>639</v>
      </c>
      <c r="I9" s="46"/>
      <c r="J9" s="47">
        <v>581</v>
      </c>
      <c r="K9" s="46"/>
      <c r="L9" s="48" t="s">
        <v>10</v>
      </c>
      <c r="M9" s="49">
        <f>SUM(M10:M12)</f>
        <v>584</v>
      </c>
      <c r="N9"/>
    </row>
    <row r="10" spans="1:34" ht="15.75" customHeight="1" x14ac:dyDescent="0.3">
      <c r="A10" s="221" t="s">
        <v>640</v>
      </c>
      <c r="B10" s="222"/>
      <c r="C10" s="223"/>
      <c r="D10" s="20">
        <v>98</v>
      </c>
      <c r="E10" s="20">
        <v>97</v>
      </c>
      <c r="F10" s="52">
        <f>SUM(D10:E10)</f>
        <v>195</v>
      </c>
      <c r="G10"/>
      <c r="H10" s="221" t="s">
        <v>566</v>
      </c>
      <c r="I10" s="222"/>
      <c r="J10" s="223"/>
      <c r="K10" s="20">
        <v>97</v>
      </c>
      <c r="L10" s="20">
        <v>96</v>
      </c>
      <c r="M10" s="52">
        <f>SUM(K10:L10)</f>
        <v>193</v>
      </c>
      <c r="N10"/>
      <c r="AA10" s="56"/>
      <c r="AB10" s="56"/>
      <c r="AC10" s="56"/>
      <c r="AD10" s="56"/>
      <c r="AE10" s="56"/>
      <c r="AF10" s="56"/>
    </row>
    <row r="11" spans="1:34" ht="15.75" customHeight="1" x14ac:dyDescent="0.3">
      <c r="A11" s="226" t="s">
        <v>589</v>
      </c>
      <c r="B11" s="227"/>
      <c r="C11" s="228"/>
      <c r="D11" s="19">
        <v>96</v>
      </c>
      <c r="E11" s="19">
        <v>96</v>
      </c>
      <c r="F11" s="23">
        <f>SUM(D11:E11)</f>
        <v>192</v>
      </c>
      <c r="G11"/>
      <c r="H11" s="226" t="s">
        <v>574</v>
      </c>
      <c r="I11" s="227"/>
      <c r="J11" s="228"/>
      <c r="K11" s="19">
        <v>99</v>
      </c>
      <c r="L11" s="19">
        <v>99</v>
      </c>
      <c r="M11" s="23">
        <f>SUM(K11:L11)</f>
        <v>198</v>
      </c>
      <c r="N11"/>
      <c r="AA11" s="56"/>
      <c r="AB11" s="56"/>
      <c r="AC11" s="56"/>
      <c r="AD11" s="56"/>
      <c r="AE11" s="56"/>
      <c r="AF11" s="56"/>
    </row>
    <row r="12" spans="1:34" ht="15.75" customHeight="1" x14ac:dyDescent="0.3">
      <c r="A12" s="230" t="s">
        <v>419</v>
      </c>
      <c r="B12" s="231"/>
      <c r="C12" s="232"/>
      <c r="D12" s="26">
        <v>95</v>
      </c>
      <c r="E12" s="26">
        <v>94</v>
      </c>
      <c r="F12" s="30">
        <f>SUM(D12:E12)</f>
        <v>189</v>
      </c>
      <c r="G12"/>
      <c r="H12" s="230" t="s">
        <v>576</v>
      </c>
      <c r="I12" s="231"/>
      <c r="J12" s="232"/>
      <c r="K12" s="26">
        <v>98</v>
      </c>
      <c r="L12" s="26">
        <v>95</v>
      </c>
      <c r="M12" s="30">
        <f>SUM(K12:L12)</f>
        <v>193</v>
      </c>
      <c r="N12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641</v>
      </c>
      <c r="B14" s="46"/>
      <c r="C14" s="47">
        <v>580</v>
      </c>
      <c r="D14" s="46"/>
      <c r="E14" s="48" t="s">
        <v>10</v>
      </c>
      <c r="F14" s="49">
        <f>SUM(F15:F17)</f>
        <v>583</v>
      </c>
      <c r="G14" s="50" t="s">
        <v>168</v>
      </c>
      <c r="H14" s="45" t="s">
        <v>642</v>
      </c>
      <c r="I14" s="46"/>
      <c r="J14" s="47">
        <v>577</v>
      </c>
      <c r="K14" s="46"/>
      <c r="L14" s="48" t="s">
        <v>10</v>
      </c>
      <c r="M14" s="49">
        <f>SUM(M15:M17)</f>
        <v>578</v>
      </c>
      <c r="N14"/>
    </row>
    <row r="15" spans="1:34" ht="15.75" customHeight="1" x14ac:dyDescent="0.3">
      <c r="A15" s="221" t="s">
        <v>556</v>
      </c>
      <c r="B15" s="222"/>
      <c r="C15" s="223"/>
      <c r="D15" s="20">
        <v>99</v>
      </c>
      <c r="E15" s="20">
        <v>99</v>
      </c>
      <c r="F15" s="52">
        <f>SUM(D15:E15)</f>
        <v>198</v>
      </c>
      <c r="G15"/>
      <c r="H15" s="221" t="s">
        <v>582</v>
      </c>
      <c r="I15" s="222"/>
      <c r="J15" s="223"/>
      <c r="K15" s="20">
        <v>97</v>
      </c>
      <c r="L15" s="20">
        <v>96</v>
      </c>
      <c r="M15" s="52">
        <f>SUM(K15:L15)</f>
        <v>193</v>
      </c>
      <c r="N15"/>
    </row>
    <row r="16" spans="1:34" ht="15.75" customHeight="1" x14ac:dyDescent="0.3">
      <c r="A16" s="226" t="s">
        <v>643</v>
      </c>
      <c r="B16" s="227"/>
      <c r="C16" s="228"/>
      <c r="D16" s="249">
        <v>97</v>
      </c>
      <c r="E16" s="19">
        <v>94</v>
      </c>
      <c r="F16" s="23">
        <f>SUM(D16:E16)</f>
        <v>191</v>
      </c>
      <c r="G16"/>
      <c r="H16" s="226" t="s">
        <v>402</v>
      </c>
      <c r="I16" s="227"/>
      <c r="J16" s="228"/>
      <c r="K16" s="19">
        <v>97</v>
      </c>
      <c r="L16" s="19">
        <v>94</v>
      </c>
      <c r="M16" s="23">
        <f>SUM(K16:L16)</f>
        <v>191</v>
      </c>
      <c r="N16"/>
    </row>
    <row r="17" spans="1:20" ht="15.75" customHeight="1" x14ac:dyDescent="0.3">
      <c r="A17" s="230" t="s">
        <v>591</v>
      </c>
      <c r="B17" s="231"/>
      <c r="C17" s="232"/>
      <c r="D17" s="26">
        <v>98</v>
      </c>
      <c r="E17" s="26">
        <v>96</v>
      </c>
      <c r="F17" s="30">
        <f>SUM(D17:E17)</f>
        <v>194</v>
      </c>
      <c r="G17"/>
      <c r="H17" s="230" t="s">
        <v>573</v>
      </c>
      <c r="I17" s="231"/>
      <c r="J17" s="232"/>
      <c r="K17" s="26">
        <v>98</v>
      </c>
      <c r="L17" s="26">
        <v>96</v>
      </c>
      <c r="M17" s="30">
        <f>SUM(K17:L17)</f>
        <v>194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57" t="s">
        <v>3</v>
      </c>
      <c r="I19" s="11" t="s">
        <v>173</v>
      </c>
      <c r="J19" s="11" t="s">
        <v>174</v>
      </c>
      <c r="K19" s="11" t="s">
        <v>175</v>
      </c>
      <c r="L19" s="11" t="s">
        <v>176</v>
      </c>
      <c r="M19" s="11" t="s">
        <v>9</v>
      </c>
      <c r="N19" s="12" t="s">
        <v>177</v>
      </c>
    </row>
    <row r="20" spans="1:20" ht="15.75" customHeight="1" x14ac:dyDescent="0.3">
      <c r="H20" s="51" t="s">
        <v>639</v>
      </c>
      <c r="I20" s="20">
        <v>1</v>
      </c>
      <c r="J20" s="20">
        <v>1</v>
      </c>
      <c r="K20" s="20"/>
      <c r="L20" s="20"/>
      <c r="M20" s="20">
        <v>584</v>
      </c>
      <c r="N20" s="52">
        <v>2</v>
      </c>
    </row>
    <row r="21" spans="1:20" ht="15.75" customHeight="1" x14ac:dyDescent="0.3">
      <c r="H21" s="53" t="s">
        <v>641</v>
      </c>
      <c r="I21" s="19">
        <v>1</v>
      </c>
      <c r="J21" s="19">
        <v>1</v>
      </c>
      <c r="K21" s="19"/>
      <c r="L21" s="19"/>
      <c r="M21" s="19">
        <v>583</v>
      </c>
      <c r="N21" s="23">
        <v>2</v>
      </c>
    </row>
    <row r="22" spans="1:20" ht="15.75" customHeight="1" x14ac:dyDescent="0.3">
      <c r="H22" s="53" t="s">
        <v>635</v>
      </c>
      <c r="I22" s="21">
        <v>1</v>
      </c>
      <c r="J22" s="21">
        <v>1</v>
      </c>
      <c r="K22" s="21"/>
      <c r="L22" s="21"/>
      <c r="M22" s="21">
        <v>582</v>
      </c>
      <c r="N22" s="22">
        <v>2</v>
      </c>
    </row>
    <row r="23" spans="1:20" ht="15.75" customHeight="1" x14ac:dyDescent="0.3">
      <c r="H23" s="53" t="s">
        <v>642</v>
      </c>
      <c r="I23" s="19">
        <v>1</v>
      </c>
      <c r="J23" s="19"/>
      <c r="K23" s="19"/>
      <c r="L23" s="19">
        <v>1</v>
      </c>
      <c r="M23" s="19">
        <v>578</v>
      </c>
      <c r="N23" s="23">
        <v>0</v>
      </c>
    </row>
    <row r="24" spans="1:20" ht="15.75" customHeight="1" x14ac:dyDescent="0.3">
      <c r="H24" s="58" t="s">
        <v>638</v>
      </c>
      <c r="I24" s="26">
        <v>1</v>
      </c>
      <c r="J24" s="26"/>
      <c r="K24" s="26"/>
      <c r="L24" s="26">
        <v>1</v>
      </c>
      <c r="M24" s="26">
        <v>576</v>
      </c>
      <c r="N24" s="30">
        <v>0</v>
      </c>
    </row>
    <row r="25" spans="1:20" ht="15.75" customHeight="1" x14ac:dyDescent="0.3"/>
    <row r="26" spans="1:20" ht="15.75" customHeight="1" x14ac:dyDescent="0.3">
      <c r="B26" s="71"/>
      <c r="C26" s="71"/>
      <c r="H26" s="250"/>
      <c r="I26" s="62"/>
      <c r="J26" s="62"/>
      <c r="K26" s="62"/>
      <c r="L26" s="62"/>
      <c r="M26" s="62"/>
      <c r="N26" s="62"/>
    </row>
    <row r="27" spans="1:20" ht="15.75" customHeight="1" x14ac:dyDescent="0.3">
      <c r="A27" s="60"/>
      <c r="B27" s="60"/>
      <c r="C27" s="60"/>
      <c r="D27" s="60"/>
      <c r="E27" s="60"/>
      <c r="F27" s="60"/>
      <c r="G27" s="61"/>
      <c r="H27" s="60"/>
      <c r="I27" s="60"/>
      <c r="J27" s="60"/>
      <c r="K27" s="60"/>
      <c r="L27" s="60"/>
      <c r="M27" s="60"/>
      <c r="N27" s="60"/>
      <c r="P27" s="62"/>
    </row>
    <row r="28" spans="1:20" ht="15.75" customHeight="1" x14ac:dyDescent="0.3"/>
    <row r="29" spans="1:20" ht="15.75" customHeight="1" x14ac:dyDescent="0.3">
      <c r="A29" s="8" t="s">
        <v>4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45" t="s">
        <v>644</v>
      </c>
      <c r="B30" s="46"/>
      <c r="C30" s="47">
        <v>573</v>
      </c>
      <c r="D30" s="46"/>
      <c r="E30" s="48" t="s">
        <v>10</v>
      </c>
      <c r="F30" s="49">
        <f>SUM(F31:F33)</f>
        <v>572</v>
      </c>
      <c r="G30" s="50" t="s">
        <v>168</v>
      </c>
      <c r="H30" t="s">
        <v>169</v>
      </c>
      <c r="I30"/>
      <c r="J30"/>
      <c r="K30"/>
      <c r="L30"/>
      <c r="M30">
        <v>573</v>
      </c>
      <c r="N30"/>
      <c r="O30" s="34"/>
      <c r="P30" s="34"/>
      <c r="Q30" s="34"/>
      <c r="R30" s="34"/>
      <c r="S30" s="34"/>
      <c r="T30" s="34"/>
    </row>
    <row r="31" spans="1:20" ht="15.75" customHeight="1" x14ac:dyDescent="0.3">
      <c r="A31" s="221" t="s">
        <v>140</v>
      </c>
      <c r="B31" s="222"/>
      <c r="C31" s="223"/>
      <c r="D31" s="20">
        <v>97</v>
      </c>
      <c r="E31" s="20">
        <v>95</v>
      </c>
      <c r="F31" s="52">
        <f>SUM(D31:E31)</f>
        <v>192</v>
      </c>
      <c r="G31"/>
      <c r="H31"/>
      <c r="I31"/>
      <c r="J31"/>
      <c r="K31"/>
      <c r="L31"/>
      <c r="M31"/>
      <c r="N31"/>
      <c r="O31" s="34"/>
      <c r="P31" s="34"/>
      <c r="Q31" s="34"/>
      <c r="R31" s="34"/>
      <c r="S31" s="34"/>
      <c r="T31" s="34"/>
    </row>
    <row r="32" spans="1:20" ht="15.75" customHeight="1" x14ac:dyDescent="0.3">
      <c r="A32" s="226" t="s">
        <v>565</v>
      </c>
      <c r="B32" s="227"/>
      <c r="C32" s="228"/>
      <c r="D32" s="19">
        <v>96</v>
      </c>
      <c r="E32" s="19">
        <v>97</v>
      </c>
      <c r="F32" s="23">
        <f>SUM(D32:E32)</f>
        <v>193</v>
      </c>
      <c r="G32"/>
      <c r="H32"/>
      <c r="I32"/>
      <c r="J32"/>
      <c r="K32"/>
      <c r="L32"/>
      <c r="M32"/>
      <c r="N32"/>
      <c r="O32" s="34"/>
      <c r="P32" s="34"/>
      <c r="Q32" s="34"/>
      <c r="R32" s="34"/>
      <c r="S32" s="34"/>
      <c r="T32" s="34"/>
    </row>
    <row r="33" spans="1:20" ht="15.75" customHeight="1" x14ac:dyDescent="0.3">
      <c r="A33" s="230" t="s">
        <v>587</v>
      </c>
      <c r="B33" s="231"/>
      <c r="C33" s="232"/>
      <c r="D33" s="26">
        <v>95</v>
      </c>
      <c r="E33" s="26">
        <v>92</v>
      </c>
      <c r="F33" s="30">
        <f>SUM(D33:E33)</f>
        <v>187</v>
      </c>
      <c r="G33"/>
      <c r="H33"/>
      <c r="I33"/>
      <c r="J33"/>
      <c r="K33"/>
      <c r="L33"/>
      <c r="M33"/>
      <c r="N33"/>
      <c r="O33" s="34"/>
      <c r="P33" s="34"/>
      <c r="Q33" s="34"/>
      <c r="R33" s="34"/>
      <c r="S33" s="34"/>
      <c r="T33" s="3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4"/>
      <c r="P34" s="34"/>
      <c r="Q34" s="34"/>
      <c r="R34" s="34"/>
      <c r="S34" s="34"/>
      <c r="T34" s="34"/>
    </row>
    <row r="35" spans="1:20" ht="15.75" customHeight="1" x14ac:dyDescent="0.3">
      <c r="A35" s="45" t="s">
        <v>645</v>
      </c>
      <c r="B35" s="46"/>
      <c r="C35" s="47">
        <v>569</v>
      </c>
      <c r="D35" s="46"/>
      <c r="E35" s="48" t="s">
        <v>10</v>
      </c>
      <c r="F35" s="49">
        <f>SUM(F36:F38)</f>
        <v>545</v>
      </c>
      <c r="G35" s="50" t="s">
        <v>168</v>
      </c>
      <c r="H35" s="45" t="s">
        <v>646</v>
      </c>
      <c r="I35" s="46"/>
      <c r="J35" s="47">
        <v>567</v>
      </c>
      <c r="K35" s="46"/>
      <c r="L35" s="48" t="s">
        <v>10</v>
      </c>
      <c r="M35" s="49">
        <f>SUM(M36:M38)</f>
        <v>570</v>
      </c>
      <c r="N35"/>
      <c r="O35" s="34"/>
      <c r="P35" s="34"/>
      <c r="Q35" s="34"/>
      <c r="R35" s="34"/>
      <c r="S35" s="34"/>
      <c r="T35" s="34"/>
    </row>
    <row r="36" spans="1:20" ht="15.75" customHeight="1" x14ac:dyDescent="0.3">
      <c r="A36" s="221" t="s">
        <v>647</v>
      </c>
      <c r="B36" s="222"/>
      <c r="C36" s="223"/>
      <c r="D36" s="20">
        <v>89</v>
      </c>
      <c r="E36" s="20">
        <v>89</v>
      </c>
      <c r="F36" s="52">
        <f>SUM(D36:E36)</f>
        <v>178</v>
      </c>
      <c r="G36"/>
      <c r="H36" s="221" t="s">
        <v>433</v>
      </c>
      <c r="I36" s="222"/>
      <c r="J36" s="223"/>
      <c r="K36" s="20">
        <v>98</v>
      </c>
      <c r="L36" s="20">
        <v>93</v>
      </c>
      <c r="M36" s="52">
        <f>SUM(K36:L36)</f>
        <v>191</v>
      </c>
      <c r="N36"/>
      <c r="O36" s="34"/>
      <c r="P36" s="34"/>
      <c r="Q36" s="34"/>
      <c r="R36" s="34"/>
      <c r="S36" s="34"/>
      <c r="T36" s="34"/>
    </row>
    <row r="37" spans="1:20" ht="15.75" customHeight="1" x14ac:dyDescent="0.3">
      <c r="A37" s="226" t="s">
        <v>608</v>
      </c>
      <c r="B37" s="227"/>
      <c r="C37" s="228"/>
      <c r="D37" s="19">
        <v>91</v>
      </c>
      <c r="E37" s="19">
        <v>97</v>
      </c>
      <c r="F37" s="23">
        <f>SUM(D37:E37)</f>
        <v>188</v>
      </c>
      <c r="G37"/>
      <c r="H37" s="226" t="s">
        <v>648</v>
      </c>
      <c r="I37" s="227"/>
      <c r="J37" s="228"/>
      <c r="K37" s="249">
        <v>95</v>
      </c>
      <c r="L37" s="19">
        <v>93</v>
      </c>
      <c r="M37" s="23">
        <f>SUM(K37:L37)</f>
        <v>188</v>
      </c>
      <c r="N37"/>
      <c r="O37" s="34"/>
      <c r="P37" s="34"/>
      <c r="Q37" s="34"/>
      <c r="R37" s="34"/>
      <c r="S37" s="34"/>
      <c r="T37" s="34"/>
    </row>
    <row r="38" spans="1:20" ht="15.75" customHeight="1" x14ac:dyDescent="0.3">
      <c r="A38" s="230" t="s">
        <v>592</v>
      </c>
      <c r="B38" s="231"/>
      <c r="C38" s="232"/>
      <c r="D38" s="26">
        <v>91</v>
      </c>
      <c r="E38" s="26">
        <v>88</v>
      </c>
      <c r="F38" s="30">
        <f>SUM(D38:E38)</f>
        <v>179</v>
      </c>
      <c r="G38"/>
      <c r="H38" s="230" t="s">
        <v>590</v>
      </c>
      <c r="I38" s="231"/>
      <c r="J38" s="232"/>
      <c r="K38" s="26">
        <v>95</v>
      </c>
      <c r="L38" s="26">
        <v>96</v>
      </c>
      <c r="M38" s="30">
        <f>SUM(K38:L38)</f>
        <v>191</v>
      </c>
      <c r="N38"/>
      <c r="O38" s="34"/>
      <c r="P38" s="34"/>
      <c r="Q38" s="34"/>
      <c r="R38" s="34"/>
      <c r="S38" s="34"/>
      <c r="T38" s="3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4"/>
      <c r="P39" s="34"/>
      <c r="Q39" s="34"/>
      <c r="R39" s="34"/>
      <c r="S39" s="34"/>
      <c r="T39" s="34"/>
    </row>
    <row r="40" spans="1:20" ht="15.75" customHeight="1" x14ac:dyDescent="0.3">
      <c r="A40" s="45" t="s">
        <v>649</v>
      </c>
      <c r="B40" s="46"/>
      <c r="C40" s="47">
        <v>573</v>
      </c>
      <c r="D40" s="46"/>
      <c r="E40" s="48" t="s">
        <v>10</v>
      </c>
      <c r="F40" s="49">
        <f>SUM(F41:F43)</f>
        <v>566</v>
      </c>
      <c r="G40" s="50" t="s">
        <v>168</v>
      </c>
      <c r="H40" s="45" t="s">
        <v>650</v>
      </c>
      <c r="I40" s="46"/>
      <c r="J40" s="47">
        <v>574</v>
      </c>
      <c r="K40" s="46"/>
      <c r="L40" s="48" t="s">
        <v>10</v>
      </c>
      <c r="M40" s="49">
        <f>SUM(M41:M43)</f>
        <v>559</v>
      </c>
      <c r="N40"/>
      <c r="O40" s="34"/>
      <c r="P40" s="34"/>
      <c r="Q40" s="34"/>
      <c r="R40" s="34"/>
      <c r="S40" s="34"/>
      <c r="T40" s="34"/>
    </row>
    <row r="41" spans="1:20" ht="15.75" customHeight="1" x14ac:dyDescent="0.3">
      <c r="A41" s="221" t="s">
        <v>580</v>
      </c>
      <c r="B41" s="222"/>
      <c r="C41" s="223"/>
      <c r="D41" s="20">
        <v>93</v>
      </c>
      <c r="E41" s="20">
        <v>96</v>
      </c>
      <c r="F41" s="52">
        <f>SUM(D41:E41)</f>
        <v>189</v>
      </c>
      <c r="G41"/>
      <c r="H41" s="221" t="s">
        <v>651</v>
      </c>
      <c r="I41" s="222"/>
      <c r="J41" s="223"/>
      <c r="K41" s="20">
        <v>90</v>
      </c>
      <c r="L41" s="20">
        <v>89</v>
      </c>
      <c r="M41" s="52">
        <f>SUM(K41:L41)</f>
        <v>179</v>
      </c>
      <c r="N41"/>
      <c r="O41" s="34"/>
      <c r="P41" s="34"/>
      <c r="Q41" s="34"/>
      <c r="R41" s="34"/>
      <c r="S41" s="34"/>
      <c r="T41" s="34"/>
    </row>
    <row r="42" spans="1:20" ht="15.75" customHeight="1" x14ac:dyDescent="0.3">
      <c r="A42" s="226" t="s">
        <v>652</v>
      </c>
      <c r="B42" s="227"/>
      <c r="C42" s="228"/>
      <c r="D42" s="19">
        <v>93</v>
      </c>
      <c r="E42" s="19">
        <v>93</v>
      </c>
      <c r="F42" s="23">
        <f>SUM(D42:E42)</f>
        <v>186</v>
      </c>
      <c r="G42"/>
      <c r="H42" s="226" t="s">
        <v>568</v>
      </c>
      <c r="I42" s="227"/>
      <c r="J42" s="228"/>
      <c r="K42" s="19">
        <v>95</v>
      </c>
      <c r="L42" s="19">
        <v>97</v>
      </c>
      <c r="M42" s="23">
        <f>SUM(K42:L42)</f>
        <v>192</v>
      </c>
      <c r="N42"/>
      <c r="O42" s="34"/>
      <c r="P42" s="34"/>
      <c r="Q42" s="34"/>
      <c r="R42" s="34"/>
      <c r="S42" s="34"/>
      <c r="T42" s="34"/>
    </row>
    <row r="43" spans="1:20" ht="15.75" customHeight="1" x14ac:dyDescent="0.3">
      <c r="A43" s="230" t="s">
        <v>585</v>
      </c>
      <c r="B43" s="231"/>
      <c r="C43" s="232"/>
      <c r="D43" s="26">
        <v>97</v>
      </c>
      <c r="E43" s="26">
        <v>94</v>
      </c>
      <c r="F43" s="30">
        <f>SUM(D43:E43)</f>
        <v>191</v>
      </c>
      <c r="G43"/>
      <c r="H43" s="230" t="s">
        <v>597</v>
      </c>
      <c r="I43" s="231"/>
      <c r="J43" s="232"/>
      <c r="K43" s="26">
        <v>96</v>
      </c>
      <c r="L43" s="26">
        <v>92</v>
      </c>
      <c r="M43" s="30">
        <f>SUM(K43:L43)</f>
        <v>188</v>
      </c>
      <c r="N43"/>
      <c r="O43" s="34"/>
      <c r="P43" s="34"/>
      <c r="Q43" s="34"/>
      <c r="R43" s="34"/>
      <c r="S43" s="34"/>
      <c r="T43" s="3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4"/>
      <c r="P44" s="34"/>
      <c r="Q44" s="34"/>
      <c r="R44" s="34"/>
      <c r="S44" s="34"/>
      <c r="T44" s="34"/>
    </row>
    <row r="45" spans="1:20" ht="15.75" customHeight="1" x14ac:dyDescent="0.3">
      <c r="H45" s="57" t="s">
        <v>4</v>
      </c>
      <c r="I45" s="11" t="s">
        <v>173</v>
      </c>
      <c r="J45" s="11" t="s">
        <v>174</v>
      </c>
      <c r="K45" s="11" t="s">
        <v>175</v>
      </c>
      <c r="L45" s="11" t="s">
        <v>176</v>
      </c>
      <c r="M45" s="11" t="s">
        <v>9</v>
      </c>
      <c r="N45" s="12" t="s">
        <v>177</v>
      </c>
    </row>
    <row r="46" spans="1:20" ht="15.75" customHeight="1" x14ac:dyDescent="0.3">
      <c r="H46" s="64" t="s">
        <v>646</v>
      </c>
      <c r="I46" s="65">
        <v>1</v>
      </c>
      <c r="J46" s="65">
        <v>1</v>
      </c>
      <c r="K46" s="65"/>
      <c r="L46" s="65"/>
      <c r="M46" s="65">
        <v>570</v>
      </c>
      <c r="N46" s="66">
        <v>2</v>
      </c>
      <c r="O46" s="34"/>
      <c r="P46" s="34"/>
    </row>
    <row r="47" spans="1:20" ht="15.75" customHeight="1" x14ac:dyDescent="0.3">
      <c r="H47" s="67" t="s">
        <v>649</v>
      </c>
      <c r="I47" s="37">
        <v>1</v>
      </c>
      <c r="J47" s="37">
        <v>1</v>
      </c>
      <c r="K47" s="37"/>
      <c r="L47" s="37"/>
      <c r="M47" s="37">
        <v>566</v>
      </c>
      <c r="N47" s="38">
        <v>2</v>
      </c>
      <c r="O47" s="34"/>
      <c r="P47" s="34"/>
    </row>
    <row r="48" spans="1:20" ht="15.75" customHeight="1" x14ac:dyDescent="0.3">
      <c r="H48" s="67" t="s">
        <v>644</v>
      </c>
      <c r="I48" s="37">
        <v>1</v>
      </c>
      <c r="J48" s="37"/>
      <c r="K48" s="37"/>
      <c r="L48" s="37">
        <v>1</v>
      </c>
      <c r="M48" s="37">
        <v>572</v>
      </c>
      <c r="N48" s="38">
        <v>0</v>
      </c>
      <c r="O48" s="34"/>
      <c r="P48" s="34"/>
    </row>
    <row r="49" spans="1:16" ht="15.75" customHeight="1" x14ac:dyDescent="0.3">
      <c r="H49" s="67" t="s">
        <v>650</v>
      </c>
      <c r="I49" s="37">
        <v>1</v>
      </c>
      <c r="J49" s="37"/>
      <c r="K49" s="37"/>
      <c r="L49" s="37">
        <v>1</v>
      </c>
      <c r="M49" s="37">
        <v>559</v>
      </c>
      <c r="N49" s="38">
        <v>0</v>
      </c>
      <c r="O49" s="34"/>
      <c r="P49" s="34"/>
    </row>
    <row r="50" spans="1:16" ht="15.75" customHeight="1" x14ac:dyDescent="0.3">
      <c r="H50" s="68" t="s">
        <v>645</v>
      </c>
      <c r="I50" s="41">
        <v>1</v>
      </c>
      <c r="J50" s="41"/>
      <c r="K50" s="41"/>
      <c r="L50" s="41">
        <v>1</v>
      </c>
      <c r="M50" s="41">
        <v>545</v>
      </c>
      <c r="N50" s="42">
        <v>0</v>
      </c>
      <c r="O50" s="34"/>
      <c r="P50" s="34"/>
    </row>
    <row r="51" spans="1:16" ht="15.75" customHeight="1" x14ac:dyDescent="0.3"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4" t="s">
        <v>208</v>
      </c>
      <c r="E52" s="5"/>
      <c r="G52" s="69" t="s">
        <v>142</v>
      </c>
    </row>
    <row r="53" spans="1:16" ht="15.75" customHeight="1" x14ac:dyDescent="0.3">
      <c r="A53" s="4" t="s">
        <v>143</v>
      </c>
    </row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0">
    <sortCondition descending="1" ref="N46"/>
    <sortCondition descending="1" ref="M46"/>
  </sortState>
  <hyperlinks>
    <hyperlink ref="A2" location="'Index'!A3" tooltip="Go to the Index sheet" display="`" xr:uid="{151FBA19-E87E-48A7-8D35-7A37AB8C50A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1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63814-305C-47CA-892B-B73CAACA7A6C}">
  <sheetPr codeName="Sheet9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634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44</v>
      </c>
      <c r="G3" s="5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653</v>
      </c>
      <c r="B4" s="46"/>
      <c r="C4" s="47">
        <v>561</v>
      </c>
      <c r="D4" s="46"/>
      <c r="E4" s="48" t="s">
        <v>10</v>
      </c>
      <c r="F4" s="49">
        <f>SUM(F5:F7)</f>
        <v>546</v>
      </c>
      <c r="G4" s="50" t="s">
        <v>168</v>
      </c>
      <c r="H4" t="s">
        <v>169</v>
      </c>
      <c r="I4"/>
      <c r="J4"/>
      <c r="K4"/>
      <c r="L4"/>
      <c r="M4">
        <v>561</v>
      </c>
      <c r="N4"/>
      <c r="O4" s="34"/>
      <c r="P4" s="34"/>
      <c r="Q4" s="34"/>
      <c r="R4" s="34"/>
      <c r="S4" s="34"/>
      <c r="T4" s="34"/>
    </row>
    <row r="5" spans="1:34" ht="15.75" customHeight="1" x14ac:dyDescent="0.3">
      <c r="A5" s="221" t="s">
        <v>654</v>
      </c>
      <c r="B5" s="222"/>
      <c r="C5" s="223"/>
      <c r="D5" s="20">
        <v>79</v>
      </c>
      <c r="E5" s="251">
        <v>88</v>
      </c>
      <c r="F5" s="52">
        <f>SUM(D5:E5)</f>
        <v>167</v>
      </c>
      <c r="G5"/>
      <c r="H5"/>
      <c r="I5"/>
      <c r="J5"/>
      <c r="K5"/>
      <c r="L5"/>
      <c r="M5"/>
      <c r="N5"/>
      <c r="O5" s="34"/>
      <c r="P5" s="34"/>
      <c r="Q5" s="34"/>
      <c r="R5" s="34"/>
      <c r="S5" s="34"/>
      <c r="T5" s="34"/>
    </row>
    <row r="6" spans="1:34" ht="15.75" customHeight="1" x14ac:dyDescent="0.3">
      <c r="A6" s="226" t="s">
        <v>599</v>
      </c>
      <c r="B6" s="227"/>
      <c r="C6" s="228"/>
      <c r="D6" s="19">
        <v>96</v>
      </c>
      <c r="E6" s="19">
        <v>92</v>
      </c>
      <c r="F6" s="23">
        <f>SUM(D6:E6)</f>
        <v>188</v>
      </c>
      <c r="G6"/>
      <c r="H6"/>
      <c r="I6"/>
      <c r="J6"/>
      <c r="K6"/>
      <c r="L6"/>
      <c r="M6"/>
      <c r="N6"/>
      <c r="O6" s="34"/>
      <c r="P6" s="34"/>
      <c r="Q6" s="34"/>
      <c r="R6" s="34"/>
      <c r="S6" s="34"/>
      <c r="T6" s="34"/>
    </row>
    <row r="7" spans="1:34" ht="15.75" customHeight="1" x14ac:dyDescent="0.3">
      <c r="A7" s="230" t="s">
        <v>606</v>
      </c>
      <c r="B7" s="231"/>
      <c r="C7" s="232"/>
      <c r="D7" s="26">
        <v>96</v>
      </c>
      <c r="E7" s="26">
        <v>95</v>
      </c>
      <c r="F7" s="30">
        <f>SUM(D7:E7)</f>
        <v>191</v>
      </c>
      <c r="G7"/>
      <c r="H7"/>
      <c r="I7"/>
      <c r="J7"/>
      <c r="K7"/>
      <c r="L7"/>
      <c r="M7"/>
      <c r="N7"/>
      <c r="O7" s="34"/>
      <c r="P7" s="34"/>
      <c r="Q7" s="34"/>
      <c r="R7" s="34"/>
      <c r="S7" s="34"/>
      <c r="T7" s="34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34"/>
      <c r="P8" s="34"/>
      <c r="Q8" s="34"/>
      <c r="R8" s="34"/>
      <c r="S8" s="34"/>
      <c r="T8" s="34"/>
    </row>
    <row r="9" spans="1:34" ht="15.75" customHeight="1" x14ac:dyDescent="0.3">
      <c r="A9" s="45" t="s">
        <v>655</v>
      </c>
      <c r="B9" s="46"/>
      <c r="C9" s="47">
        <v>540</v>
      </c>
      <c r="D9" s="46"/>
      <c r="E9" s="48" t="s">
        <v>10</v>
      </c>
      <c r="F9" s="49">
        <f>SUM(F10:F12)</f>
        <v>523</v>
      </c>
      <c r="G9" s="50" t="s">
        <v>168</v>
      </c>
      <c r="H9" s="45" t="s">
        <v>656</v>
      </c>
      <c r="I9" s="46"/>
      <c r="J9" s="47">
        <v>556</v>
      </c>
      <c r="K9" s="46"/>
      <c r="L9" s="48" t="s">
        <v>10</v>
      </c>
      <c r="M9" s="49">
        <f>SUM(M10:M12)</f>
        <v>488</v>
      </c>
      <c r="N9"/>
      <c r="O9" s="34"/>
      <c r="P9" s="34"/>
      <c r="Q9" s="34"/>
      <c r="R9" s="34"/>
      <c r="S9" s="34"/>
      <c r="T9" s="34"/>
    </row>
    <row r="10" spans="1:34" ht="15.75" customHeight="1" x14ac:dyDescent="0.3">
      <c r="A10" s="221" t="s">
        <v>611</v>
      </c>
      <c r="B10" s="222"/>
      <c r="C10" s="223"/>
      <c r="D10" s="20">
        <v>91</v>
      </c>
      <c r="E10" s="20">
        <v>83</v>
      </c>
      <c r="F10" s="52">
        <f>SUM(D10:E10)</f>
        <v>174</v>
      </c>
      <c r="G10"/>
      <c r="H10" s="221" t="s">
        <v>564</v>
      </c>
      <c r="I10" s="222"/>
      <c r="J10" s="223"/>
      <c r="K10" s="20">
        <v>95</v>
      </c>
      <c r="L10" s="20">
        <v>96</v>
      </c>
      <c r="M10" s="52">
        <f>SUM(K10:L10)</f>
        <v>191</v>
      </c>
      <c r="N10"/>
      <c r="O10" s="34"/>
      <c r="P10" s="34"/>
      <c r="Q10" s="34"/>
      <c r="R10" s="34"/>
      <c r="S10" s="34"/>
      <c r="T10" s="34"/>
      <c r="AA10" s="56"/>
      <c r="AB10" s="56"/>
      <c r="AC10" s="56"/>
      <c r="AD10" s="56"/>
      <c r="AE10" s="56"/>
      <c r="AF10" s="56"/>
    </row>
    <row r="11" spans="1:34" ht="15.75" customHeight="1" x14ac:dyDescent="0.3">
      <c r="A11" s="226" t="s">
        <v>596</v>
      </c>
      <c r="B11" s="227"/>
      <c r="C11" s="228"/>
      <c r="D11" s="19">
        <v>88</v>
      </c>
      <c r="E11" s="19">
        <v>84</v>
      </c>
      <c r="F11" s="23">
        <f>SUM(D11:E11)</f>
        <v>172</v>
      </c>
      <c r="G11"/>
      <c r="H11" s="226" t="s">
        <v>657</v>
      </c>
      <c r="I11" s="227"/>
      <c r="J11" s="228"/>
      <c r="K11" s="19">
        <v>58</v>
      </c>
      <c r="L11" s="19">
        <v>81</v>
      </c>
      <c r="M11" s="23">
        <f>SUM(K11:L11)</f>
        <v>139</v>
      </c>
      <c r="N11"/>
      <c r="O11" s="34"/>
      <c r="P11" s="34"/>
      <c r="Q11" s="34"/>
      <c r="R11" s="34"/>
      <c r="S11" s="34"/>
      <c r="T11" s="34"/>
      <c r="AA11" s="56"/>
      <c r="AB11" s="56"/>
      <c r="AC11" s="56"/>
      <c r="AD11" s="56"/>
      <c r="AE11" s="56"/>
      <c r="AF11" s="56"/>
    </row>
    <row r="12" spans="1:34" ht="15.75" customHeight="1" x14ac:dyDescent="0.3">
      <c r="A12" s="230" t="s">
        <v>612</v>
      </c>
      <c r="B12" s="231"/>
      <c r="C12" s="232"/>
      <c r="D12" s="26">
        <v>88</v>
      </c>
      <c r="E12" s="26">
        <v>89</v>
      </c>
      <c r="F12" s="30">
        <f>SUM(D12:E12)</f>
        <v>177</v>
      </c>
      <c r="G12"/>
      <c r="H12" s="230" t="s">
        <v>658</v>
      </c>
      <c r="I12" s="231"/>
      <c r="J12" s="232"/>
      <c r="K12" s="26">
        <v>82</v>
      </c>
      <c r="L12" s="26">
        <v>76</v>
      </c>
      <c r="M12" s="30">
        <f>SUM(K12:L12)</f>
        <v>158</v>
      </c>
      <c r="N12"/>
      <c r="O12" s="34"/>
      <c r="P12" s="34"/>
      <c r="Q12" s="34"/>
      <c r="R12" s="34"/>
      <c r="S12" s="34"/>
      <c r="T12" s="34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34"/>
      <c r="P13" s="34"/>
      <c r="Q13" s="34"/>
      <c r="R13" s="34"/>
      <c r="S13" s="34"/>
      <c r="T13" s="34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659</v>
      </c>
      <c r="B14" s="46"/>
      <c r="C14" s="47">
        <v>556</v>
      </c>
      <c r="D14" s="46"/>
      <c r="E14" s="48" t="s">
        <v>10</v>
      </c>
      <c r="F14" s="49">
        <f>SUM(F15:F17)</f>
        <v>566</v>
      </c>
      <c r="G14" s="50" t="s">
        <v>168</v>
      </c>
      <c r="H14" s="45" t="s">
        <v>660</v>
      </c>
      <c r="I14" s="46"/>
      <c r="J14" s="47">
        <v>538</v>
      </c>
      <c r="K14" s="46"/>
      <c r="L14" s="48" t="s">
        <v>10</v>
      </c>
      <c r="M14" s="49">
        <f>SUM(M15:M17)</f>
        <v>356</v>
      </c>
      <c r="N14"/>
      <c r="O14" s="34"/>
      <c r="P14" s="34"/>
      <c r="Q14" s="34"/>
      <c r="R14" s="34"/>
      <c r="S14" s="34"/>
      <c r="T14" s="34"/>
    </row>
    <row r="15" spans="1:34" ht="15.75" customHeight="1" x14ac:dyDescent="0.3">
      <c r="A15" s="221" t="s">
        <v>586</v>
      </c>
      <c r="B15" s="222"/>
      <c r="C15" s="223"/>
      <c r="D15" s="20">
        <v>94</v>
      </c>
      <c r="E15" s="20">
        <v>96</v>
      </c>
      <c r="F15" s="52">
        <f>SUM(D15:E15)</f>
        <v>190</v>
      </c>
      <c r="G15"/>
      <c r="H15" s="221" t="s">
        <v>610</v>
      </c>
      <c r="I15" s="222"/>
      <c r="J15" s="223"/>
      <c r="K15" s="20" t="s">
        <v>43</v>
      </c>
      <c r="L15" s="20"/>
      <c r="M15" s="52">
        <f>SUM(K15:L15)</f>
        <v>0</v>
      </c>
      <c r="N15"/>
      <c r="O15" s="34"/>
      <c r="P15" s="34"/>
      <c r="Q15" s="34"/>
      <c r="R15" s="34"/>
      <c r="S15" s="34"/>
      <c r="T15" s="34"/>
    </row>
    <row r="16" spans="1:34" ht="15.75" customHeight="1" x14ac:dyDescent="0.3">
      <c r="A16" s="226" t="s">
        <v>604</v>
      </c>
      <c r="B16" s="227"/>
      <c r="C16" s="228"/>
      <c r="D16" s="19">
        <v>94</v>
      </c>
      <c r="E16" s="19">
        <v>89</v>
      </c>
      <c r="F16" s="23">
        <f>SUM(D16:E16)</f>
        <v>183</v>
      </c>
      <c r="G16"/>
      <c r="H16" s="226" t="s">
        <v>575</v>
      </c>
      <c r="I16" s="227"/>
      <c r="J16" s="228"/>
      <c r="K16" s="19">
        <v>97</v>
      </c>
      <c r="L16" s="19">
        <v>97</v>
      </c>
      <c r="M16" s="23">
        <f>SUM(K16:L16)</f>
        <v>194</v>
      </c>
      <c r="N16"/>
      <c r="O16" s="34"/>
      <c r="P16" s="34"/>
      <c r="Q16" s="34"/>
      <c r="R16" s="34"/>
      <c r="S16" s="34"/>
      <c r="T16" s="34"/>
    </row>
    <row r="17" spans="1:20" ht="15.75" customHeight="1" x14ac:dyDescent="0.3">
      <c r="A17" s="230" t="s">
        <v>625</v>
      </c>
      <c r="B17" s="231"/>
      <c r="C17" s="232"/>
      <c r="D17" s="26">
        <v>94</v>
      </c>
      <c r="E17" s="26">
        <v>99</v>
      </c>
      <c r="F17" s="30">
        <f>SUM(D17:E17)</f>
        <v>193</v>
      </c>
      <c r="G17"/>
      <c r="H17" s="230" t="s">
        <v>632</v>
      </c>
      <c r="I17" s="231"/>
      <c r="J17" s="232"/>
      <c r="K17" s="26">
        <v>78</v>
      </c>
      <c r="L17" s="26">
        <v>84</v>
      </c>
      <c r="M17" s="30">
        <f>SUM(K17:L17)</f>
        <v>162</v>
      </c>
      <c r="N17"/>
      <c r="O17" s="34"/>
      <c r="P17" s="34"/>
      <c r="Q17" s="34"/>
      <c r="R17" s="34"/>
      <c r="S17" s="34"/>
      <c r="T17" s="3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34"/>
      <c r="P18" s="34"/>
      <c r="Q18" s="34"/>
      <c r="R18" s="34"/>
      <c r="S18" s="34"/>
      <c r="T18" s="34"/>
    </row>
    <row r="19" spans="1:20" ht="15.75" customHeight="1" x14ac:dyDescent="0.3">
      <c r="H19" s="57" t="s">
        <v>44</v>
      </c>
      <c r="I19" s="11" t="s">
        <v>173</v>
      </c>
      <c r="J19" s="11" t="s">
        <v>174</v>
      </c>
      <c r="K19" s="11" t="s">
        <v>175</v>
      </c>
      <c r="L19" s="11" t="s">
        <v>176</v>
      </c>
      <c r="M19" s="11" t="s">
        <v>9</v>
      </c>
      <c r="N19" s="12" t="s">
        <v>177</v>
      </c>
    </row>
    <row r="20" spans="1:20" ht="15.75" customHeight="1" x14ac:dyDescent="0.3">
      <c r="H20" s="64" t="s">
        <v>659</v>
      </c>
      <c r="I20" s="65">
        <v>1</v>
      </c>
      <c r="J20" s="65">
        <v>1</v>
      </c>
      <c r="K20" s="65"/>
      <c r="L20" s="65"/>
      <c r="M20" s="65">
        <v>566</v>
      </c>
      <c r="N20" s="66">
        <v>2</v>
      </c>
      <c r="O20" s="34"/>
      <c r="P20" s="34"/>
    </row>
    <row r="21" spans="1:20" ht="15.75" customHeight="1" x14ac:dyDescent="0.3">
      <c r="H21" s="67" t="s">
        <v>655</v>
      </c>
      <c r="I21" s="37">
        <v>1</v>
      </c>
      <c r="J21" s="37">
        <v>1</v>
      </c>
      <c r="K21" s="37"/>
      <c r="L21" s="37"/>
      <c r="M21" s="37">
        <v>523</v>
      </c>
      <c r="N21" s="38">
        <v>2</v>
      </c>
      <c r="O21" s="34"/>
      <c r="P21" s="34"/>
    </row>
    <row r="22" spans="1:20" ht="15.75" customHeight="1" x14ac:dyDescent="0.3">
      <c r="H22" s="67" t="s">
        <v>653</v>
      </c>
      <c r="I22" s="37">
        <v>1</v>
      </c>
      <c r="J22" s="37"/>
      <c r="K22" s="37"/>
      <c r="L22" s="37">
        <v>1</v>
      </c>
      <c r="M22" s="37">
        <v>546</v>
      </c>
      <c r="N22" s="38">
        <v>0</v>
      </c>
      <c r="O22" s="34"/>
      <c r="P22" s="34"/>
    </row>
    <row r="23" spans="1:20" ht="15.75" customHeight="1" x14ac:dyDescent="0.3">
      <c r="H23" s="67" t="s">
        <v>656</v>
      </c>
      <c r="I23" s="37">
        <v>1</v>
      </c>
      <c r="J23" s="37"/>
      <c r="K23" s="37"/>
      <c r="L23" s="37">
        <v>1</v>
      </c>
      <c r="M23" s="37">
        <v>488</v>
      </c>
      <c r="N23" s="38">
        <v>0</v>
      </c>
      <c r="O23" s="34"/>
      <c r="P23" s="34"/>
    </row>
    <row r="24" spans="1:20" ht="15.75" customHeight="1" x14ac:dyDescent="0.3">
      <c r="H24" s="68" t="s">
        <v>660</v>
      </c>
      <c r="I24" s="41">
        <v>1</v>
      </c>
      <c r="J24" s="41"/>
      <c r="K24" s="41"/>
      <c r="L24" s="41">
        <v>1</v>
      </c>
      <c r="M24" s="41">
        <v>356</v>
      </c>
      <c r="N24" s="42">
        <v>0</v>
      </c>
      <c r="O24" s="34"/>
      <c r="P24" s="34"/>
      <c r="T24" s="4">
        <f>+U24</f>
        <v>0</v>
      </c>
    </row>
    <row r="25" spans="1:20" ht="15.75" customHeight="1" x14ac:dyDescent="0.3">
      <c r="H25" s="34"/>
      <c r="I25" s="34"/>
      <c r="J25" s="34"/>
      <c r="K25" s="34"/>
      <c r="L25" s="34"/>
      <c r="M25" s="34"/>
      <c r="N25" s="34"/>
      <c r="O25" s="34"/>
      <c r="P25" s="34"/>
    </row>
    <row r="26" spans="1:20" ht="15.75" customHeight="1" x14ac:dyDescent="0.3">
      <c r="A26" s="4" t="s">
        <v>208</v>
      </c>
      <c r="E26" s="5"/>
      <c r="G26" s="69" t="s">
        <v>142</v>
      </c>
      <c r="H26" s="250"/>
      <c r="I26" s="62"/>
      <c r="J26" s="62"/>
      <c r="K26" s="62"/>
      <c r="L26" s="62"/>
      <c r="M26" s="62"/>
      <c r="N26" s="62"/>
    </row>
    <row r="27" spans="1:20" ht="15.75" customHeight="1" x14ac:dyDescent="0.3">
      <c r="A27" s="4" t="s">
        <v>143</v>
      </c>
      <c r="H27" s="250"/>
      <c r="I27" s="62"/>
      <c r="J27" s="62"/>
      <c r="K27" s="62"/>
      <c r="L27" s="62"/>
      <c r="M27" s="62"/>
      <c r="N27" s="62"/>
    </row>
    <row r="28" spans="1:20" ht="15.75" customHeight="1" x14ac:dyDescent="0.3">
      <c r="A28" s="34"/>
      <c r="B28" s="34"/>
      <c r="C28" s="34"/>
      <c r="D28" s="34"/>
      <c r="E28" s="34"/>
      <c r="F28" s="34"/>
      <c r="G28" s="70"/>
      <c r="H28" s="34"/>
      <c r="I28" s="34"/>
      <c r="J28" s="34"/>
      <c r="K28" s="34"/>
      <c r="L28" s="34"/>
      <c r="M28" s="34"/>
      <c r="N28" s="34"/>
      <c r="O28" s="34"/>
      <c r="P28" s="34"/>
    </row>
    <row r="29" spans="1:20" ht="15.75" customHeight="1" x14ac:dyDescent="0.3">
      <c r="A29" s="34"/>
      <c r="B29" s="34"/>
      <c r="C29" s="34"/>
      <c r="D29" s="34"/>
      <c r="E29" s="34"/>
      <c r="F29" s="34"/>
      <c r="G29" s="70"/>
      <c r="H29" s="34"/>
      <c r="I29" s="34"/>
      <c r="J29" s="34"/>
      <c r="K29" s="34"/>
      <c r="L29" s="34"/>
      <c r="M29" s="34"/>
      <c r="N29" s="34"/>
      <c r="O29" s="34"/>
      <c r="P29" s="34"/>
    </row>
    <row r="30" spans="1:20" ht="15.75" customHeight="1" x14ac:dyDescent="0.3">
      <c r="A30" s="34"/>
      <c r="B30" s="34"/>
      <c r="C30" s="34"/>
      <c r="D30" s="34"/>
      <c r="E30" s="34"/>
      <c r="F30" s="34"/>
      <c r="G30" s="70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 ht="15.75" customHeight="1" x14ac:dyDescent="0.3">
      <c r="A31" s="34"/>
      <c r="B31" s="34"/>
      <c r="C31" s="34"/>
      <c r="D31" s="34"/>
      <c r="E31" s="34"/>
      <c r="F31" s="34"/>
      <c r="G31" s="70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 ht="15.75" customHeight="1" x14ac:dyDescent="0.3">
      <c r="A32" s="34"/>
      <c r="B32" s="34"/>
      <c r="C32" s="34"/>
      <c r="D32" s="34"/>
      <c r="E32" s="34"/>
      <c r="F32" s="34"/>
      <c r="G32" s="70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5.75" customHeight="1" x14ac:dyDescent="0.3">
      <c r="A33" s="34"/>
      <c r="B33" s="34"/>
      <c r="C33" s="34"/>
      <c r="D33" s="34"/>
      <c r="E33" s="34"/>
      <c r="F33" s="34"/>
      <c r="G33" s="70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5.75" customHeight="1" x14ac:dyDescent="0.3">
      <c r="A34" s="34"/>
      <c r="B34" s="34"/>
      <c r="C34" s="34"/>
      <c r="D34" s="34"/>
      <c r="E34" s="34"/>
      <c r="F34" s="34"/>
      <c r="G34" s="70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ht="15.75" customHeight="1" x14ac:dyDescent="0.3">
      <c r="A35" s="34"/>
      <c r="B35" s="34"/>
      <c r="C35" s="34"/>
      <c r="D35" s="34"/>
      <c r="E35" s="34"/>
      <c r="F35" s="34"/>
      <c r="G35" s="70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ht="15.75" customHeight="1" x14ac:dyDescent="0.3">
      <c r="A36" s="34"/>
      <c r="B36" s="34"/>
      <c r="C36" s="34"/>
      <c r="D36" s="34"/>
      <c r="E36" s="34"/>
      <c r="F36" s="34"/>
      <c r="G36" s="70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15.75" customHeight="1" x14ac:dyDescent="0.3">
      <c r="A37" s="34"/>
      <c r="B37" s="34"/>
      <c r="C37" s="34"/>
      <c r="D37" s="34"/>
      <c r="E37" s="34"/>
      <c r="F37" s="34"/>
      <c r="G37" s="70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ht="15.75" customHeight="1" x14ac:dyDescent="0.3">
      <c r="A38" s="34"/>
      <c r="B38" s="34"/>
      <c r="C38" s="34"/>
      <c r="D38" s="34"/>
      <c r="E38" s="34"/>
      <c r="F38" s="34"/>
      <c r="G38" s="70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ht="15.75" customHeight="1" x14ac:dyDescent="0.3">
      <c r="A39" s="34"/>
      <c r="B39" s="34"/>
      <c r="C39" s="34"/>
      <c r="D39" s="34"/>
      <c r="E39" s="34"/>
      <c r="F39" s="34"/>
      <c r="G39" s="70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ht="15.75" customHeight="1" x14ac:dyDescent="0.3">
      <c r="A40" s="34"/>
      <c r="B40" s="34"/>
      <c r="C40" s="34"/>
      <c r="D40" s="34"/>
      <c r="E40" s="34"/>
      <c r="F40" s="34"/>
      <c r="G40" s="70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 ht="15.75" customHeight="1" x14ac:dyDescent="0.3">
      <c r="A41" s="34"/>
      <c r="B41" s="34"/>
      <c r="C41" s="34"/>
      <c r="D41" s="34"/>
      <c r="E41" s="34"/>
      <c r="F41" s="34"/>
      <c r="G41" s="70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ht="15.75" customHeight="1" x14ac:dyDescent="0.3">
      <c r="A42" s="34"/>
      <c r="B42" s="34"/>
      <c r="C42" s="34"/>
      <c r="D42" s="34"/>
      <c r="E42" s="34"/>
      <c r="F42" s="34"/>
      <c r="G42" s="70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ht="15.75" customHeight="1" x14ac:dyDescent="0.3">
      <c r="A43" s="34"/>
      <c r="B43" s="34"/>
      <c r="C43" s="34"/>
      <c r="D43" s="34"/>
      <c r="E43" s="34"/>
      <c r="F43" s="34"/>
      <c r="G43" s="70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ht="15.75" customHeight="1" x14ac:dyDescent="0.3">
      <c r="A44" s="34"/>
      <c r="B44" s="34"/>
      <c r="C44" s="34"/>
      <c r="D44" s="34"/>
      <c r="E44" s="34"/>
      <c r="F44" s="34"/>
      <c r="G44" s="70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ht="15.75" customHeight="1" x14ac:dyDescent="0.3">
      <c r="A45" s="34"/>
      <c r="B45" s="34"/>
      <c r="C45" s="34"/>
      <c r="D45" s="34"/>
      <c r="E45" s="34"/>
      <c r="F45" s="34"/>
      <c r="G45" s="70"/>
      <c r="H45" s="34"/>
      <c r="I45" s="34"/>
      <c r="J45" s="34"/>
      <c r="K45" s="34"/>
      <c r="L45" s="34"/>
      <c r="M45" s="34"/>
      <c r="N45" s="34"/>
      <c r="O45" s="34"/>
      <c r="P45" s="34"/>
    </row>
    <row r="46" spans="1:20" ht="15.75" customHeight="1" x14ac:dyDescent="0.3">
      <c r="A46" s="34"/>
      <c r="B46" s="34"/>
      <c r="C46" s="34"/>
      <c r="D46" s="34"/>
      <c r="E46" s="34"/>
      <c r="F46" s="34"/>
      <c r="G46" s="70"/>
      <c r="H46" s="34"/>
      <c r="I46" s="34"/>
      <c r="J46" s="34"/>
      <c r="K46" s="34"/>
      <c r="L46" s="34"/>
      <c r="M46" s="34"/>
      <c r="N46" s="34"/>
      <c r="O46" s="34"/>
      <c r="P46" s="34"/>
    </row>
    <row r="47" spans="1:20" ht="15.75" customHeight="1" x14ac:dyDescent="0.3">
      <c r="A47" s="34"/>
      <c r="B47" s="34"/>
      <c r="C47" s="34"/>
      <c r="D47" s="34"/>
      <c r="E47" s="34"/>
      <c r="F47" s="34"/>
      <c r="G47" s="70"/>
      <c r="H47" s="34"/>
      <c r="I47" s="34"/>
      <c r="J47" s="34"/>
      <c r="K47" s="34"/>
      <c r="L47" s="34"/>
      <c r="M47" s="34"/>
      <c r="N47" s="34"/>
      <c r="O47" s="34"/>
      <c r="P47" s="34"/>
    </row>
    <row r="48" spans="1:20" ht="15.75" customHeight="1" x14ac:dyDescent="0.3">
      <c r="A48" s="34"/>
      <c r="B48" s="34"/>
      <c r="C48" s="34"/>
      <c r="D48" s="34"/>
      <c r="E48" s="34"/>
      <c r="F48" s="34"/>
      <c r="G48" s="70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5.75" customHeight="1" x14ac:dyDescent="0.3">
      <c r="A49" s="34"/>
      <c r="B49" s="34"/>
      <c r="C49" s="34"/>
      <c r="D49" s="34"/>
      <c r="E49" s="34"/>
      <c r="F49" s="34"/>
      <c r="G49" s="70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5.75" customHeight="1" x14ac:dyDescent="0.3">
      <c r="A50" s="34"/>
      <c r="B50" s="34"/>
      <c r="C50" s="34"/>
      <c r="D50" s="34"/>
      <c r="E50" s="34"/>
      <c r="F50" s="34"/>
      <c r="G50" s="70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34"/>
      <c r="B51" s="34"/>
      <c r="C51" s="34"/>
      <c r="D51" s="34"/>
      <c r="E51" s="34"/>
      <c r="F51" s="34"/>
      <c r="G51" s="70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34"/>
      <c r="B52" s="34"/>
      <c r="C52" s="34"/>
      <c r="D52" s="34"/>
      <c r="E52" s="34"/>
      <c r="F52" s="34"/>
      <c r="G52" s="70"/>
      <c r="H52" s="34"/>
      <c r="I52" s="34"/>
      <c r="J52" s="34"/>
      <c r="K52" s="34"/>
      <c r="L52" s="34"/>
      <c r="M52" s="34"/>
      <c r="N52" s="34"/>
      <c r="O52" s="34"/>
      <c r="P52" s="34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20:N24">
    <sortCondition descending="1" ref="N20"/>
    <sortCondition descending="1" ref="M20"/>
  </sortState>
  <hyperlinks>
    <hyperlink ref="A2" location="'Index'!A3" tooltip="Go to the Index sheet" display="`" xr:uid="{2516BA4F-375B-4C1E-A2DA-9BB13E3CE0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550A5-A75F-4713-9A1C-A6C12BDF7172}">
  <sheetPr codeName="Sheet2">
    <tabColor rgb="FF0070C0"/>
    <pageSetUpPr fitToPage="1"/>
  </sheetPr>
  <dimension ref="A1:AMJ62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style="132" customWidth="1"/>
    <col min="12" max="15" width="5" style="132" customWidth="1"/>
    <col min="16" max="16" width="5.140625" style="132" customWidth="1"/>
    <col min="17" max="1024" width="12.85546875" style="132"/>
    <col min="1025" max="16384" width="12.85546875" style="165"/>
  </cols>
  <sheetData>
    <row r="1" spans="1:34" s="124" customFormat="1" ht="18" x14ac:dyDescent="0.35">
      <c r="A1" s="120"/>
      <c r="B1" s="121" t="s">
        <v>398</v>
      </c>
      <c r="C1" s="122"/>
      <c r="D1" s="123"/>
      <c r="E1" s="123"/>
      <c r="F1" s="123"/>
      <c r="G1" s="123"/>
      <c r="H1" s="123"/>
      <c r="I1" s="123"/>
      <c r="J1" s="123" t="s">
        <v>1</v>
      </c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125"/>
      <c r="AH1" s="126"/>
    </row>
    <row r="2" spans="1:34" ht="18.75" x14ac:dyDescent="0.3">
      <c r="A2" s="127"/>
      <c r="B2" s="128" t="s">
        <v>2</v>
      </c>
      <c r="C2" s="129"/>
      <c r="D2" s="130"/>
      <c r="E2" s="130"/>
      <c r="F2" s="129"/>
      <c r="G2" s="130"/>
      <c r="H2" s="130"/>
      <c r="I2" s="131"/>
      <c r="J2" s="130"/>
      <c r="K2" s="130"/>
      <c r="L2" s="130"/>
      <c r="M2" s="129"/>
      <c r="N2" s="130"/>
      <c r="AG2" s="125"/>
      <c r="AH2" s="125"/>
    </row>
    <row r="3" spans="1:34" x14ac:dyDescent="0.3">
      <c r="A3" s="133"/>
      <c r="B3" s="134" t="s">
        <v>3</v>
      </c>
      <c r="C3" s="135"/>
      <c r="D3" s="134"/>
      <c r="E3" s="134"/>
      <c r="F3" s="134"/>
      <c r="G3" s="134"/>
      <c r="H3" s="136"/>
      <c r="I3" s="133"/>
      <c r="J3" s="134" t="s">
        <v>4</v>
      </c>
      <c r="K3" s="135"/>
      <c r="L3" s="134"/>
      <c r="M3" s="134"/>
      <c r="N3" s="134"/>
      <c r="O3" s="134"/>
    </row>
    <row r="4" spans="1:34" x14ac:dyDescent="0.3">
      <c r="A4" s="137"/>
      <c r="B4" s="138" t="s">
        <v>5</v>
      </c>
      <c r="C4" s="138" t="s">
        <v>6</v>
      </c>
      <c r="D4" s="139" t="s">
        <v>7</v>
      </c>
      <c r="E4" s="139" t="s">
        <v>8</v>
      </c>
      <c r="F4" s="139" t="s">
        <v>9</v>
      </c>
      <c r="G4" s="140" t="s">
        <v>10</v>
      </c>
      <c r="H4" s="130"/>
      <c r="I4" s="137"/>
      <c r="J4" s="138" t="s">
        <v>5</v>
      </c>
      <c r="K4" s="138" t="s">
        <v>6</v>
      </c>
      <c r="L4" s="139" t="s">
        <v>7</v>
      </c>
      <c r="M4" s="139" t="s">
        <v>8</v>
      </c>
      <c r="N4" s="139" t="s">
        <v>9</v>
      </c>
      <c r="O4" s="140" t="s">
        <v>10</v>
      </c>
    </row>
    <row r="5" spans="1:34" x14ac:dyDescent="0.3">
      <c r="A5" s="141">
        <v>2</v>
      </c>
      <c r="B5" s="142" t="s">
        <v>399</v>
      </c>
      <c r="C5" s="142" t="s">
        <v>400</v>
      </c>
      <c r="D5" s="143">
        <v>99</v>
      </c>
      <c r="E5" s="143">
        <v>9</v>
      </c>
      <c r="F5" s="143">
        <v>99</v>
      </c>
      <c r="G5" s="144">
        <v>9</v>
      </c>
      <c r="H5" s="125"/>
      <c r="I5" s="141">
        <v>9</v>
      </c>
      <c r="J5" s="142" t="s">
        <v>401</v>
      </c>
      <c r="K5" s="142" t="s">
        <v>105</v>
      </c>
      <c r="L5" s="145">
        <v>94</v>
      </c>
      <c r="M5" s="143">
        <v>9</v>
      </c>
      <c r="N5" s="145">
        <v>94</v>
      </c>
      <c r="O5" s="146">
        <v>9</v>
      </c>
    </row>
    <row r="6" spans="1:34" x14ac:dyDescent="0.3">
      <c r="A6" s="147">
        <v>1</v>
      </c>
      <c r="B6" s="148" t="s">
        <v>402</v>
      </c>
      <c r="C6" s="148" t="s">
        <v>161</v>
      </c>
      <c r="D6" s="149">
        <v>98</v>
      </c>
      <c r="E6" s="150">
        <v>8</v>
      </c>
      <c r="F6" s="151">
        <v>98</v>
      </c>
      <c r="G6" s="152">
        <v>8</v>
      </c>
      <c r="H6" s="130"/>
      <c r="I6" s="147">
        <v>1</v>
      </c>
      <c r="J6" s="148" t="s">
        <v>301</v>
      </c>
      <c r="K6" s="148" t="s">
        <v>244</v>
      </c>
      <c r="L6" s="149">
        <v>91</v>
      </c>
      <c r="M6" s="150">
        <v>8</v>
      </c>
      <c r="N6" s="151">
        <v>91</v>
      </c>
      <c r="O6" s="152">
        <v>8</v>
      </c>
      <c r="AD6" s="125"/>
      <c r="AE6" s="125"/>
    </row>
    <row r="7" spans="1:34" s="125" customFormat="1" ht="15.75" customHeight="1" x14ac:dyDescent="0.3">
      <c r="A7" s="147">
        <v>3</v>
      </c>
      <c r="B7" s="148" t="s">
        <v>256</v>
      </c>
      <c r="C7" s="148" t="s">
        <v>64</v>
      </c>
      <c r="D7" s="153">
        <v>94</v>
      </c>
      <c r="E7" s="150">
        <v>7</v>
      </c>
      <c r="F7" s="153">
        <v>94</v>
      </c>
      <c r="G7" s="154">
        <v>7</v>
      </c>
      <c r="I7" s="147">
        <v>7</v>
      </c>
      <c r="J7" s="148" t="s">
        <v>303</v>
      </c>
      <c r="K7" s="148" t="s">
        <v>244</v>
      </c>
      <c r="L7" s="151">
        <v>91</v>
      </c>
      <c r="M7" s="150">
        <v>8</v>
      </c>
      <c r="N7" s="151">
        <v>91</v>
      </c>
      <c r="O7" s="152">
        <v>8</v>
      </c>
      <c r="V7" s="132"/>
      <c r="W7" s="132"/>
      <c r="AD7" s="132"/>
      <c r="AE7" s="132"/>
    </row>
    <row r="8" spans="1:34" s="125" customFormat="1" ht="15.75" customHeight="1" x14ac:dyDescent="0.3">
      <c r="A8" s="147">
        <v>6</v>
      </c>
      <c r="B8" s="148" t="s">
        <v>403</v>
      </c>
      <c r="C8" s="148" t="s">
        <v>64</v>
      </c>
      <c r="D8" s="149">
        <v>94</v>
      </c>
      <c r="E8" s="150">
        <v>7</v>
      </c>
      <c r="F8" s="149">
        <v>94</v>
      </c>
      <c r="G8" s="155">
        <v>7</v>
      </c>
      <c r="I8" s="147">
        <v>2</v>
      </c>
      <c r="J8" s="148" t="s">
        <v>104</v>
      </c>
      <c r="K8" s="148" t="s">
        <v>105</v>
      </c>
      <c r="L8" s="149">
        <v>88</v>
      </c>
      <c r="M8" s="150">
        <v>6</v>
      </c>
      <c r="N8" s="149">
        <v>88</v>
      </c>
      <c r="O8" s="152">
        <v>6</v>
      </c>
      <c r="AD8" s="132"/>
      <c r="AE8" s="132"/>
    </row>
    <row r="9" spans="1:34" x14ac:dyDescent="0.3">
      <c r="A9" s="147">
        <v>7</v>
      </c>
      <c r="B9" s="148" t="s">
        <v>391</v>
      </c>
      <c r="C9" s="148" t="s">
        <v>47</v>
      </c>
      <c r="D9" s="151">
        <v>92</v>
      </c>
      <c r="E9" s="150">
        <v>5</v>
      </c>
      <c r="F9" s="151">
        <v>92</v>
      </c>
      <c r="G9" s="152">
        <v>5</v>
      </c>
      <c r="H9" s="130"/>
      <c r="I9" s="147">
        <v>4</v>
      </c>
      <c r="J9" s="148" t="s">
        <v>404</v>
      </c>
      <c r="K9" s="148" t="s">
        <v>161</v>
      </c>
      <c r="L9" s="153">
        <v>88</v>
      </c>
      <c r="M9" s="150">
        <v>6</v>
      </c>
      <c r="N9" s="153">
        <v>88</v>
      </c>
      <c r="O9" s="154">
        <v>6</v>
      </c>
    </row>
    <row r="10" spans="1:34" x14ac:dyDescent="0.3">
      <c r="A10" s="147">
        <v>5</v>
      </c>
      <c r="B10" s="148" t="s">
        <v>405</v>
      </c>
      <c r="C10" s="148" t="s">
        <v>105</v>
      </c>
      <c r="D10" s="149">
        <v>91</v>
      </c>
      <c r="E10" s="150">
        <v>4</v>
      </c>
      <c r="F10" s="149">
        <v>91</v>
      </c>
      <c r="G10" s="155">
        <v>4</v>
      </c>
      <c r="H10" s="130"/>
      <c r="I10" s="147">
        <v>8</v>
      </c>
      <c r="J10" s="148" t="s">
        <v>406</v>
      </c>
      <c r="K10" s="148" t="s">
        <v>47</v>
      </c>
      <c r="L10" s="151">
        <v>88</v>
      </c>
      <c r="M10" s="150">
        <v>6</v>
      </c>
      <c r="N10" s="151">
        <v>88</v>
      </c>
      <c r="O10" s="152">
        <v>6</v>
      </c>
      <c r="AD10" s="125"/>
      <c r="AE10" s="125"/>
    </row>
    <row r="11" spans="1:34" x14ac:dyDescent="0.3">
      <c r="A11" s="147">
        <v>4</v>
      </c>
      <c r="B11" s="148" t="s">
        <v>407</v>
      </c>
      <c r="C11" s="148" t="s">
        <v>244</v>
      </c>
      <c r="D11" s="153" t="s">
        <v>43</v>
      </c>
      <c r="E11" s="150">
        <v>0</v>
      </c>
      <c r="F11" s="153">
        <v>0</v>
      </c>
      <c r="G11" s="154">
        <v>0</v>
      </c>
      <c r="I11" s="147">
        <v>6</v>
      </c>
      <c r="J11" s="148" t="s">
        <v>293</v>
      </c>
      <c r="K11" s="148" t="s">
        <v>23</v>
      </c>
      <c r="L11" s="149">
        <v>85</v>
      </c>
      <c r="M11" s="150">
        <v>3</v>
      </c>
      <c r="N11" s="149">
        <v>85</v>
      </c>
      <c r="O11" s="152">
        <v>3</v>
      </c>
    </row>
    <row r="12" spans="1:34" x14ac:dyDescent="0.3">
      <c r="A12" s="147">
        <v>8</v>
      </c>
      <c r="B12" s="148" t="s">
        <v>408</v>
      </c>
      <c r="C12" s="148" t="s">
        <v>255</v>
      </c>
      <c r="D12" s="151" t="s">
        <v>43</v>
      </c>
      <c r="E12" s="150">
        <v>0</v>
      </c>
      <c r="F12" s="151">
        <v>0</v>
      </c>
      <c r="G12" s="152">
        <v>0</v>
      </c>
      <c r="I12" s="147">
        <v>3</v>
      </c>
      <c r="J12" s="148" t="s">
        <v>409</v>
      </c>
      <c r="K12" s="148" t="s">
        <v>410</v>
      </c>
      <c r="L12" s="153">
        <v>84</v>
      </c>
      <c r="M12" s="150">
        <v>2</v>
      </c>
      <c r="N12" s="153">
        <v>84</v>
      </c>
      <c r="O12" s="154">
        <v>2</v>
      </c>
      <c r="V12" s="125"/>
      <c r="W12" s="125"/>
    </row>
    <row r="13" spans="1:34" x14ac:dyDescent="0.3">
      <c r="A13" s="156">
        <v>9</v>
      </c>
      <c r="B13" s="157" t="s">
        <v>411</v>
      </c>
      <c r="C13" s="157" t="s">
        <v>306</v>
      </c>
      <c r="D13" s="158" t="s">
        <v>43</v>
      </c>
      <c r="E13" s="159">
        <v>0</v>
      </c>
      <c r="F13" s="158">
        <v>0</v>
      </c>
      <c r="G13" s="160">
        <v>0</v>
      </c>
      <c r="I13" s="156">
        <v>5</v>
      </c>
      <c r="J13" s="157" t="s">
        <v>71</v>
      </c>
      <c r="K13" s="157" t="s">
        <v>47</v>
      </c>
      <c r="L13" s="161" t="s">
        <v>43</v>
      </c>
      <c r="M13" s="159">
        <v>0</v>
      </c>
      <c r="N13" s="161">
        <v>0</v>
      </c>
      <c r="O13" s="160">
        <v>0</v>
      </c>
    </row>
    <row r="15" spans="1:34" x14ac:dyDescent="0.3">
      <c r="A15" s="133"/>
      <c r="B15" s="134" t="s">
        <v>44</v>
      </c>
      <c r="C15" s="135"/>
      <c r="D15" s="134"/>
      <c r="E15" s="134"/>
      <c r="F15" s="134"/>
      <c r="G15" s="134"/>
      <c r="I15" s="133"/>
      <c r="J15" s="134" t="s">
        <v>45</v>
      </c>
      <c r="K15" s="135"/>
      <c r="L15" s="134"/>
      <c r="M15" s="134"/>
      <c r="N15" s="134"/>
      <c r="O15" s="134"/>
    </row>
    <row r="16" spans="1:34" x14ac:dyDescent="0.3">
      <c r="A16" s="137"/>
      <c r="B16" s="138" t="s">
        <v>5</v>
      </c>
      <c r="C16" s="138" t="s">
        <v>6</v>
      </c>
      <c r="D16" s="139" t="s">
        <v>7</v>
      </c>
      <c r="E16" s="139" t="s">
        <v>8</v>
      </c>
      <c r="F16" s="139" t="s">
        <v>9</v>
      </c>
      <c r="G16" s="140" t="s">
        <v>10</v>
      </c>
      <c r="I16" s="137"/>
      <c r="J16" s="138" t="s">
        <v>5</v>
      </c>
      <c r="K16" s="138" t="s">
        <v>6</v>
      </c>
      <c r="L16" s="139" t="s">
        <v>7</v>
      </c>
      <c r="M16" s="139" t="s">
        <v>8</v>
      </c>
      <c r="N16" s="139" t="s">
        <v>9</v>
      </c>
      <c r="O16" s="140" t="s">
        <v>10</v>
      </c>
    </row>
    <row r="17" spans="1:15" x14ac:dyDescent="0.3">
      <c r="A17" s="141">
        <v>1</v>
      </c>
      <c r="B17" s="142" t="s">
        <v>300</v>
      </c>
      <c r="C17" s="142" t="s">
        <v>244</v>
      </c>
      <c r="D17" s="143">
        <v>98</v>
      </c>
      <c r="E17" s="143">
        <v>9</v>
      </c>
      <c r="F17" s="145">
        <v>98</v>
      </c>
      <c r="G17" s="146">
        <v>9</v>
      </c>
      <c r="I17" s="141">
        <v>9</v>
      </c>
      <c r="J17" s="142" t="s">
        <v>117</v>
      </c>
      <c r="K17" s="142" t="s">
        <v>108</v>
      </c>
      <c r="L17" s="145">
        <v>95</v>
      </c>
      <c r="M17" s="143">
        <v>9</v>
      </c>
      <c r="N17" s="145">
        <v>95</v>
      </c>
      <c r="O17" s="146">
        <v>9</v>
      </c>
    </row>
    <row r="18" spans="1:15" x14ac:dyDescent="0.3">
      <c r="A18" s="147">
        <v>3</v>
      </c>
      <c r="B18" s="148" t="s">
        <v>412</v>
      </c>
      <c r="C18" s="148" t="s">
        <v>259</v>
      </c>
      <c r="D18" s="151">
        <v>97</v>
      </c>
      <c r="E18" s="150">
        <v>8</v>
      </c>
      <c r="F18" s="151">
        <v>97</v>
      </c>
      <c r="G18" s="152">
        <v>8</v>
      </c>
      <c r="I18" s="162">
        <v>2</v>
      </c>
      <c r="J18" s="148" t="s">
        <v>413</v>
      </c>
      <c r="K18" s="148" t="s">
        <v>138</v>
      </c>
      <c r="L18" s="151">
        <v>88</v>
      </c>
      <c r="M18" s="150">
        <v>8</v>
      </c>
      <c r="N18" s="151">
        <v>88</v>
      </c>
      <c r="O18" s="152">
        <v>8</v>
      </c>
    </row>
    <row r="19" spans="1:15" x14ac:dyDescent="0.3">
      <c r="A19" s="162">
        <v>6</v>
      </c>
      <c r="B19" s="148" t="s">
        <v>414</v>
      </c>
      <c r="C19" s="148" t="s">
        <v>415</v>
      </c>
      <c r="D19" s="151">
        <v>93</v>
      </c>
      <c r="E19" s="150">
        <v>7</v>
      </c>
      <c r="F19" s="151">
        <v>93</v>
      </c>
      <c r="G19" s="152">
        <v>7</v>
      </c>
      <c r="I19" s="162">
        <v>8</v>
      </c>
      <c r="J19" s="148" t="s">
        <v>109</v>
      </c>
      <c r="K19" s="148" t="s">
        <v>108</v>
      </c>
      <c r="L19" s="151">
        <v>87</v>
      </c>
      <c r="M19" s="150">
        <v>7</v>
      </c>
      <c r="N19" s="151">
        <v>87</v>
      </c>
      <c r="O19" s="152">
        <v>7</v>
      </c>
    </row>
    <row r="20" spans="1:15" x14ac:dyDescent="0.3">
      <c r="A20" s="162">
        <v>4</v>
      </c>
      <c r="B20" s="148" t="s">
        <v>245</v>
      </c>
      <c r="C20" s="148" t="s">
        <v>266</v>
      </c>
      <c r="D20" s="151">
        <v>90</v>
      </c>
      <c r="E20" s="150">
        <v>6</v>
      </c>
      <c r="F20" s="151">
        <v>90</v>
      </c>
      <c r="G20" s="152">
        <v>6</v>
      </c>
      <c r="I20" s="162">
        <v>4</v>
      </c>
      <c r="J20" s="148" t="s">
        <v>298</v>
      </c>
      <c r="K20" s="148" t="s">
        <v>39</v>
      </c>
      <c r="L20" s="151">
        <v>86</v>
      </c>
      <c r="M20" s="150">
        <v>6</v>
      </c>
      <c r="N20" s="151">
        <v>86</v>
      </c>
      <c r="O20" s="152">
        <v>6</v>
      </c>
    </row>
    <row r="21" spans="1:15" x14ac:dyDescent="0.3">
      <c r="A21" s="147">
        <v>5</v>
      </c>
      <c r="B21" s="148" t="s">
        <v>416</v>
      </c>
      <c r="C21" s="148" t="s">
        <v>105</v>
      </c>
      <c r="D21" s="151">
        <v>89</v>
      </c>
      <c r="E21" s="150">
        <v>5</v>
      </c>
      <c r="F21" s="151">
        <v>89</v>
      </c>
      <c r="G21" s="152">
        <v>5</v>
      </c>
      <c r="I21" s="147">
        <v>1</v>
      </c>
      <c r="J21" s="148" t="s">
        <v>321</v>
      </c>
      <c r="K21" s="148" t="s">
        <v>244</v>
      </c>
      <c r="L21" s="149">
        <v>85</v>
      </c>
      <c r="M21" s="150">
        <v>5</v>
      </c>
      <c r="N21" s="151">
        <v>85</v>
      </c>
      <c r="O21" s="152">
        <v>5</v>
      </c>
    </row>
    <row r="22" spans="1:15" x14ac:dyDescent="0.3">
      <c r="A22" s="162">
        <v>2</v>
      </c>
      <c r="B22" s="148" t="s">
        <v>417</v>
      </c>
      <c r="C22" s="148" t="s">
        <v>418</v>
      </c>
      <c r="D22" s="151">
        <v>88</v>
      </c>
      <c r="E22" s="150">
        <v>4</v>
      </c>
      <c r="F22" s="151">
        <v>88</v>
      </c>
      <c r="G22" s="152">
        <v>4</v>
      </c>
      <c r="I22" s="147">
        <v>3</v>
      </c>
      <c r="J22" s="148" t="s">
        <v>63</v>
      </c>
      <c r="K22" s="148" t="s">
        <v>64</v>
      </c>
      <c r="L22" s="151">
        <v>85</v>
      </c>
      <c r="M22" s="150">
        <v>5</v>
      </c>
      <c r="N22" s="151">
        <v>85</v>
      </c>
      <c r="O22" s="152">
        <v>5</v>
      </c>
    </row>
    <row r="23" spans="1:15" x14ac:dyDescent="0.3">
      <c r="A23" s="147">
        <v>9</v>
      </c>
      <c r="B23" s="148" t="s">
        <v>419</v>
      </c>
      <c r="C23" s="148" t="s">
        <v>420</v>
      </c>
      <c r="D23" s="151">
        <v>88</v>
      </c>
      <c r="E23" s="150">
        <v>4</v>
      </c>
      <c r="F23" s="151">
        <v>88</v>
      </c>
      <c r="G23" s="152">
        <v>4</v>
      </c>
      <c r="I23" s="147">
        <v>5</v>
      </c>
      <c r="J23" s="148" t="s">
        <v>421</v>
      </c>
      <c r="K23" s="148" t="s">
        <v>138</v>
      </c>
      <c r="L23" s="151">
        <v>84</v>
      </c>
      <c r="M23" s="150">
        <v>3</v>
      </c>
      <c r="N23" s="151">
        <v>84</v>
      </c>
      <c r="O23" s="152">
        <v>3</v>
      </c>
    </row>
    <row r="24" spans="1:15" x14ac:dyDescent="0.3">
      <c r="A24" s="162">
        <v>8</v>
      </c>
      <c r="B24" s="148" t="s">
        <v>278</v>
      </c>
      <c r="C24" s="148" t="s">
        <v>274</v>
      </c>
      <c r="D24" s="151">
        <v>87</v>
      </c>
      <c r="E24" s="150">
        <v>2</v>
      </c>
      <c r="F24" s="151">
        <v>87</v>
      </c>
      <c r="G24" s="152">
        <v>2</v>
      </c>
      <c r="I24" s="162">
        <v>6</v>
      </c>
      <c r="J24" s="148" t="s">
        <v>294</v>
      </c>
      <c r="K24" s="148" t="s">
        <v>274</v>
      </c>
      <c r="L24" s="151">
        <v>82</v>
      </c>
      <c r="M24" s="150">
        <v>2</v>
      </c>
      <c r="N24" s="151">
        <v>82</v>
      </c>
      <c r="O24" s="152">
        <v>2</v>
      </c>
    </row>
    <row r="25" spans="1:15" x14ac:dyDescent="0.3">
      <c r="A25" s="156">
        <v>7</v>
      </c>
      <c r="B25" s="157" t="s">
        <v>263</v>
      </c>
      <c r="C25" s="157" t="s">
        <v>105</v>
      </c>
      <c r="D25" s="158">
        <v>80</v>
      </c>
      <c r="E25" s="159">
        <v>1</v>
      </c>
      <c r="F25" s="158">
        <v>80</v>
      </c>
      <c r="G25" s="160">
        <v>1</v>
      </c>
      <c r="I25" s="156">
        <v>7</v>
      </c>
      <c r="J25" s="157" t="s">
        <v>422</v>
      </c>
      <c r="K25" s="157" t="s">
        <v>64</v>
      </c>
      <c r="L25" s="158">
        <v>73</v>
      </c>
      <c r="M25" s="159">
        <v>1</v>
      </c>
      <c r="N25" s="158">
        <v>73</v>
      </c>
      <c r="O25" s="160">
        <v>1</v>
      </c>
    </row>
    <row r="27" spans="1:15" x14ac:dyDescent="0.3">
      <c r="A27" s="133"/>
      <c r="B27" s="134" t="s">
        <v>72</v>
      </c>
      <c r="C27" s="135"/>
      <c r="D27" s="134"/>
      <c r="E27" s="134"/>
      <c r="F27" s="134"/>
      <c r="G27" s="134"/>
      <c r="I27" s="133"/>
      <c r="J27" s="134" t="s">
        <v>73</v>
      </c>
      <c r="K27" s="135"/>
      <c r="L27" s="134"/>
      <c r="M27" s="134"/>
      <c r="N27" s="134"/>
      <c r="O27" s="134"/>
    </row>
    <row r="28" spans="1:15" x14ac:dyDescent="0.3">
      <c r="A28" s="137"/>
      <c r="B28" s="138" t="s">
        <v>5</v>
      </c>
      <c r="C28" s="138" t="s">
        <v>6</v>
      </c>
      <c r="D28" s="139" t="s">
        <v>7</v>
      </c>
      <c r="E28" s="139" t="s">
        <v>8</v>
      </c>
      <c r="F28" s="139" t="s">
        <v>9</v>
      </c>
      <c r="G28" s="140" t="s">
        <v>10</v>
      </c>
      <c r="I28" s="137"/>
      <c r="J28" s="138" t="s">
        <v>5</v>
      </c>
      <c r="K28" s="138" t="s">
        <v>6</v>
      </c>
      <c r="L28" s="139" t="s">
        <v>7</v>
      </c>
      <c r="M28" s="139" t="s">
        <v>8</v>
      </c>
      <c r="N28" s="139" t="s">
        <v>9</v>
      </c>
      <c r="O28" s="140" t="s">
        <v>10</v>
      </c>
    </row>
    <row r="29" spans="1:15" x14ac:dyDescent="0.3">
      <c r="A29" s="141">
        <v>5</v>
      </c>
      <c r="B29" s="142" t="s">
        <v>254</v>
      </c>
      <c r="C29" s="142" t="s">
        <v>255</v>
      </c>
      <c r="D29" s="145">
        <v>95</v>
      </c>
      <c r="E29" s="143">
        <v>9</v>
      </c>
      <c r="F29" s="145">
        <v>95</v>
      </c>
      <c r="G29" s="146">
        <v>9</v>
      </c>
      <c r="I29" s="141">
        <v>3</v>
      </c>
      <c r="J29" s="142" t="s">
        <v>312</v>
      </c>
      <c r="K29" s="142" t="s">
        <v>244</v>
      </c>
      <c r="L29" s="145">
        <v>88</v>
      </c>
      <c r="M29" s="143">
        <v>9</v>
      </c>
      <c r="N29" s="145">
        <v>88</v>
      </c>
      <c r="O29" s="146">
        <v>9</v>
      </c>
    </row>
    <row r="30" spans="1:15" x14ac:dyDescent="0.3">
      <c r="A30" s="147">
        <v>1</v>
      </c>
      <c r="B30" s="148" t="s">
        <v>423</v>
      </c>
      <c r="C30" s="148" t="s">
        <v>276</v>
      </c>
      <c r="D30" s="149">
        <v>91</v>
      </c>
      <c r="E30" s="150">
        <v>8</v>
      </c>
      <c r="F30" s="151">
        <v>91</v>
      </c>
      <c r="G30" s="152">
        <v>8</v>
      </c>
      <c r="I30" s="147">
        <v>7</v>
      </c>
      <c r="J30" s="148" t="s">
        <v>363</v>
      </c>
      <c r="K30" s="148" t="s">
        <v>105</v>
      </c>
      <c r="L30" s="151">
        <v>86</v>
      </c>
      <c r="M30" s="150">
        <v>8</v>
      </c>
      <c r="N30" s="151">
        <v>86</v>
      </c>
      <c r="O30" s="152">
        <v>8</v>
      </c>
    </row>
    <row r="31" spans="1:15" x14ac:dyDescent="0.3">
      <c r="A31" s="162">
        <v>8</v>
      </c>
      <c r="B31" s="148" t="s">
        <v>424</v>
      </c>
      <c r="C31" s="148" t="s">
        <v>415</v>
      </c>
      <c r="D31" s="151">
        <v>91</v>
      </c>
      <c r="E31" s="150">
        <v>8</v>
      </c>
      <c r="F31" s="151">
        <v>91</v>
      </c>
      <c r="G31" s="152">
        <v>8</v>
      </c>
      <c r="I31" s="147">
        <v>5</v>
      </c>
      <c r="J31" s="148" t="s">
        <v>425</v>
      </c>
      <c r="K31" s="148" t="s">
        <v>91</v>
      </c>
      <c r="L31" s="151">
        <v>85</v>
      </c>
      <c r="M31" s="150">
        <v>7</v>
      </c>
      <c r="N31" s="151">
        <v>85</v>
      </c>
      <c r="O31" s="152">
        <v>7</v>
      </c>
    </row>
    <row r="32" spans="1:15" x14ac:dyDescent="0.3">
      <c r="A32" s="147">
        <v>7</v>
      </c>
      <c r="B32" s="148" t="s">
        <v>426</v>
      </c>
      <c r="C32" s="148" t="s">
        <v>161</v>
      </c>
      <c r="D32" s="151">
        <v>84</v>
      </c>
      <c r="E32" s="150">
        <v>6</v>
      </c>
      <c r="F32" s="151">
        <v>84</v>
      </c>
      <c r="G32" s="152">
        <v>6</v>
      </c>
      <c r="I32" s="162">
        <v>2</v>
      </c>
      <c r="J32" s="148" t="s">
        <v>427</v>
      </c>
      <c r="K32" s="148" t="s">
        <v>276</v>
      </c>
      <c r="L32" s="151">
        <v>83</v>
      </c>
      <c r="M32" s="150">
        <v>6</v>
      </c>
      <c r="N32" s="151">
        <v>83</v>
      </c>
      <c r="O32" s="152">
        <v>6</v>
      </c>
    </row>
    <row r="33" spans="1:15" x14ac:dyDescent="0.3">
      <c r="A33" s="147">
        <v>9</v>
      </c>
      <c r="B33" s="148" t="s">
        <v>428</v>
      </c>
      <c r="C33" s="148" t="s">
        <v>105</v>
      </c>
      <c r="D33" s="151">
        <v>83</v>
      </c>
      <c r="E33" s="150">
        <v>5</v>
      </c>
      <c r="F33" s="151">
        <v>83</v>
      </c>
      <c r="G33" s="152">
        <v>5</v>
      </c>
      <c r="I33" s="162">
        <v>8</v>
      </c>
      <c r="J33" s="148" t="s">
        <v>429</v>
      </c>
      <c r="K33" s="148" t="s">
        <v>415</v>
      </c>
      <c r="L33" s="151">
        <v>83</v>
      </c>
      <c r="M33" s="150">
        <v>6</v>
      </c>
      <c r="N33" s="151">
        <v>83</v>
      </c>
      <c r="O33" s="152">
        <v>6</v>
      </c>
    </row>
    <row r="34" spans="1:15" x14ac:dyDescent="0.3">
      <c r="A34" s="147">
        <v>3</v>
      </c>
      <c r="B34" s="148" t="s">
        <v>430</v>
      </c>
      <c r="C34" s="148" t="s">
        <v>105</v>
      </c>
      <c r="D34" s="151">
        <v>82</v>
      </c>
      <c r="E34" s="150">
        <v>4</v>
      </c>
      <c r="F34" s="151">
        <v>82</v>
      </c>
      <c r="G34" s="152">
        <v>4</v>
      </c>
      <c r="I34" s="147">
        <v>9</v>
      </c>
      <c r="J34" s="148" t="s">
        <v>431</v>
      </c>
      <c r="K34" s="148" t="s">
        <v>105</v>
      </c>
      <c r="L34" s="151">
        <v>83</v>
      </c>
      <c r="M34" s="150">
        <v>6</v>
      </c>
      <c r="N34" s="151">
        <v>83</v>
      </c>
      <c r="O34" s="152">
        <v>6</v>
      </c>
    </row>
    <row r="35" spans="1:15" x14ac:dyDescent="0.3">
      <c r="A35" s="162">
        <v>4</v>
      </c>
      <c r="B35" s="148" t="s">
        <v>432</v>
      </c>
      <c r="C35" s="148" t="s">
        <v>161</v>
      </c>
      <c r="D35" s="151">
        <v>82</v>
      </c>
      <c r="E35" s="150">
        <v>4</v>
      </c>
      <c r="F35" s="151">
        <v>82</v>
      </c>
      <c r="G35" s="152">
        <v>4</v>
      </c>
      <c r="I35" s="162">
        <v>4</v>
      </c>
      <c r="J35" s="148" t="s">
        <v>433</v>
      </c>
      <c r="K35" s="148" t="s">
        <v>64</v>
      </c>
      <c r="L35" s="151">
        <v>81</v>
      </c>
      <c r="M35" s="150">
        <v>3</v>
      </c>
      <c r="N35" s="151">
        <v>81</v>
      </c>
      <c r="O35" s="152">
        <v>3</v>
      </c>
    </row>
    <row r="36" spans="1:15" x14ac:dyDescent="0.3">
      <c r="A36" s="162">
        <v>2</v>
      </c>
      <c r="B36" s="148" t="s">
        <v>434</v>
      </c>
      <c r="C36" s="148" t="s">
        <v>91</v>
      </c>
      <c r="D36" s="151">
        <v>81</v>
      </c>
      <c r="E36" s="150">
        <v>2</v>
      </c>
      <c r="F36" s="151">
        <v>81</v>
      </c>
      <c r="G36" s="152">
        <v>2</v>
      </c>
      <c r="I36" s="147">
        <v>1</v>
      </c>
      <c r="J36" s="148" t="s">
        <v>435</v>
      </c>
      <c r="K36" s="148" t="s">
        <v>420</v>
      </c>
      <c r="L36" s="149">
        <v>75</v>
      </c>
      <c r="M36" s="150">
        <v>2</v>
      </c>
      <c r="N36" s="151">
        <v>75</v>
      </c>
      <c r="O36" s="152">
        <v>2</v>
      </c>
    </row>
    <row r="37" spans="1:15" x14ac:dyDescent="0.3">
      <c r="A37" s="163">
        <v>6</v>
      </c>
      <c r="B37" s="157" t="s">
        <v>436</v>
      </c>
      <c r="C37" s="157" t="s">
        <v>105</v>
      </c>
      <c r="D37" s="158" t="s">
        <v>43</v>
      </c>
      <c r="E37" s="159">
        <v>0</v>
      </c>
      <c r="F37" s="158">
        <v>0</v>
      </c>
      <c r="G37" s="160">
        <v>0</v>
      </c>
      <c r="I37" s="163">
        <v>6</v>
      </c>
      <c r="J37" s="157" t="s">
        <v>437</v>
      </c>
      <c r="K37" s="157" t="s">
        <v>14</v>
      </c>
      <c r="L37" s="158" t="s">
        <v>68</v>
      </c>
      <c r="M37" s="159">
        <v>0</v>
      </c>
      <c r="N37" s="158">
        <v>0</v>
      </c>
      <c r="O37" s="160">
        <v>0</v>
      </c>
    </row>
    <row r="39" spans="1:15" x14ac:dyDescent="0.3">
      <c r="A39" s="133"/>
      <c r="B39" s="134" t="s">
        <v>96</v>
      </c>
      <c r="C39" s="135"/>
      <c r="D39" s="134"/>
      <c r="E39" s="134"/>
      <c r="F39" s="134"/>
      <c r="G39" s="134"/>
      <c r="I39" s="133"/>
      <c r="J39" s="134" t="s">
        <v>97</v>
      </c>
      <c r="K39" s="135"/>
      <c r="L39" s="134"/>
      <c r="M39" s="134"/>
      <c r="N39" s="134"/>
      <c r="O39" s="134"/>
    </row>
    <row r="40" spans="1:15" x14ac:dyDescent="0.3">
      <c r="A40" s="137"/>
      <c r="B40" s="138" t="s">
        <v>5</v>
      </c>
      <c r="C40" s="138" t="s">
        <v>6</v>
      </c>
      <c r="D40" s="139" t="s">
        <v>7</v>
      </c>
      <c r="E40" s="139" t="s">
        <v>8</v>
      </c>
      <c r="F40" s="139" t="s">
        <v>9</v>
      </c>
      <c r="G40" s="140" t="s">
        <v>10</v>
      </c>
      <c r="I40" s="137"/>
      <c r="J40" s="138" t="s">
        <v>5</v>
      </c>
      <c r="K40" s="138" t="s">
        <v>6</v>
      </c>
      <c r="L40" s="139" t="s">
        <v>7</v>
      </c>
      <c r="M40" s="139" t="s">
        <v>8</v>
      </c>
      <c r="N40" s="139" t="s">
        <v>9</v>
      </c>
      <c r="O40" s="140" t="s">
        <v>10</v>
      </c>
    </row>
    <row r="41" spans="1:15" x14ac:dyDescent="0.3">
      <c r="A41" s="141">
        <v>1</v>
      </c>
      <c r="B41" s="142" t="s">
        <v>310</v>
      </c>
      <c r="C41" s="142" t="s">
        <v>255</v>
      </c>
      <c r="D41" s="143">
        <v>89</v>
      </c>
      <c r="E41" s="143">
        <v>8</v>
      </c>
      <c r="F41" s="145">
        <v>89</v>
      </c>
      <c r="G41" s="146">
        <v>8</v>
      </c>
      <c r="I41" s="141">
        <v>3</v>
      </c>
      <c r="J41" s="142" t="s">
        <v>328</v>
      </c>
      <c r="K41" s="142" t="s">
        <v>64</v>
      </c>
      <c r="L41" s="145">
        <v>85</v>
      </c>
      <c r="M41" s="143">
        <v>8</v>
      </c>
      <c r="N41" s="145">
        <v>85</v>
      </c>
      <c r="O41" s="146">
        <v>8</v>
      </c>
    </row>
    <row r="42" spans="1:15" x14ac:dyDescent="0.3">
      <c r="A42" s="162">
        <v>8</v>
      </c>
      <c r="B42" s="148" t="s">
        <v>438</v>
      </c>
      <c r="C42" s="148" t="s">
        <v>14</v>
      </c>
      <c r="D42" s="151">
        <v>87</v>
      </c>
      <c r="E42" s="150">
        <v>7</v>
      </c>
      <c r="F42" s="151">
        <v>87</v>
      </c>
      <c r="G42" s="152">
        <v>7</v>
      </c>
      <c r="I42" s="147">
        <v>1</v>
      </c>
      <c r="J42" s="148" t="s">
        <v>392</v>
      </c>
      <c r="K42" s="148" t="s">
        <v>47</v>
      </c>
      <c r="L42" s="149">
        <v>84</v>
      </c>
      <c r="M42" s="150">
        <v>7</v>
      </c>
      <c r="N42" s="151">
        <v>84</v>
      </c>
      <c r="O42" s="152">
        <v>7</v>
      </c>
    </row>
    <row r="43" spans="1:15" x14ac:dyDescent="0.3">
      <c r="A43" s="147">
        <v>3</v>
      </c>
      <c r="B43" s="148" t="s">
        <v>439</v>
      </c>
      <c r="C43" s="148" t="s">
        <v>415</v>
      </c>
      <c r="D43" s="151">
        <v>86</v>
      </c>
      <c r="E43" s="150">
        <v>6</v>
      </c>
      <c r="F43" s="151">
        <v>86</v>
      </c>
      <c r="G43" s="152">
        <v>6</v>
      </c>
      <c r="I43" s="162">
        <v>4</v>
      </c>
      <c r="J43" s="148" t="s">
        <v>440</v>
      </c>
      <c r="K43" s="148" t="s">
        <v>91</v>
      </c>
      <c r="L43" s="151">
        <v>79</v>
      </c>
      <c r="M43" s="150">
        <v>6</v>
      </c>
      <c r="N43" s="151">
        <v>79</v>
      </c>
      <c r="O43" s="152">
        <v>6</v>
      </c>
    </row>
    <row r="44" spans="1:15" x14ac:dyDescent="0.3">
      <c r="A44" s="147">
        <v>5</v>
      </c>
      <c r="B44" s="148" t="s">
        <v>441</v>
      </c>
      <c r="C44" s="148" t="s">
        <v>415</v>
      </c>
      <c r="D44" s="151">
        <v>86</v>
      </c>
      <c r="E44" s="150">
        <v>6</v>
      </c>
      <c r="F44" s="151">
        <v>86</v>
      </c>
      <c r="G44" s="152">
        <v>6</v>
      </c>
      <c r="I44" s="147">
        <v>5</v>
      </c>
      <c r="J44" s="148" t="s">
        <v>128</v>
      </c>
      <c r="K44" s="148" t="s">
        <v>108</v>
      </c>
      <c r="L44" s="151">
        <v>79</v>
      </c>
      <c r="M44" s="150">
        <v>6</v>
      </c>
      <c r="N44" s="151">
        <v>79</v>
      </c>
      <c r="O44" s="152">
        <v>6</v>
      </c>
    </row>
    <row r="45" spans="1:15" x14ac:dyDescent="0.3">
      <c r="A45" s="147">
        <v>7</v>
      </c>
      <c r="B45" s="148" t="s">
        <v>233</v>
      </c>
      <c r="C45" s="148" t="s">
        <v>108</v>
      </c>
      <c r="D45" s="151">
        <v>84</v>
      </c>
      <c r="E45" s="150">
        <v>4</v>
      </c>
      <c r="F45" s="151">
        <v>84</v>
      </c>
      <c r="G45" s="152">
        <v>4</v>
      </c>
      <c r="I45" s="147">
        <v>7</v>
      </c>
      <c r="J45" s="148" t="s">
        <v>56</v>
      </c>
      <c r="K45" s="148" t="s">
        <v>14</v>
      </c>
      <c r="L45" s="151">
        <v>77</v>
      </c>
      <c r="M45" s="150">
        <v>4</v>
      </c>
      <c r="N45" s="151">
        <v>77</v>
      </c>
      <c r="O45" s="152">
        <v>4</v>
      </c>
    </row>
    <row r="46" spans="1:15" x14ac:dyDescent="0.3">
      <c r="A46" s="162">
        <v>2</v>
      </c>
      <c r="B46" s="148" t="s">
        <v>241</v>
      </c>
      <c r="C46" s="148" t="s">
        <v>105</v>
      </c>
      <c r="D46" s="151">
        <v>83</v>
      </c>
      <c r="E46" s="150">
        <v>3</v>
      </c>
      <c r="F46" s="151">
        <v>83</v>
      </c>
      <c r="G46" s="152">
        <v>3</v>
      </c>
      <c r="I46" s="162">
        <v>6</v>
      </c>
      <c r="J46" s="148" t="s">
        <v>442</v>
      </c>
      <c r="K46" s="148" t="s">
        <v>415</v>
      </c>
      <c r="L46" s="151">
        <v>75</v>
      </c>
      <c r="M46" s="150">
        <v>3</v>
      </c>
      <c r="N46" s="151">
        <v>75</v>
      </c>
      <c r="O46" s="152">
        <v>3</v>
      </c>
    </row>
    <row r="47" spans="1:15" x14ac:dyDescent="0.3">
      <c r="A47" s="162">
        <v>4</v>
      </c>
      <c r="B47" s="148" t="s">
        <v>393</v>
      </c>
      <c r="C47" s="148" t="s">
        <v>47</v>
      </c>
      <c r="D47" s="151">
        <v>79</v>
      </c>
      <c r="E47" s="150">
        <v>2</v>
      </c>
      <c r="F47" s="151">
        <v>79</v>
      </c>
      <c r="G47" s="152">
        <v>2</v>
      </c>
      <c r="I47" s="162">
        <v>2</v>
      </c>
      <c r="J47" s="148" t="s">
        <v>394</v>
      </c>
      <c r="K47" s="148" t="s">
        <v>47</v>
      </c>
      <c r="L47" s="151" t="s">
        <v>43</v>
      </c>
      <c r="M47" s="150">
        <v>0</v>
      </c>
      <c r="N47" s="151">
        <v>0</v>
      </c>
      <c r="O47" s="152">
        <v>0</v>
      </c>
    </row>
    <row r="48" spans="1:15" x14ac:dyDescent="0.3">
      <c r="A48" s="163">
        <v>6</v>
      </c>
      <c r="B48" s="157" t="s">
        <v>157</v>
      </c>
      <c r="C48" s="157" t="s">
        <v>91</v>
      </c>
      <c r="D48" s="158" t="s">
        <v>43</v>
      </c>
      <c r="E48" s="159">
        <v>0</v>
      </c>
      <c r="F48" s="158">
        <v>0</v>
      </c>
      <c r="G48" s="160">
        <v>0</v>
      </c>
      <c r="I48" s="163">
        <v>8</v>
      </c>
      <c r="J48" s="157" t="s">
        <v>443</v>
      </c>
      <c r="K48" s="157" t="s">
        <v>400</v>
      </c>
      <c r="L48" s="158" t="s">
        <v>43</v>
      </c>
      <c r="M48" s="159">
        <v>0</v>
      </c>
      <c r="N48" s="158">
        <v>0</v>
      </c>
      <c r="O48" s="160">
        <v>0</v>
      </c>
    </row>
    <row r="50" spans="1:15" x14ac:dyDescent="0.3">
      <c r="A50" s="133"/>
      <c r="B50" s="134" t="s">
        <v>121</v>
      </c>
      <c r="C50" s="135"/>
      <c r="D50" s="134"/>
      <c r="E50" s="134"/>
      <c r="F50" s="134"/>
      <c r="G50" s="134"/>
      <c r="I50" s="133"/>
      <c r="J50" s="134" t="s">
        <v>122</v>
      </c>
      <c r="K50" s="135"/>
      <c r="L50" s="134"/>
      <c r="M50" s="134"/>
      <c r="N50" s="134"/>
      <c r="O50" s="134"/>
    </row>
    <row r="51" spans="1:15" x14ac:dyDescent="0.3">
      <c r="A51" s="137"/>
      <c r="B51" s="138" t="s">
        <v>5</v>
      </c>
      <c r="C51" s="138" t="s">
        <v>6</v>
      </c>
      <c r="D51" s="139" t="s">
        <v>7</v>
      </c>
      <c r="E51" s="139" t="s">
        <v>8</v>
      </c>
      <c r="F51" s="139" t="s">
        <v>9</v>
      </c>
      <c r="G51" s="140" t="s">
        <v>10</v>
      </c>
      <c r="I51" s="137"/>
      <c r="J51" s="138" t="s">
        <v>5</v>
      </c>
      <c r="K51" s="138" t="s">
        <v>6</v>
      </c>
      <c r="L51" s="139" t="s">
        <v>7</v>
      </c>
      <c r="M51" s="139" t="s">
        <v>8</v>
      </c>
      <c r="N51" s="139" t="s">
        <v>9</v>
      </c>
      <c r="O51" s="140" t="s">
        <v>10</v>
      </c>
    </row>
    <row r="52" spans="1:15" x14ac:dyDescent="0.3">
      <c r="A52" s="141">
        <v>5</v>
      </c>
      <c r="B52" s="142" t="s">
        <v>444</v>
      </c>
      <c r="C52" s="142" t="s">
        <v>23</v>
      </c>
      <c r="D52" s="145">
        <v>81</v>
      </c>
      <c r="E52" s="143">
        <v>8</v>
      </c>
      <c r="F52" s="145">
        <v>81</v>
      </c>
      <c r="G52" s="146">
        <v>8</v>
      </c>
      <c r="I52" s="141">
        <v>1</v>
      </c>
      <c r="J52" s="142" t="s">
        <v>90</v>
      </c>
      <c r="K52" s="142" t="s">
        <v>91</v>
      </c>
      <c r="L52" s="143">
        <v>95</v>
      </c>
      <c r="M52" s="143">
        <v>8</v>
      </c>
      <c r="N52" s="145">
        <v>95</v>
      </c>
      <c r="O52" s="146">
        <v>8</v>
      </c>
    </row>
    <row r="53" spans="1:15" x14ac:dyDescent="0.3">
      <c r="A53" s="162">
        <v>8</v>
      </c>
      <c r="B53" s="148" t="s">
        <v>445</v>
      </c>
      <c r="C53" s="148" t="s">
        <v>105</v>
      </c>
      <c r="D53" s="151">
        <v>79</v>
      </c>
      <c r="E53" s="150">
        <v>7</v>
      </c>
      <c r="F53" s="151">
        <v>79</v>
      </c>
      <c r="G53" s="152">
        <v>7</v>
      </c>
      <c r="I53" s="147">
        <v>5</v>
      </c>
      <c r="J53" s="148" t="s">
        <v>446</v>
      </c>
      <c r="K53" s="148" t="s">
        <v>14</v>
      </c>
      <c r="L53" s="151">
        <v>86</v>
      </c>
      <c r="M53" s="150">
        <v>7</v>
      </c>
      <c r="N53" s="151">
        <v>86</v>
      </c>
      <c r="O53" s="152">
        <v>7</v>
      </c>
    </row>
    <row r="54" spans="1:15" x14ac:dyDescent="0.3">
      <c r="A54" s="162">
        <v>6</v>
      </c>
      <c r="B54" s="148" t="s">
        <v>447</v>
      </c>
      <c r="C54" s="148" t="s">
        <v>415</v>
      </c>
      <c r="D54" s="151">
        <v>76</v>
      </c>
      <c r="E54" s="150">
        <v>6</v>
      </c>
      <c r="F54" s="151">
        <v>76</v>
      </c>
      <c r="G54" s="152">
        <v>6</v>
      </c>
      <c r="I54" s="162">
        <v>6</v>
      </c>
      <c r="J54" s="148" t="s">
        <v>448</v>
      </c>
      <c r="K54" s="148" t="s">
        <v>23</v>
      </c>
      <c r="L54" s="151">
        <v>80</v>
      </c>
      <c r="M54" s="150">
        <v>6</v>
      </c>
      <c r="N54" s="151">
        <v>80</v>
      </c>
      <c r="O54" s="152">
        <v>6</v>
      </c>
    </row>
    <row r="55" spans="1:15" x14ac:dyDescent="0.3">
      <c r="A55" s="162">
        <v>2</v>
      </c>
      <c r="B55" s="148" t="s">
        <v>449</v>
      </c>
      <c r="C55" s="148" t="s">
        <v>91</v>
      </c>
      <c r="D55" s="151">
        <v>73</v>
      </c>
      <c r="E55" s="150">
        <v>5</v>
      </c>
      <c r="F55" s="151">
        <v>73</v>
      </c>
      <c r="G55" s="152">
        <v>5</v>
      </c>
      <c r="I55" s="147">
        <v>3</v>
      </c>
      <c r="J55" s="148" t="s">
        <v>450</v>
      </c>
      <c r="K55" s="148" t="s">
        <v>420</v>
      </c>
      <c r="L55" s="151">
        <v>74</v>
      </c>
      <c r="M55" s="150">
        <v>5</v>
      </c>
      <c r="N55" s="151">
        <v>74</v>
      </c>
      <c r="O55" s="152">
        <v>5</v>
      </c>
    </row>
    <row r="56" spans="1:15" x14ac:dyDescent="0.3">
      <c r="A56" s="162">
        <v>4</v>
      </c>
      <c r="B56" s="148" t="s">
        <v>451</v>
      </c>
      <c r="C56" s="148" t="s">
        <v>23</v>
      </c>
      <c r="D56" s="151">
        <v>72</v>
      </c>
      <c r="E56" s="150">
        <v>4</v>
      </c>
      <c r="F56" s="151">
        <v>72</v>
      </c>
      <c r="G56" s="152">
        <v>4</v>
      </c>
      <c r="I56" s="162">
        <v>4</v>
      </c>
      <c r="J56" s="148" t="s">
        <v>280</v>
      </c>
      <c r="K56" s="148" t="s">
        <v>255</v>
      </c>
      <c r="L56" s="151">
        <v>73</v>
      </c>
      <c r="M56" s="150">
        <v>4</v>
      </c>
      <c r="N56" s="151">
        <v>73</v>
      </c>
      <c r="O56" s="152">
        <v>4</v>
      </c>
    </row>
    <row r="57" spans="1:15" x14ac:dyDescent="0.3">
      <c r="A57" s="147">
        <v>1</v>
      </c>
      <c r="B57" s="148" t="s">
        <v>53</v>
      </c>
      <c r="C57" s="148" t="s">
        <v>420</v>
      </c>
      <c r="D57" s="149">
        <v>69</v>
      </c>
      <c r="E57" s="150">
        <v>3</v>
      </c>
      <c r="F57" s="151">
        <v>69</v>
      </c>
      <c r="G57" s="152">
        <v>3</v>
      </c>
      <c r="I57" s="162">
        <v>2</v>
      </c>
      <c r="J57" s="148" t="s">
        <v>452</v>
      </c>
      <c r="K57" s="148" t="s">
        <v>420</v>
      </c>
      <c r="L57" s="151">
        <v>72</v>
      </c>
      <c r="M57" s="150">
        <v>3</v>
      </c>
      <c r="N57" s="151">
        <v>72</v>
      </c>
      <c r="O57" s="152">
        <v>3</v>
      </c>
    </row>
    <row r="58" spans="1:15" x14ac:dyDescent="0.3">
      <c r="A58" s="147">
        <v>7</v>
      </c>
      <c r="B58" s="148" t="s">
        <v>453</v>
      </c>
      <c r="C58" s="148" t="s">
        <v>23</v>
      </c>
      <c r="D58" s="151">
        <v>69</v>
      </c>
      <c r="E58" s="150">
        <v>3</v>
      </c>
      <c r="F58" s="151">
        <v>69</v>
      </c>
      <c r="G58" s="152">
        <v>3</v>
      </c>
      <c r="I58" s="147">
        <v>7</v>
      </c>
      <c r="J58" s="148" t="s">
        <v>454</v>
      </c>
      <c r="K58" s="148" t="s">
        <v>420</v>
      </c>
      <c r="L58" s="151">
        <v>69</v>
      </c>
      <c r="M58" s="150">
        <v>2</v>
      </c>
      <c r="N58" s="151">
        <v>69</v>
      </c>
      <c r="O58" s="152">
        <v>2</v>
      </c>
    </row>
    <row r="59" spans="1:15" x14ac:dyDescent="0.3">
      <c r="A59" s="156">
        <v>3</v>
      </c>
      <c r="B59" s="157" t="s">
        <v>455</v>
      </c>
      <c r="C59" s="157" t="s">
        <v>259</v>
      </c>
      <c r="D59" s="158" t="s">
        <v>43</v>
      </c>
      <c r="E59" s="159">
        <v>0</v>
      </c>
      <c r="F59" s="158">
        <v>0</v>
      </c>
      <c r="G59" s="160">
        <v>0</v>
      </c>
      <c r="I59" s="163">
        <v>8</v>
      </c>
      <c r="J59" s="157" t="s">
        <v>162</v>
      </c>
      <c r="K59" s="157" t="s">
        <v>14</v>
      </c>
      <c r="L59" s="158" t="s">
        <v>68</v>
      </c>
      <c r="M59" s="159">
        <v>0</v>
      </c>
      <c r="N59" s="158">
        <v>0</v>
      </c>
      <c r="O59" s="160">
        <v>0</v>
      </c>
    </row>
    <row r="61" spans="1:15" x14ac:dyDescent="0.3">
      <c r="B61" s="125" t="s">
        <v>456</v>
      </c>
      <c r="C61" s="125"/>
      <c r="D61" s="125"/>
      <c r="E61" s="125"/>
      <c r="F61" s="164" t="s">
        <v>142</v>
      </c>
      <c r="G61" s="125"/>
    </row>
    <row r="62" spans="1:15" x14ac:dyDescent="0.3">
      <c r="B62" s="125" t="s">
        <v>143</v>
      </c>
      <c r="C62" s="125"/>
      <c r="D62" s="125"/>
      <c r="E62" s="125"/>
      <c r="F62" s="125"/>
      <c r="G62" s="125"/>
    </row>
  </sheetData>
  <hyperlinks>
    <hyperlink ref="B2" location="'Index'!A3" display="`" xr:uid="{9E6ACAC9-BCE3-4B7D-81FE-4483ADA74199}"/>
  </hyperlinks>
  <printOptions horizontalCentered="1"/>
  <pageMargins left="0.31527777777777799" right="0.31527777777777799" top="1.1812499999999999" bottom="0.39305555555555599" header="0.39374999999999999" footer="0.196527777777778"/>
  <pageSetup paperSize="9" scale="75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A4D8D-81BC-489A-8426-22DB6BE2EC37}">
  <sheetPr codeName="Sheet3">
    <tabColor rgb="FF0070C0"/>
    <pageSetUpPr fitToPage="1"/>
  </sheetPr>
  <dimension ref="A1:AMJ69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32" customWidth="1"/>
    <col min="2" max="3" width="20.7109375" style="132" customWidth="1"/>
    <col min="4" max="7" width="5" style="132" customWidth="1"/>
    <col min="8" max="8" width="1.7109375" style="132" customWidth="1"/>
    <col min="9" max="9" width="2.7109375" style="132" customWidth="1"/>
    <col min="10" max="11" width="20.7109375" style="132" customWidth="1"/>
    <col min="12" max="15" width="5" style="132" customWidth="1"/>
    <col min="16" max="16" width="5.140625" style="132" customWidth="1"/>
    <col min="17" max="1024" width="12.85546875" style="132"/>
    <col min="1025" max="16384" width="12.85546875" style="165"/>
  </cols>
  <sheetData>
    <row r="1" spans="1:34" s="124" customFormat="1" ht="18" x14ac:dyDescent="0.35">
      <c r="A1" s="120"/>
      <c r="B1" s="121" t="s">
        <v>398</v>
      </c>
      <c r="C1" s="122"/>
      <c r="D1" s="123"/>
      <c r="E1" s="123"/>
      <c r="F1" s="123" t="s">
        <v>165</v>
      </c>
      <c r="G1" s="123"/>
      <c r="H1" s="123"/>
      <c r="I1" s="123" t="s">
        <v>1</v>
      </c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G1" s="132"/>
      <c r="AH1" s="132"/>
    </row>
    <row r="2" spans="1:34" ht="18.75" x14ac:dyDescent="0.3">
      <c r="A2" s="127"/>
      <c r="B2" s="128" t="s">
        <v>2</v>
      </c>
      <c r="C2" s="129"/>
      <c r="D2" s="130"/>
      <c r="E2" s="130"/>
      <c r="F2" s="129"/>
      <c r="G2" s="130"/>
      <c r="H2" s="130"/>
      <c r="I2" s="131"/>
      <c r="J2" s="130"/>
      <c r="K2" s="130"/>
      <c r="L2" s="130"/>
      <c r="M2" s="129"/>
      <c r="N2" s="130"/>
    </row>
    <row r="3" spans="1:34" x14ac:dyDescent="0.3">
      <c r="A3" s="133"/>
      <c r="B3" s="134" t="s">
        <v>3</v>
      </c>
      <c r="C3" s="135"/>
      <c r="D3" s="134"/>
      <c r="E3" s="134"/>
      <c r="F3" s="134"/>
      <c r="G3" s="134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</row>
    <row r="4" spans="1:34" x14ac:dyDescent="0.3">
      <c r="A4" s="137"/>
      <c r="B4" s="138" t="s">
        <v>5</v>
      </c>
      <c r="C4" s="138" t="s">
        <v>6</v>
      </c>
      <c r="D4" s="139" t="s">
        <v>7</v>
      </c>
      <c r="E4" s="139" t="s">
        <v>8</v>
      </c>
      <c r="F4" s="139" t="s">
        <v>9</v>
      </c>
      <c r="G4" s="140" t="s">
        <v>10</v>
      </c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</row>
    <row r="5" spans="1:34" x14ac:dyDescent="0.3">
      <c r="A5" s="141">
        <v>1</v>
      </c>
      <c r="B5" s="142" t="s">
        <v>399</v>
      </c>
      <c r="C5" s="142" t="s">
        <v>400</v>
      </c>
      <c r="D5" s="143">
        <v>99</v>
      </c>
      <c r="E5" s="143">
        <v>8</v>
      </c>
      <c r="F5" s="145">
        <v>99</v>
      </c>
      <c r="G5" s="146">
        <v>8</v>
      </c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</row>
    <row r="6" spans="1:34" x14ac:dyDescent="0.3">
      <c r="A6" s="167">
        <v>6</v>
      </c>
      <c r="B6" s="148" t="s">
        <v>256</v>
      </c>
      <c r="C6" s="148" t="s">
        <v>64</v>
      </c>
      <c r="D6" s="168">
        <v>94</v>
      </c>
      <c r="E6" s="149">
        <v>7</v>
      </c>
      <c r="F6" s="168">
        <v>94</v>
      </c>
      <c r="G6" s="169">
        <v>7</v>
      </c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D6" s="125"/>
      <c r="AE6" s="125"/>
    </row>
    <row r="7" spans="1:34" s="125" customFormat="1" ht="15.75" customHeight="1" x14ac:dyDescent="0.3">
      <c r="A7" s="147">
        <v>5</v>
      </c>
      <c r="B7" s="148" t="s">
        <v>414</v>
      </c>
      <c r="C7" s="148" t="s">
        <v>415</v>
      </c>
      <c r="D7" s="168">
        <v>93</v>
      </c>
      <c r="E7" s="149">
        <v>6</v>
      </c>
      <c r="F7" s="168">
        <v>93</v>
      </c>
      <c r="G7" s="169">
        <v>6</v>
      </c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D7" s="132"/>
      <c r="AE7" s="132"/>
    </row>
    <row r="8" spans="1:34" s="125" customFormat="1" ht="15.75" customHeight="1" x14ac:dyDescent="0.3">
      <c r="A8" s="167">
        <v>4</v>
      </c>
      <c r="B8" s="148" t="s">
        <v>245</v>
      </c>
      <c r="C8" s="148" t="s">
        <v>266</v>
      </c>
      <c r="D8" s="168">
        <v>90</v>
      </c>
      <c r="E8" s="149">
        <v>5</v>
      </c>
      <c r="F8" s="168">
        <v>90</v>
      </c>
      <c r="G8" s="169">
        <v>5</v>
      </c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D8" s="132"/>
      <c r="AE8" s="132"/>
    </row>
    <row r="9" spans="1:34" x14ac:dyDescent="0.3">
      <c r="A9" s="167">
        <v>2</v>
      </c>
      <c r="B9" s="148" t="s">
        <v>417</v>
      </c>
      <c r="C9" s="148" t="s">
        <v>418</v>
      </c>
      <c r="D9" s="168">
        <v>88</v>
      </c>
      <c r="E9" s="149">
        <v>4</v>
      </c>
      <c r="F9" s="168">
        <v>88</v>
      </c>
      <c r="G9" s="169">
        <v>4</v>
      </c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</row>
    <row r="10" spans="1:34" x14ac:dyDescent="0.3">
      <c r="A10" s="167">
        <v>8</v>
      </c>
      <c r="B10" s="148" t="s">
        <v>406</v>
      </c>
      <c r="C10" s="148" t="s">
        <v>47</v>
      </c>
      <c r="D10" s="168">
        <v>88</v>
      </c>
      <c r="E10" s="149">
        <v>4</v>
      </c>
      <c r="F10" s="168">
        <v>88</v>
      </c>
      <c r="G10" s="169">
        <v>4</v>
      </c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D10" s="125"/>
      <c r="AE10" s="125"/>
    </row>
    <row r="11" spans="1:34" x14ac:dyDescent="0.3">
      <c r="A11" s="147">
        <v>7</v>
      </c>
      <c r="B11" s="148" t="s">
        <v>278</v>
      </c>
      <c r="C11" s="148" t="s">
        <v>274</v>
      </c>
      <c r="D11" s="168">
        <v>87</v>
      </c>
      <c r="E11" s="149">
        <v>2</v>
      </c>
      <c r="F11" s="168">
        <v>87</v>
      </c>
      <c r="G11" s="169">
        <v>2</v>
      </c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</row>
    <row r="12" spans="1:34" x14ac:dyDescent="0.3">
      <c r="A12" s="156">
        <v>3</v>
      </c>
      <c r="B12" s="157" t="s">
        <v>409</v>
      </c>
      <c r="C12" s="157" t="s">
        <v>410</v>
      </c>
      <c r="D12" s="170">
        <v>84</v>
      </c>
      <c r="E12" s="161">
        <v>1</v>
      </c>
      <c r="F12" s="170">
        <v>84</v>
      </c>
      <c r="G12" s="171">
        <v>1</v>
      </c>
      <c r="H12" s="166"/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</row>
    <row r="13" spans="1:34" x14ac:dyDescent="0.3">
      <c r="A13" s="166"/>
      <c r="B13" s="166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</row>
    <row r="14" spans="1:34" x14ac:dyDescent="0.3">
      <c r="A14" s="133"/>
      <c r="B14" s="134" t="s">
        <v>4</v>
      </c>
      <c r="C14" s="135"/>
      <c r="D14" s="134"/>
      <c r="E14" s="134"/>
      <c r="F14" s="134"/>
      <c r="G14" s="134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</row>
    <row r="15" spans="1:34" x14ac:dyDescent="0.3">
      <c r="A15" s="137"/>
      <c r="B15" s="138" t="s">
        <v>5</v>
      </c>
      <c r="C15" s="138" t="s">
        <v>6</v>
      </c>
      <c r="D15" s="139" t="s">
        <v>7</v>
      </c>
      <c r="E15" s="139" t="s">
        <v>8</v>
      </c>
      <c r="F15" s="139" t="s">
        <v>9</v>
      </c>
      <c r="G15" s="140" t="s">
        <v>10</v>
      </c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</row>
    <row r="16" spans="1:34" x14ac:dyDescent="0.3">
      <c r="A16" s="172">
        <v>8</v>
      </c>
      <c r="B16" s="142" t="s">
        <v>117</v>
      </c>
      <c r="C16" s="142" t="s">
        <v>108</v>
      </c>
      <c r="D16" s="173">
        <v>95</v>
      </c>
      <c r="E16" s="143">
        <v>8</v>
      </c>
      <c r="F16" s="173">
        <v>95</v>
      </c>
      <c r="G16" s="174">
        <v>8</v>
      </c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</row>
    <row r="17" spans="1:26" x14ac:dyDescent="0.3">
      <c r="A17" s="147">
        <v>1</v>
      </c>
      <c r="B17" s="148" t="s">
        <v>413</v>
      </c>
      <c r="C17" s="148" t="s">
        <v>138</v>
      </c>
      <c r="D17" s="149">
        <v>88</v>
      </c>
      <c r="E17" s="149">
        <v>7</v>
      </c>
      <c r="F17" s="151">
        <v>88</v>
      </c>
      <c r="G17" s="152">
        <v>7</v>
      </c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</row>
    <row r="18" spans="1:26" x14ac:dyDescent="0.3">
      <c r="A18" s="147">
        <v>7</v>
      </c>
      <c r="B18" s="148" t="s">
        <v>109</v>
      </c>
      <c r="C18" s="148" t="s">
        <v>108</v>
      </c>
      <c r="D18" s="168">
        <v>87</v>
      </c>
      <c r="E18" s="149">
        <v>6</v>
      </c>
      <c r="F18" s="168">
        <v>87</v>
      </c>
      <c r="G18" s="169">
        <v>6</v>
      </c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</row>
    <row r="19" spans="1:26" x14ac:dyDescent="0.3">
      <c r="A19" s="167">
        <v>2</v>
      </c>
      <c r="B19" s="148" t="s">
        <v>298</v>
      </c>
      <c r="C19" s="148" t="s">
        <v>39</v>
      </c>
      <c r="D19" s="168">
        <v>86</v>
      </c>
      <c r="E19" s="149">
        <v>5</v>
      </c>
      <c r="F19" s="168">
        <v>86</v>
      </c>
      <c r="G19" s="169">
        <v>5</v>
      </c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</row>
    <row r="20" spans="1:26" x14ac:dyDescent="0.3">
      <c r="A20" s="147">
        <v>3</v>
      </c>
      <c r="B20" s="148" t="s">
        <v>421</v>
      </c>
      <c r="C20" s="148" t="s">
        <v>138</v>
      </c>
      <c r="D20" s="168">
        <v>84</v>
      </c>
      <c r="E20" s="149">
        <v>4</v>
      </c>
      <c r="F20" s="168">
        <v>84</v>
      </c>
      <c r="G20" s="169">
        <v>4</v>
      </c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26" x14ac:dyDescent="0.3">
      <c r="A21" s="147">
        <v>5</v>
      </c>
      <c r="B21" s="148" t="s">
        <v>294</v>
      </c>
      <c r="C21" s="148" t="s">
        <v>274</v>
      </c>
      <c r="D21" s="168">
        <v>82</v>
      </c>
      <c r="E21" s="149">
        <v>3</v>
      </c>
      <c r="F21" s="168">
        <v>82</v>
      </c>
      <c r="G21" s="169">
        <v>3</v>
      </c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</row>
    <row r="22" spans="1:26" x14ac:dyDescent="0.3">
      <c r="A22" s="167">
        <v>4</v>
      </c>
      <c r="B22" s="148" t="s">
        <v>433</v>
      </c>
      <c r="C22" s="148" t="s">
        <v>64</v>
      </c>
      <c r="D22" s="168">
        <v>81</v>
      </c>
      <c r="E22" s="149">
        <v>2</v>
      </c>
      <c r="F22" s="168">
        <v>81</v>
      </c>
      <c r="G22" s="169">
        <v>2</v>
      </c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</row>
    <row r="23" spans="1:26" x14ac:dyDescent="0.3">
      <c r="A23" s="175">
        <v>6</v>
      </c>
      <c r="B23" s="157" t="s">
        <v>422</v>
      </c>
      <c r="C23" s="157" t="s">
        <v>64</v>
      </c>
      <c r="D23" s="170">
        <v>73</v>
      </c>
      <c r="E23" s="161">
        <v>1</v>
      </c>
      <c r="F23" s="170">
        <v>73</v>
      </c>
      <c r="G23" s="171">
        <v>1</v>
      </c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</row>
    <row r="24" spans="1:26" x14ac:dyDescent="0.3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</row>
    <row r="25" spans="1:26" x14ac:dyDescent="0.3">
      <c r="A25" s="133"/>
      <c r="B25" s="134" t="s">
        <v>44</v>
      </c>
      <c r="C25" s="135"/>
      <c r="D25" s="134"/>
      <c r="E25" s="134"/>
      <c r="F25" s="134"/>
      <c r="G25" s="134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</row>
    <row r="26" spans="1:26" x14ac:dyDescent="0.3">
      <c r="A26" s="137"/>
      <c r="B26" s="138" t="s">
        <v>5</v>
      </c>
      <c r="C26" s="138" t="s">
        <v>6</v>
      </c>
      <c r="D26" s="139" t="s">
        <v>7</v>
      </c>
      <c r="E26" s="139" t="s">
        <v>8</v>
      </c>
      <c r="F26" s="139" t="s">
        <v>9</v>
      </c>
      <c r="G26" s="140" t="s">
        <v>10</v>
      </c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</row>
    <row r="27" spans="1:26" x14ac:dyDescent="0.3">
      <c r="A27" s="141">
        <v>3</v>
      </c>
      <c r="B27" s="142" t="s">
        <v>328</v>
      </c>
      <c r="C27" s="142" t="s">
        <v>64</v>
      </c>
      <c r="D27" s="173">
        <v>85</v>
      </c>
      <c r="E27" s="143">
        <v>9</v>
      </c>
      <c r="F27" s="173">
        <v>85</v>
      </c>
      <c r="G27" s="174">
        <v>9</v>
      </c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</row>
    <row r="28" spans="1:26" x14ac:dyDescent="0.3">
      <c r="A28" s="147">
        <v>1</v>
      </c>
      <c r="B28" s="148" t="s">
        <v>392</v>
      </c>
      <c r="C28" s="148" t="s">
        <v>47</v>
      </c>
      <c r="D28" s="149">
        <v>84</v>
      </c>
      <c r="E28" s="149">
        <v>8</v>
      </c>
      <c r="F28" s="151">
        <v>84</v>
      </c>
      <c r="G28" s="152">
        <v>8</v>
      </c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</row>
    <row r="29" spans="1:26" x14ac:dyDescent="0.3">
      <c r="A29" s="147">
        <v>9</v>
      </c>
      <c r="B29" s="148" t="s">
        <v>233</v>
      </c>
      <c r="C29" s="148" t="s">
        <v>108</v>
      </c>
      <c r="D29" s="168">
        <v>84</v>
      </c>
      <c r="E29" s="149">
        <v>8</v>
      </c>
      <c r="F29" s="168">
        <v>84</v>
      </c>
      <c r="G29" s="169">
        <v>8</v>
      </c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</row>
    <row r="30" spans="1:26" x14ac:dyDescent="0.3">
      <c r="A30" s="167">
        <v>8</v>
      </c>
      <c r="B30" s="148" t="s">
        <v>429</v>
      </c>
      <c r="C30" s="148" t="s">
        <v>415</v>
      </c>
      <c r="D30" s="168">
        <v>83</v>
      </c>
      <c r="E30" s="149">
        <v>6</v>
      </c>
      <c r="F30" s="168">
        <v>83</v>
      </c>
      <c r="G30" s="169">
        <v>6</v>
      </c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</row>
    <row r="31" spans="1:26" x14ac:dyDescent="0.3">
      <c r="A31" s="167">
        <v>2</v>
      </c>
      <c r="B31" s="148" t="s">
        <v>393</v>
      </c>
      <c r="C31" s="148" t="s">
        <v>47</v>
      </c>
      <c r="D31" s="168">
        <v>79</v>
      </c>
      <c r="E31" s="149">
        <v>5</v>
      </c>
      <c r="F31" s="168">
        <v>79</v>
      </c>
      <c r="G31" s="169">
        <v>5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</row>
    <row r="32" spans="1:26" x14ac:dyDescent="0.3">
      <c r="A32" s="167">
        <v>4</v>
      </c>
      <c r="B32" s="148" t="s">
        <v>440</v>
      </c>
      <c r="C32" s="148" t="s">
        <v>91</v>
      </c>
      <c r="D32" s="168">
        <v>79</v>
      </c>
      <c r="E32" s="149">
        <v>5</v>
      </c>
      <c r="F32" s="168">
        <v>79</v>
      </c>
      <c r="G32" s="169">
        <v>5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</row>
    <row r="33" spans="1:26" x14ac:dyDescent="0.3">
      <c r="A33" s="147">
        <v>5</v>
      </c>
      <c r="B33" s="148" t="s">
        <v>128</v>
      </c>
      <c r="C33" s="148" t="s">
        <v>108</v>
      </c>
      <c r="D33" s="168">
        <v>79</v>
      </c>
      <c r="E33" s="149">
        <v>5</v>
      </c>
      <c r="F33" s="168">
        <v>79</v>
      </c>
      <c r="G33" s="169">
        <v>5</v>
      </c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</row>
    <row r="34" spans="1:26" x14ac:dyDescent="0.3">
      <c r="A34" s="147">
        <v>7</v>
      </c>
      <c r="B34" s="148" t="s">
        <v>447</v>
      </c>
      <c r="C34" s="148" t="s">
        <v>415</v>
      </c>
      <c r="D34" s="168">
        <v>76</v>
      </c>
      <c r="E34" s="149">
        <v>2</v>
      </c>
      <c r="F34" s="168">
        <v>76</v>
      </c>
      <c r="G34" s="169">
        <v>2</v>
      </c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</row>
    <row r="35" spans="1:26" x14ac:dyDescent="0.3">
      <c r="A35" s="175">
        <v>6</v>
      </c>
      <c r="B35" s="157" t="s">
        <v>442</v>
      </c>
      <c r="C35" s="157" t="s">
        <v>415</v>
      </c>
      <c r="D35" s="170">
        <v>75</v>
      </c>
      <c r="E35" s="161">
        <v>1</v>
      </c>
      <c r="F35" s="170">
        <v>75</v>
      </c>
      <c r="G35" s="171">
        <v>1</v>
      </c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</row>
    <row r="36" spans="1:26" x14ac:dyDescent="0.3">
      <c r="A36" s="166"/>
      <c r="B36" s="166"/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</row>
    <row r="37" spans="1:26" x14ac:dyDescent="0.3">
      <c r="A37" s="166"/>
      <c r="B37" s="125" t="s">
        <v>164</v>
      </c>
      <c r="C37" s="125"/>
      <c r="D37" s="125"/>
      <c r="E37" s="125"/>
      <c r="F37" s="164" t="s">
        <v>142</v>
      </c>
      <c r="G37" s="125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</row>
    <row r="38" spans="1:26" x14ac:dyDescent="0.3">
      <c r="A38" s="166"/>
      <c r="B38" s="125" t="s">
        <v>143</v>
      </c>
      <c r="C38" s="125"/>
      <c r="D38" s="125"/>
      <c r="E38" s="125"/>
      <c r="F38" s="125"/>
      <c r="G38" s="125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</row>
    <row r="39" spans="1:26" x14ac:dyDescent="0.3">
      <c r="A39" s="166"/>
      <c r="B39" s="166"/>
      <c r="C39" s="166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</row>
    <row r="40" spans="1:26" x14ac:dyDescent="0.3">
      <c r="A40" s="166"/>
      <c r="B40" s="166"/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</row>
    <row r="41" spans="1:26" x14ac:dyDescent="0.3">
      <c r="A41" s="166"/>
      <c r="B41" s="166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</row>
    <row r="42" spans="1:26" x14ac:dyDescent="0.3">
      <c r="A42" s="166"/>
      <c r="B42" s="166"/>
      <c r="C42" s="166"/>
      <c r="D42" s="166"/>
      <c r="E42" s="166"/>
      <c r="F42" s="166"/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</row>
    <row r="43" spans="1:26" x14ac:dyDescent="0.3">
      <c r="A43" s="166"/>
      <c r="B43" s="166"/>
      <c r="C43" s="166"/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</row>
    <row r="44" spans="1:26" x14ac:dyDescent="0.3">
      <c r="A44" s="166"/>
      <c r="B44" s="166"/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</row>
    <row r="45" spans="1:26" x14ac:dyDescent="0.3">
      <c r="A45" s="166"/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</row>
    <row r="46" spans="1:26" x14ac:dyDescent="0.3">
      <c r="A46" s="166"/>
      <c r="B46" s="166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</row>
    <row r="47" spans="1:26" x14ac:dyDescent="0.3">
      <c r="A47" s="166"/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</row>
    <row r="48" spans="1:26" x14ac:dyDescent="0.3">
      <c r="A48" s="166"/>
      <c r="B48" s="166"/>
      <c r="C48" s="166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</row>
    <row r="49" spans="1:26" x14ac:dyDescent="0.3">
      <c r="A49" s="166"/>
      <c r="B49" s="166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</row>
    <row r="50" spans="1:26" x14ac:dyDescent="0.3">
      <c r="A50" s="166"/>
      <c r="B50" s="166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</row>
    <row r="51" spans="1:26" x14ac:dyDescent="0.3">
      <c r="A51" s="166"/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</row>
    <row r="52" spans="1:26" x14ac:dyDescent="0.3">
      <c r="A52" s="166"/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</row>
    <row r="53" spans="1:26" x14ac:dyDescent="0.3">
      <c r="A53" s="166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</row>
    <row r="54" spans="1:26" x14ac:dyDescent="0.3">
      <c r="A54" s="166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</row>
    <row r="55" spans="1:26" x14ac:dyDescent="0.3">
      <c r="A55" s="166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</row>
    <row r="56" spans="1:26" x14ac:dyDescent="0.3">
      <c r="A56" s="166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</row>
    <row r="57" spans="1:26" x14ac:dyDescent="0.3">
      <c r="A57" s="166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</row>
    <row r="58" spans="1:26" x14ac:dyDescent="0.3">
      <c r="A58" s="166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</row>
    <row r="59" spans="1:26" x14ac:dyDescent="0.3">
      <c r="A59" s="166"/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</row>
    <row r="60" spans="1:26" x14ac:dyDescent="0.3">
      <c r="A60" s="166"/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</row>
    <row r="61" spans="1:26" x14ac:dyDescent="0.3">
      <c r="A61" s="166"/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</row>
    <row r="62" spans="1:26" x14ac:dyDescent="0.3">
      <c r="A62" s="166"/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</row>
    <row r="63" spans="1:26" x14ac:dyDescent="0.3">
      <c r="A63" s="166"/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</row>
    <row r="64" spans="1:26" x14ac:dyDescent="0.3">
      <c r="A64" s="166"/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</row>
    <row r="65" spans="1:26" x14ac:dyDescent="0.3">
      <c r="A65" s="166"/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</row>
    <row r="66" spans="1:26" x14ac:dyDescent="0.3">
      <c r="A66" s="166"/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</row>
    <row r="67" spans="1:26" x14ac:dyDescent="0.3">
      <c r="A67" s="166"/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</row>
    <row r="68" spans="1:26" x14ac:dyDescent="0.3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</row>
    <row r="69" spans="1:26" x14ac:dyDescent="0.3">
      <c r="A69" s="166"/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</row>
  </sheetData>
  <sheetProtection selectLockedCells="1" selectUnlockedCells="1"/>
  <hyperlinks>
    <hyperlink ref="B2" location="'Index'!A3" display="`" xr:uid="{60865318-71E8-45E8-BC58-C78ADE42EFF4}"/>
  </hyperlinks>
  <printOptions horizontalCentered="1"/>
  <pageMargins left="0.31527777777777799" right="0.31527777777777799" top="1.1812499999999999" bottom="0.39305555555555599" header="0.39374999999999999" footer="0.196527777777778"/>
  <pageSetup paperSize="9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42E50-9C54-4C4B-9B8B-FA5A5620C0B7}">
  <sheetPr codeName="Sheet4">
    <tabColor rgb="FF0070C0"/>
    <pageSetUpPr fitToPage="1"/>
  </sheetPr>
  <dimension ref="A1:AMJ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25" customWidth="1"/>
    <col min="2" max="6" width="5" style="125" customWidth="1"/>
    <col min="7" max="7" width="4.7109375" style="126" customWidth="1"/>
    <col min="8" max="8" width="20.7109375" style="125" customWidth="1"/>
    <col min="9" max="14" width="5" style="125" customWidth="1"/>
    <col min="15" max="22" width="4.140625" style="125" customWidth="1"/>
    <col min="23" max="1024" width="10.28515625" style="125"/>
    <col min="1025" max="16384" width="10.28515625" style="165"/>
  </cols>
  <sheetData>
    <row r="1" spans="1:34" s="179" customFormat="1" ht="18" x14ac:dyDescent="0.35">
      <c r="A1" s="176" t="s">
        <v>457</v>
      </c>
      <c r="B1" s="177"/>
      <c r="C1" s="177"/>
      <c r="D1" s="123"/>
      <c r="E1" s="123"/>
      <c r="F1" s="123"/>
      <c r="G1" s="178"/>
      <c r="H1" s="123"/>
      <c r="I1" s="123"/>
      <c r="J1" s="123" t="s">
        <v>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AH1" s="125"/>
    </row>
    <row r="2" spans="1:34" ht="15.75" customHeight="1" x14ac:dyDescent="0.3">
      <c r="A2" s="180" t="s">
        <v>2</v>
      </c>
    </row>
    <row r="3" spans="1:34" s="136" customFormat="1" ht="15.75" customHeight="1" x14ac:dyDescent="0.3">
      <c r="A3" s="136" t="s">
        <v>3</v>
      </c>
      <c r="G3" s="181"/>
      <c r="AA3" s="125"/>
      <c r="AB3" s="125"/>
      <c r="AC3" s="125"/>
      <c r="AD3" s="125"/>
      <c r="AE3" s="125"/>
      <c r="AF3" s="125"/>
    </row>
    <row r="4" spans="1:34" ht="15.75" customHeight="1" x14ac:dyDescent="0.3">
      <c r="A4" s="182" t="s">
        <v>458</v>
      </c>
      <c r="B4" s="183"/>
      <c r="C4" s="184">
        <v>538</v>
      </c>
      <c r="D4" s="183"/>
      <c r="E4" s="185" t="s">
        <v>10</v>
      </c>
      <c r="F4" s="186">
        <f>SUM(F5:F7)</f>
        <v>522</v>
      </c>
      <c r="G4" s="187" t="s">
        <v>168</v>
      </c>
      <c r="H4" s="125" t="s">
        <v>169</v>
      </c>
      <c r="M4" s="125">
        <v>538</v>
      </c>
    </row>
    <row r="5" spans="1:34" ht="15.75" customHeight="1" x14ac:dyDescent="0.3">
      <c r="A5" s="188" t="s">
        <v>402</v>
      </c>
      <c r="B5" s="189"/>
      <c r="C5" s="190"/>
      <c r="D5" s="191">
        <v>98</v>
      </c>
      <c r="E5" s="191">
        <v>96</v>
      </c>
      <c r="F5" s="192">
        <f>SUM(D5:E5)</f>
        <v>194</v>
      </c>
    </row>
    <row r="6" spans="1:34" ht="15.75" customHeight="1" x14ac:dyDescent="0.3">
      <c r="A6" s="193" t="s">
        <v>432</v>
      </c>
      <c r="B6" s="194"/>
      <c r="C6" s="195"/>
      <c r="D6" s="153">
        <v>82</v>
      </c>
      <c r="E6" s="153">
        <v>73</v>
      </c>
      <c r="F6" s="154">
        <f>SUM(D6:E6)</f>
        <v>155</v>
      </c>
    </row>
    <row r="7" spans="1:34" ht="15.75" customHeight="1" x14ac:dyDescent="0.3">
      <c r="A7" s="196" t="s">
        <v>426</v>
      </c>
      <c r="B7" s="197"/>
      <c r="C7" s="198"/>
      <c r="D7" s="199">
        <v>84</v>
      </c>
      <c r="E7" s="199">
        <v>89</v>
      </c>
      <c r="F7" s="200">
        <f>SUM(D7:E7)</f>
        <v>173</v>
      </c>
    </row>
    <row r="8" spans="1:34" ht="15.75" customHeight="1" x14ac:dyDescent="0.3">
      <c r="O8" s="201"/>
    </row>
    <row r="9" spans="1:34" ht="15.75" customHeight="1" x14ac:dyDescent="0.3">
      <c r="A9" s="182" t="s">
        <v>459</v>
      </c>
      <c r="B9" s="183"/>
      <c r="C9" s="184">
        <v>557</v>
      </c>
      <c r="D9" s="183"/>
      <c r="E9" s="185" t="s">
        <v>10</v>
      </c>
      <c r="F9" s="186">
        <f>SUM(F10:F12)</f>
        <v>550</v>
      </c>
      <c r="G9" s="187" t="s">
        <v>168</v>
      </c>
      <c r="H9" s="125" t="s">
        <v>169</v>
      </c>
      <c r="M9" s="125">
        <v>557</v>
      </c>
    </row>
    <row r="10" spans="1:34" ht="15.75" customHeight="1" x14ac:dyDescent="0.3">
      <c r="A10" s="188" t="s">
        <v>63</v>
      </c>
      <c r="B10" s="189"/>
      <c r="C10" s="190"/>
      <c r="D10" s="191">
        <v>92</v>
      </c>
      <c r="E10" s="191">
        <v>80</v>
      </c>
      <c r="F10" s="192">
        <f>SUM(D10:E10)</f>
        <v>172</v>
      </c>
      <c r="AA10" s="202"/>
      <c r="AB10" s="202"/>
      <c r="AC10" s="202"/>
      <c r="AD10" s="202"/>
      <c r="AE10" s="202"/>
      <c r="AF10" s="202"/>
    </row>
    <row r="11" spans="1:34" ht="15.75" customHeight="1" x14ac:dyDescent="0.3">
      <c r="A11" s="193" t="s">
        <v>256</v>
      </c>
      <c r="B11" s="194"/>
      <c r="C11" s="195"/>
      <c r="D11" s="153">
        <v>94</v>
      </c>
      <c r="E11" s="153">
        <v>93</v>
      </c>
      <c r="F11" s="154">
        <f>SUM(D11:E11)</f>
        <v>187</v>
      </c>
      <c r="AA11" s="202"/>
      <c r="AB11" s="202"/>
      <c r="AC11" s="202"/>
      <c r="AD11" s="202"/>
      <c r="AE11" s="202"/>
      <c r="AF11" s="202"/>
    </row>
    <row r="12" spans="1:34" ht="15.75" customHeight="1" x14ac:dyDescent="0.3">
      <c r="A12" s="196" t="s">
        <v>403</v>
      </c>
      <c r="B12" s="197"/>
      <c r="C12" s="198"/>
      <c r="D12" s="199">
        <v>94</v>
      </c>
      <c r="E12" s="199">
        <v>97</v>
      </c>
      <c r="F12" s="200">
        <f>SUM(D12:E12)</f>
        <v>191</v>
      </c>
      <c r="AA12" s="202"/>
      <c r="AB12" s="202"/>
      <c r="AC12" s="202"/>
      <c r="AD12" s="202"/>
      <c r="AE12" s="202"/>
      <c r="AF12" s="202"/>
    </row>
    <row r="13" spans="1:34" ht="15.75" customHeight="1" x14ac:dyDescent="0.3">
      <c r="AA13" s="202"/>
      <c r="AB13" s="202"/>
      <c r="AC13" s="202"/>
      <c r="AD13" s="202"/>
      <c r="AE13" s="202"/>
      <c r="AF13" s="202"/>
    </row>
    <row r="14" spans="1:34" ht="15.75" customHeight="1" x14ac:dyDescent="0.3">
      <c r="A14" s="182" t="s">
        <v>460</v>
      </c>
      <c r="B14" s="183"/>
      <c r="C14" s="184">
        <v>560</v>
      </c>
      <c r="D14" s="183"/>
      <c r="E14" s="185" t="s">
        <v>10</v>
      </c>
      <c r="F14" s="186">
        <f>SUM(F15:F17)</f>
        <v>365</v>
      </c>
      <c r="G14" s="187" t="s">
        <v>168</v>
      </c>
      <c r="H14" s="182" t="s">
        <v>461</v>
      </c>
      <c r="I14" s="183"/>
      <c r="J14" s="184">
        <v>522</v>
      </c>
      <c r="K14" s="183"/>
      <c r="L14" s="185" t="s">
        <v>10</v>
      </c>
      <c r="M14" s="186">
        <f>SUM(M15:M17)</f>
        <v>526</v>
      </c>
    </row>
    <row r="15" spans="1:34" ht="15.75" customHeight="1" x14ac:dyDescent="0.3">
      <c r="A15" s="188" t="s">
        <v>301</v>
      </c>
      <c r="B15" s="189"/>
      <c r="C15" s="190"/>
      <c r="D15" s="191">
        <v>91</v>
      </c>
      <c r="E15" s="191">
        <v>88</v>
      </c>
      <c r="F15" s="192">
        <f>SUM(D15:E15)</f>
        <v>179</v>
      </c>
      <c r="H15" s="188" t="s">
        <v>300</v>
      </c>
      <c r="I15" s="189"/>
      <c r="J15" s="190"/>
      <c r="K15" s="191">
        <v>98</v>
      </c>
      <c r="L15" s="191">
        <v>83</v>
      </c>
      <c r="M15" s="192">
        <f>SUM(K15:L15)</f>
        <v>181</v>
      </c>
    </row>
    <row r="16" spans="1:34" ht="15.75" customHeight="1" x14ac:dyDescent="0.3">
      <c r="A16" s="193" t="s">
        <v>407</v>
      </c>
      <c r="B16" s="194"/>
      <c r="C16" s="195"/>
      <c r="D16" s="153" t="s">
        <v>43</v>
      </c>
      <c r="E16" s="153"/>
      <c r="F16" s="154">
        <f>SUM(D16:E16)</f>
        <v>0</v>
      </c>
      <c r="H16" s="193" t="s">
        <v>321</v>
      </c>
      <c r="I16" s="194"/>
      <c r="J16" s="195"/>
      <c r="K16" s="153">
        <v>85</v>
      </c>
      <c r="L16" s="153">
        <v>83</v>
      </c>
      <c r="M16" s="154">
        <f>SUM(K16:L16)</f>
        <v>168</v>
      </c>
    </row>
    <row r="17" spans="1:20" ht="15.75" customHeight="1" x14ac:dyDescent="0.3">
      <c r="A17" s="196" t="s">
        <v>303</v>
      </c>
      <c r="B17" s="197"/>
      <c r="C17" s="198"/>
      <c r="D17" s="199">
        <v>91</v>
      </c>
      <c r="E17" s="199">
        <v>95</v>
      </c>
      <c r="F17" s="200">
        <f>SUM(D17:E17)</f>
        <v>186</v>
      </c>
      <c r="H17" s="196" t="s">
        <v>312</v>
      </c>
      <c r="I17" s="197"/>
      <c r="J17" s="198"/>
      <c r="K17" s="199">
        <v>89</v>
      </c>
      <c r="L17" s="199">
        <v>88</v>
      </c>
      <c r="M17" s="200">
        <f>SUM(K17:L17)</f>
        <v>177</v>
      </c>
    </row>
    <row r="18" spans="1:20" ht="15.75" customHeight="1" x14ac:dyDescent="0.3"/>
    <row r="19" spans="1:20" ht="15.75" customHeight="1" x14ac:dyDescent="0.3">
      <c r="H19" s="203" t="s">
        <v>3</v>
      </c>
      <c r="I19" s="204" t="s">
        <v>173</v>
      </c>
      <c r="J19" s="204" t="s">
        <v>174</v>
      </c>
      <c r="K19" s="204" t="s">
        <v>175</v>
      </c>
      <c r="L19" s="204" t="s">
        <v>176</v>
      </c>
      <c r="M19" s="204" t="s">
        <v>9</v>
      </c>
      <c r="N19" s="205" t="s">
        <v>177</v>
      </c>
    </row>
    <row r="20" spans="1:20" ht="15.75" customHeight="1" x14ac:dyDescent="0.3">
      <c r="H20" s="206" t="s">
        <v>461</v>
      </c>
      <c r="I20" s="191">
        <v>1</v>
      </c>
      <c r="J20" s="191">
        <v>1</v>
      </c>
      <c r="K20" s="191"/>
      <c r="L20" s="191"/>
      <c r="M20" s="191">
        <v>526</v>
      </c>
      <c r="N20" s="192">
        <v>2</v>
      </c>
    </row>
    <row r="21" spans="1:20" ht="15.75" customHeight="1" x14ac:dyDescent="0.3">
      <c r="H21" s="207" t="s">
        <v>459</v>
      </c>
      <c r="I21" s="153">
        <v>1</v>
      </c>
      <c r="J21" s="153"/>
      <c r="K21" s="153"/>
      <c r="L21" s="153">
        <v>1</v>
      </c>
      <c r="M21" s="153">
        <v>550</v>
      </c>
      <c r="N21" s="154">
        <v>0</v>
      </c>
    </row>
    <row r="22" spans="1:20" ht="15.75" customHeight="1" x14ac:dyDescent="0.3">
      <c r="H22" s="207" t="s">
        <v>458</v>
      </c>
      <c r="I22" s="151">
        <v>1</v>
      </c>
      <c r="J22" s="151"/>
      <c r="K22" s="151"/>
      <c r="L22" s="151">
        <v>1</v>
      </c>
      <c r="M22" s="151">
        <v>522</v>
      </c>
      <c r="N22" s="152">
        <v>0</v>
      </c>
    </row>
    <row r="23" spans="1:20" ht="15.75" customHeight="1" x14ac:dyDescent="0.3">
      <c r="H23" s="208" t="s">
        <v>460</v>
      </c>
      <c r="I23" s="199">
        <v>1</v>
      </c>
      <c r="J23" s="199"/>
      <c r="K23" s="199"/>
      <c r="L23" s="199">
        <v>1</v>
      </c>
      <c r="M23" s="199">
        <v>365</v>
      </c>
      <c r="N23" s="200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/>
    <row r="27" spans="1:20" ht="15.75" customHeight="1" x14ac:dyDescent="0.3">
      <c r="A27" s="209"/>
      <c r="B27" s="209"/>
      <c r="C27" s="209"/>
      <c r="D27" s="209"/>
      <c r="E27" s="209"/>
      <c r="F27" s="209"/>
      <c r="G27" s="210"/>
      <c r="H27" s="209"/>
      <c r="I27" s="209"/>
      <c r="J27" s="209"/>
      <c r="K27" s="209"/>
      <c r="L27" s="209"/>
      <c r="M27" s="209"/>
      <c r="N27" s="209"/>
      <c r="P27" s="132"/>
    </row>
    <row r="28" spans="1:20" ht="15.75" customHeight="1" x14ac:dyDescent="0.3"/>
    <row r="29" spans="1:20" ht="15.75" customHeight="1" x14ac:dyDescent="0.3">
      <c r="A29" s="136" t="s">
        <v>4</v>
      </c>
      <c r="B29" s="136"/>
      <c r="C29" s="136"/>
      <c r="D29" s="136"/>
      <c r="E29" s="136"/>
      <c r="F29" s="136"/>
      <c r="G29" s="181"/>
      <c r="H29" s="136"/>
      <c r="I29" s="136"/>
      <c r="J29" s="136"/>
      <c r="K29" s="136"/>
      <c r="L29" s="136"/>
      <c r="M29" s="136"/>
      <c r="N29" s="136"/>
      <c r="O29" s="136"/>
    </row>
    <row r="30" spans="1:20" ht="15.75" customHeight="1" x14ac:dyDescent="0.3">
      <c r="A30" s="182" t="s">
        <v>462</v>
      </c>
      <c r="B30" s="183"/>
      <c r="C30" s="184">
        <v>515</v>
      </c>
      <c r="D30" s="183"/>
      <c r="E30" s="185" t="s">
        <v>10</v>
      </c>
      <c r="F30" s="186">
        <f>SUM(F31:F33)</f>
        <v>534</v>
      </c>
      <c r="G30" s="187" t="s">
        <v>168</v>
      </c>
      <c r="H30" s="125" t="s">
        <v>169</v>
      </c>
      <c r="M30" s="125">
        <v>515</v>
      </c>
      <c r="O30" s="166"/>
      <c r="P30" s="166"/>
      <c r="Q30" s="166"/>
      <c r="R30" s="166"/>
      <c r="S30" s="166"/>
      <c r="T30" s="166"/>
    </row>
    <row r="31" spans="1:20" ht="15.75" customHeight="1" x14ac:dyDescent="0.3">
      <c r="A31" s="188" t="s">
        <v>109</v>
      </c>
      <c r="B31" s="189"/>
      <c r="C31" s="190"/>
      <c r="D31" s="191">
        <v>89</v>
      </c>
      <c r="E31" s="191">
        <v>87</v>
      </c>
      <c r="F31" s="192">
        <f>SUM(D31:E31)</f>
        <v>176</v>
      </c>
      <c r="O31" s="166"/>
      <c r="P31" s="166"/>
      <c r="Q31" s="166"/>
      <c r="R31" s="166"/>
      <c r="S31" s="166"/>
      <c r="T31" s="166"/>
    </row>
    <row r="32" spans="1:20" ht="15.75" customHeight="1" x14ac:dyDescent="0.3">
      <c r="A32" s="193" t="s">
        <v>117</v>
      </c>
      <c r="B32" s="194"/>
      <c r="C32" s="195"/>
      <c r="D32" s="153">
        <v>95</v>
      </c>
      <c r="E32" s="153">
        <v>94</v>
      </c>
      <c r="F32" s="154">
        <f>SUM(D32:E32)</f>
        <v>189</v>
      </c>
      <c r="O32" s="166"/>
      <c r="P32" s="166"/>
      <c r="Q32" s="166"/>
      <c r="R32" s="166"/>
      <c r="S32" s="166"/>
      <c r="T32" s="166"/>
    </row>
    <row r="33" spans="1:20" ht="15.75" customHeight="1" x14ac:dyDescent="0.3">
      <c r="A33" s="196" t="s">
        <v>233</v>
      </c>
      <c r="B33" s="197"/>
      <c r="C33" s="198"/>
      <c r="D33" s="199">
        <v>84</v>
      </c>
      <c r="E33" s="199">
        <v>85</v>
      </c>
      <c r="F33" s="200">
        <f>SUM(D33:E33)</f>
        <v>169</v>
      </c>
      <c r="O33" s="166"/>
      <c r="P33" s="166"/>
      <c r="Q33" s="166"/>
      <c r="R33" s="166"/>
      <c r="S33" s="166"/>
      <c r="T33" s="166"/>
    </row>
    <row r="34" spans="1:20" ht="15.75" customHeight="1" x14ac:dyDescent="0.3">
      <c r="O34" s="166"/>
      <c r="P34" s="166"/>
      <c r="Q34" s="166"/>
      <c r="R34" s="166"/>
      <c r="S34" s="166"/>
      <c r="T34" s="166"/>
    </row>
    <row r="35" spans="1:20" ht="15.75" customHeight="1" x14ac:dyDescent="0.3">
      <c r="A35" s="182" t="s">
        <v>463</v>
      </c>
      <c r="B35" s="183"/>
      <c r="C35" s="184">
        <v>493</v>
      </c>
      <c r="D35" s="183"/>
      <c r="E35" s="185" t="s">
        <v>10</v>
      </c>
      <c r="F35" s="186">
        <f>SUM(F36:F38)</f>
        <v>337</v>
      </c>
      <c r="G35" s="187" t="s">
        <v>168</v>
      </c>
      <c r="H35" s="125" t="s">
        <v>169</v>
      </c>
      <c r="M35" s="125">
        <v>493</v>
      </c>
      <c r="O35" s="166"/>
      <c r="P35" s="166"/>
      <c r="Q35" s="166"/>
      <c r="R35" s="166"/>
      <c r="S35" s="166"/>
      <c r="T35" s="166"/>
    </row>
    <row r="36" spans="1:20" ht="15.75" customHeight="1" x14ac:dyDescent="0.3">
      <c r="A36" s="188" t="s">
        <v>90</v>
      </c>
      <c r="B36" s="189"/>
      <c r="C36" s="190"/>
      <c r="D36" s="191">
        <v>91</v>
      </c>
      <c r="E36" s="191">
        <v>93</v>
      </c>
      <c r="F36" s="192">
        <f>SUM(D36:E36)</f>
        <v>184</v>
      </c>
      <c r="O36" s="166"/>
      <c r="P36" s="166"/>
      <c r="Q36" s="166"/>
      <c r="R36" s="166"/>
      <c r="S36" s="166"/>
      <c r="T36" s="166"/>
    </row>
    <row r="37" spans="1:20" ht="15.75" customHeight="1" x14ac:dyDescent="0.3">
      <c r="A37" s="193" t="s">
        <v>425</v>
      </c>
      <c r="B37" s="194"/>
      <c r="C37" s="195"/>
      <c r="D37" s="153">
        <v>74</v>
      </c>
      <c r="E37" s="153">
        <v>79</v>
      </c>
      <c r="F37" s="154">
        <f>SUM(D37:E37)</f>
        <v>153</v>
      </c>
      <c r="O37" s="166"/>
      <c r="P37" s="166"/>
      <c r="Q37" s="166"/>
      <c r="R37" s="166"/>
      <c r="S37" s="166"/>
      <c r="T37" s="166"/>
    </row>
    <row r="38" spans="1:20" ht="15.75" customHeight="1" x14ac:dyDescent="0.3">
      <c r="A38" s="196" t="s">
        <v>157</v>
      </c>
      <c r="B38" s="197"/>
      <c r="C38" s="198"/>
      <c r="D38" s="199" t="s">
        <v>43</v>
      </c>
      <c r="E38" s="199"/>
      <c r="F38" s="200">
        <f>SUM(D38:E38)</f>
        <v>0</v>
      </c>
      <c r="O38" s="166"/>
      <c r="P38" s="166"/>
      <c r="Q38" s="166"/>
      <c r="R38" s="166"/>
      <c r="S38" s="166"/>
      <c r="T38" s="166"/>
    </row>
    <row r="39" spans="1:20" ht="15.75" customHeight="1" x14ac:dyDescent="0.3">
      <c r="O39" s="166"/>
      <c r="P39" s="166"/>
      <c r="Q39" s="166"/>
      <c r="R39" s="166"/>
      <c r="S39" s="166"/>
      <c r="T39" s="166"/>
    </row>
    <row r="40" spans="1:20" ht="15.75" customHeight="1" x14ac:dyDescent="0.3">
      <c r="A40" s="182" t="s">
        <v>464</v>
      </c>
      <c r="B40" s="183"/>
      <c r="C40" s="184">
        <v>460</v>
      </c>
      <c r="D40" s="183"/>
      <c r="E40" s="185" t="s">
        <v>10</v>
      </c>
      <c r="F40" s="186">
        <f>SUM(F41:F43)</f>
        <v>474</v>
      </c>
      <c r="G40" s="187" t="s">
        <v>168</v>
      </c>
      <c r="H40" s="182" t="s">
        <v>172</v>
      </c>
      <c r="I40" s="183"/>
      <c r="J40" s="184">
        <v>508</v>
      </c>
      <c r="K40" s="183"/>
      <c r="L40" s="185" t="s">
        <v>10</v>
      </c>
      <c r="M40" s="186">
        <f>SUM(M41:M43)</f>
        <v>521</v>
      </c>
      <c r="O40" s="166"/>
      <c r="P40" s="166"/>
      <c r="Q40" s="166"/>
      <c r="R40" s="166"/>
      <c r="S40" s="166"/>
      <c r="T40" s="166"/>
    </row>
    <row r="41" spans="1:20" ht="15.75" customHeight="1" x14ac:dyDescent="0.3">
      <c r="A41" s="188" t="s">
        <v>434</v>
      </c>
      <c r="B41" s="189"/>
      <c r="C41" s="190"/>
      <c r="D41" s="191">
        <v>82</v>
      </c>
      <c r="E41" s="191">
        <v>84</v>
      </c>
      <c r="F41" s="192">
        <f>SUM(D41:E41)</f>
        <v>166</v>
      </c>
      <c r="H41" s="188" t="s">
        <v>392</v>
      </c>
      <c r="I41" s="189"/>
      <c r="J41" s="190"/>
      <c r="K41" s="191">
        <v>84</v>
      </c>
      <c r="L41" s="191">
        <v>91</v>
      </c>
      <c r="M41" s="192">
        <f>SUM(K41:L41)</f>
        <v>175</v>
      </c>
      <c r="O41" s="166"/>
      <c r="P41" s="166"/>
      <c r="Q41" s="166"/>
      <c r="R41" s="166"/>
      <c r="S41" s="166"/>
      <c r="T41" s="166"/>
    </row>
    <row r="42" spans="1:20" ht="15.75" customHeight="1" x14ac:dyDescent="0.3">
      <c r="A42" s="193" t="s">
        <v>449</v>
      </c>
      <c r="B42" s="194"/>
      <c r="C42" s="195"/>
      <c r="D42" s="153">
        <v>72</v>
      </c>
      <c r="E42" s="153">
        <v>69</v>
      </c>
      <c r="F42" s="154">
        <f>SUM(D42:E42)</f>
        <v>141</v>
      </c>
      <c r="H42" s="193" t="s">
        <v>393</v>
      </c>
      <c r="I42" s="194"/>
      <c r="J42" s="195"/>
      <c r="K42" s="153">
        <v>79</v>
      </c>
      <c r="L42" s="153">
        <v>81</v>
      </c>
      <c r="M42" s="154">
        <f>SUM(K42:L42)</f>
        <v>160</v>
      </c>
      <c r="O42" s="166"/>
      <c r="P42" s="166"/>
      <c r="Q42" s="166"/>
      <c r="R42" s="166"/>
      <c r="S42" s="166"/>
      <c r="T42" s="166"/>
    </row>
    <row r="43" spans="1:20" ht="15.75" customHeight="1" x14ac:dyDescent="0.3">
      <c r="A43" s="196" t="s">
        <v>465</v>
      </c>
      <c r="B43" s="197"/>
      <c r="C43" s="198"/>
      <c r="D43" s="199">
        <v>82</v>
      </c>
      <c r="E43" s="199">
        <v>85</v>
      </c>
      <c r="F43" s="200">
        <f>SUM(D43:E43)</f>
        <v>167</v>
      </c>
      <c r="H43" s="196" t="s">
        <v>391</v>
      </c>
      <c r="I43" s="197"/>
      <c r="J43" s="198"/>
      <c r="K43" s="199">
        <v>92</v>
      </c>
      <c r="L43" s="199">
        <v>94</v>
      </c>
      <c r="M43" s="200">
        <f>SUM(K43:L43)</f>
        <v>186</v>
      </c>
      <c r="O43" s="166"/>
      <c r="P43" s="166"/>
      <c r="Q43" s="166"/>
      <c r="R43" s="166"/>
      <c r="S43" s="166"/>
      <c r="T43" s="166"/>
    </row>
    <row r="44" spans="1:20" ht="15.75" customHeight="1" x14ac:dyDescent="0.3">
      <c r="O44" s="166"/>
      <c r="P44" s="166"/>
      <c r="Q44" s="166"/>
      <c r="R44" s="166"/>
      <c r="S44" s="166"/>
      <c r="T44" s="166"/>
    </row>
    <row r="45" spans="1:20" ht="15.75" customHeight="1" x14ac:dyDescent="0.3">
      <c r="H45" s="203" t="s">
        <v>4</v>
      </c>
      <c r="I45" s="204" t="s">
        <v>173</v>
      </c>
      <c r="J45" s="204" t="s">
        <v>174</v>
      </c>
      <c r="K45" s="204" t="s">
        <v>175</v>
      </c>
      <c r="L45" s="204" t="s">
        <v>176</v>
      </c>
      <c r="M45" s="204" t="s">
        <v>9</v>
      </c>
      <c r="N45" s="205" t="s">
        <v>177</v>
      </c>
    </row>
    <row r="46" spans="1:20" ht="15.75" customHeight="1" x14ac:dyDescent="0.3">
      <c r="H46" s="211" t="s">
        <v>462</v>
      </c>
      <c r="I46" s="212">
        <v>1</v>
      </c>
      <c r="J46" s="212">
        <v>1</v>
      </c>
      <c r="K46" s="212"/>
      <c r="L46" s="212"/>
      <c r="M46" s="212">
        <v>534</v>
      </c>
      <c r="N46" s="213">
        <v>2</v>
      </c>
      <c r="O46" s="166"/>
      <c r="P46" s="166"/>
    </row>
    <row r="47" spans="1:20" ht="15.75" customHeight="1" x14ac:dyDescent="0.3">
      <c r="H47" s="214" t="s">
        <v>172</v>
      </c>
      <c r="I47" s="168">
        <v>1</v>
      </c>
      <c r="J47" s="168">
        <v>1</v>
      </c>
      <c r="K47" s="168"/>
      <c r="L47" s="168"/>
      <c r="M47" s="168">
        <v>521</v>
      </c>
      <c r="N47" s="169">
        <v>2</v>
      </c>
      <c r="O47" s="166"/>
      <c r="P47" s="166"/>
    </row>
    <row r="48" spans="1:20" ht="15.75" customHeight="1" x14ac:dyDescent="0.3">
      <c r="H48" s="214" t="s">
        <v>464</v>
      </c>
      <c r="I48" s="168">
        <v>1</v>
      </c>
      <c r="J48" s="168"/>
      <c r="K48" s="168"/>
      <c r="L48" s="168">
        <v>1</v>
      </c>
      <c r="M48" s="168">
        <v>474</v>
      </c>
      <c r="N48" s="169">
        <v>0</v>
      </c>
      <c r="O48" s="166"/>
      <c r="P48" s="166"/>
    </row>
    <row r="49" spans="1:16" ht="15.75" customHeight="1" x14ac:dyDescent="0.3">
      <c r="H49" s="215" t="s">
        <v>463</v>
      </c>
      <c r="I49" s="170">
        <v>1</v>
      </c>
      <c r="J49" s="170"/>
      <c r="K49" s="170"/>
      <c r="L49" s="170">
        <v>1</v>
      </c>
      <c r="M49" s="170">
        <v>337</v>
      </c>
      <c r="N49" s="171">
        <v>0</v>
      </c>
      <c r="O49" s="166"/>
      <c r="P49" s="166"/>
    </row>
    <row r="50" spans="1:16" ht="15.75" customHeight="1" x14ac:dyDescent="0.3">
      <c r="H50" s="166"/>
      <c r="I50" s="166"/>
      <c r="J50" s="166"/>
      <c r="K50" s="166"/>
      <c r="L50" s="166"/>
      <c r="M50" s="166"/>
      <c r="N50" s="166"/>
      <c r="O50" s="166"/>
      <c r="P50" s="166"/>
    </row>
    <row r="51" spans="1:16" ht="15.75" customHeight="1" x14ac:dyDescent="0.3">
      <c r="A51" s="125" t="s">
        <v>456</v>
      </c>
      <c r="E51" s="126"/>
      <c r="G51" s="216" t="s">
        <v>142</v>
      </c>
      <c r="H51" s="166"/>
      <c r="I51" s="166"/>
      <c r="J51" s="166"/>
      <c r="K51" s="166"/>
      <c r="L51" s="166"/>
      <c r="M51" s="166"/>
      <c r="N51" s="166"/>
      <c r="O51" s="166"/>
      <c r="P51" s="166"/>
    </row>
    <row r="52" spans="1:16" ht="15.75" customHeight="1" x14ac:dyDescent="0.3">
      <c r="A52" s="125" t="s">
        <v>143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display="`" xr:uid="{877BE1E1-FD6D-46A9-9364-D7D9552B37AF}"/>
  </hyperlinks>
  <printOptions horizontalCentered="1"/>
  <pageMargins left="0.31527777777777799" right="0.31527777777777799" top="1.1812499999999999" bottom="0.39305555555555599" header="0.39374999999999999" footer="0.196527777777778"/>
  <pageSetup paperSize="9" scale="92" firstPageNumber="0" orientation="portrait" horizontalDpi="300" verticalDpi="300" r:id="rId1"/>
  <headerFooter>
    <oddHeader>&amp;C&amp;"Trebuchet MS,Bold"&amp;18Cumbria &amp;&amp; Northumbria TSA Leagues
Winter 2020-21&amp;L&amp;G&amp;R&amp;G</oddHeader>
    <oddFooter>&amp;Cwww.cntsa.org.uk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ABD4-10F0-4F40-AC26-8CE748D59BA6}">
  <sheetPr codeName="Sheet21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466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K3" s="7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2</v>
      </c>
      <c r="B5" s="14" t="s">
        <v>152</v>
      </c>
      <c r="C5" s="14" t="s">
        <v>113</v>
      </c>
      <c r="D5" s="81">
        <v>100.004</v>
      </c>
      <c r="E5" s="81">
        <v>99.007000000000005</v>
      </c>
      <c r="F5" s="81">
        <f t="shared" ref="F5:F13" si="0">SUM(D5,E5)</f>
        <v>199.01100000000002</v>
      </c>
      <c r="G5" s="15">
        <v>9</v>
      </c>
      <c r="H5" s="81">
        <v>199.01100000000002</v>
      </c>
      <c r="I5" s="32">
        <v>9</v>
      </c>
      <c r="K5" s="4"/>
    </row>
    <row r="6" spans="1:34" ht="15.75" customHeight="1" x14ac:dyDescent="0.3">
      <c r="A6" s="17">
        <v>8</v>
      </c>
      <c r="B6" s="18" t="s">
        <v>467</v>
      </c>
      <c r="C6" s="18" t="s">
        <v>39</v>
      </c>
      <c r="D6" s="82">
        <v>100.004</v>
      </c>
      <c r="E6" s="82">
        <v>99.001999999999995</v>
      </c>
      <c r="F6" s="82">
        <f t="shared" si="0"/>
        <v>199.006</v>
      </c>
      <c r="G6" s="20">
        <v>8</v>
      </c>
      <c r="H6" s="82">
        <v>199.006</v>
      </c>
      <c r="I6" s="23">
        <v>8</v>
      </c>
      <c r="N6" s="217"/>
      <c r="O6" s="217"/>
      <c r="P6" s="217"/>
      <c r="R6" s="217"/>
      <c r="S6" s="218"/>
    </row>
    <row r="7" spans="1:34" ht="15.75" customHeight="1" x14ac:dyDescent="0.3">
      <c r="A7" s="17">
        <v>4</v>
      </c>
      <c r="B7" s="18" t="s">
        <v>330</v>
      </c>
      <c r="C7" s="18" t="s">
        <v>105</v>
      </c>
      <c r="D7" s="82">
        <v>100.002</v>
      </c>
      <c r="E7" s="82">
        <v>97</v>
      </c>
      <c r="F7" s="82">
        <f t="shared" si="0"/>
        <v>197.00200000000001</v>
      </c>
      <c r="G7" s="20">
        <v>7</v>
      </c>
      <c r="H7" s="82">
        <v>197.00200000000001</v>
      </c>
      <c r="I7" s="23">
        <v>7</v>
      </c>
      <c r="J7" s="71"/>
      <c r="K7" s="4"/>
    </row>
    <row r="8" spans="1:34" ht="15.75" customHeight="1" x14ac:dyDescent="0.3">
      <c r="A8" s="17">
        <v>7</v>
      </c>
      <c r="B8" s="18" t="s">
        <v>468</v>
      </c>
      <c r="C8" s="18" t="s">
        <v>266</v>
      </c>
      <c r="D8" s="82">
        <v>98.003</v>
      </c>
      <c r="E8" s="82">
        <v>96.001999999999995</v>
      </c>
      <c r="F8" s="82">
        <f t="shared" si="0"/>
        <v>194.005</v>
      </c>
      <c r="G8" s="20">
        <v>6</v>
      </c>
      <c r="H8" s="82">
        <v>194.005</v>
      </c>
      <c r="I8" s="23">
        <v>6</v>
      </c>
    </row>
    <row r="9" spans="1:34" ht="15.75" customHeight="1" x14ac:dyDescent="0.3">
      <c r="A9" s="17">
        <v>5</v>
      </c>
      <c r="B9" s="18" t="s">
        <v>469</v>
      </c>
      <c r="C9" s="18" t="s">
        <v>23</v>
      </c>
      <c r="D9" s="82">
        <v>98</v>
      </c>
      <c r="E9" s="82">
        <v>96.001999999999995</v>
      </c>
      <c r="F9" s="82">
        <f t="shared" si="0"/>
        <v>194.00200000000001</v>
      </c>
      <c r="G9" s="20">
        <v>5</v>
      </c>
      <c r="H9" s="82">
        <v>194.00200000000001</v>
      </c>
      <c r="I9" s="23">
        <v>5</v>
      </c>
      <c r="P9" s="80"/>
      <c r="Q9" s="80"/>
      <c r="R9" s="80"/>
      <c r="S9" s="80"/>
    </row>
    <row r="10" spans="1:34" ht="15.75" customHeight="1" x14ac:dyDescent="0.3">
      <c r="A10" s="17">
        <v>3</v>
      </c>
      <c r="B10" s="18" t="s">
        <v>470</v>
      </c>
      <c r="C10" s="18" t="s">
        <v>105</v>
      </c>
      <c r="D10" s="82">
        <v>98</v>
      </c>
      <c r="E10" s="82">
        <v>95.001000000000005</v>
      </c>
      <c r="F10" s="82">
        <f t="shared" si="0"/>
        <v>193.001</v>
      </c>
      <c r="G10" s="20">
        <v>4</v>
      </c>
      <c r="H10" s="82">
        <v>193.001</v>
      </c>
      <c r="I10" s="23">
        <v>4</v>
      </c>
    </row>
    <row r="11" spans="1:34" ht="15.75" customHeight="1" x14ac:dyDescent="0.3">
      <c r="A11" s="17">
        <v>9</v>
      </c>
      <c r="B11" s="18" t="s">
        <v>471</v>
      </c>
      <c r="C11" s="18" t="s">
        <v>259</v>
      </c>
      <c r="D11" s="82">
        <v>99.003</v>
      </c>
      <c r="E11" s="82">
        <v>93</v>
      </c>
      <c r="F11" s="82">
        <f t="shared" si="0"/>
        <v>192.00299999999999</v>
      </c>
      <c r="G11" s="20">
        <v>3</v>
      </c>
      <c r="H11" s="82">
        <v>192.00299999999999</v>
      </c>
      <c r="I11" s="23">
        <v>3</v>
      </c>
    </row>
    <row r="12" spans="1:34" ht="15.75" customHeight="1" x14ac:dyDescent="0.3">
      <c r="A12" s="17">
        <v>1</v>
      </c>
      <c r="B12" s="18" t="s">
        <v>472</v>
      </c>
      <c r="C12" s="18" t="s">
        <v>266</v>
      </c>
      <c r="D12" s="82">
        <v>95</v>
      </c>
      <c r="E12" s="82">
        <v>91</v>
      </c>
      <c r="F12" s="82">
        <f t="shared" si="0"/>
        <v>186</v>
      </c>
      <c r="G12" s="20">
        <v>2</v>
      </c>
      <c r="H12" s="82">
        <v>186</v>
      </c>
      <c r="I12" s="22">
        <v>2</v>
      </c>
    </row>
    <row r="13" spans="1:34" ht="15.75" customHeight="1" x14ac:dyDescent="0.3">
      <c r="A13" s="24">
        <v>6</v>
      </c>
      <c r="B13" s="25" t="s">
        <v>157</v>
      </c>
      <c r="C13" s="25" t="s">
        <v>91</v>
      </c>
      <c r="D13" s="85" t="s">
        <v>68</v>
      </c>
      <c r="E13" s="85"/>
      <c r="F13" s="85">
        <f t="shared" si="0"/>
        <v>0</v>
      </c>
      <c r="G13" s="27">
        <v>0</v>
      </c>
      <c r="H13" s="85">
        <v>0</v>
      </c>
      <c r="I13" s="30">
        <v>0</v>
      </c>
    </row>
    <row r="14" spans="1:34" ht="15.75" customHeight="1" x14ac:dyDescent="0.3"/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</row>
    <row r="16" spans="1:34" ht="15.75" customHeight="1" x14ac:dyDescent="0.3">
      <c r="A16" s="72">
        <v>2</v>
      </c>
      <c r="B16" s="10" t="s">
        <v>5</v>
      </c>
      <c r="C16" s="73" t="s">
        <v>6</v>
      </c>
      <c r="D16" s="46"/>
      <c r="E16" s="74"/>
      <c r="F16" s="11" t="s">
        <v>7</v>
      </c>
      <c r="G16" s="11" t="s">
        <v>8</v>
      </c>
      <c r="H16" s="11" t="s">
        <v>9</v>
      </c>
      <c r="I16" s="12" t="s">
        <v>10</v>
      </c>
    </row>
    <row r="17" spans="1:9" ht="15.75" customHeight="1" x14ac:dyDescent="0.3">
      <c r="A17" s="13">
        <v>2</v>
      </c>
      <c r="B17" s="14" t="s">
        <v>374</v>
      </c>
      <c r="C17" s="14" t="s">
        <v>259</v>
      </c>
      <c r="D17" s="81">
        <v>100</v>
      </c>
      <c r="E17" s="81">
        <v>98</v>
      </c>
      <c r="F17" s="81">
        <f t="shared" ref="F17:F25" si="1">SUM(D17,E17)</f>
        <v>198</v>
      </c>
      <c r="G17" s="15">
        <v>9</v>
      </c>
      <c r="H17" s="81">
        <v>198</v>
      </c>
      <c r="I17" s="16">
        <v>9</v>
      </c>
    </row>
    <row r="18" spans="1:9" ht="15.75" customHeight="1" x14ac:dyDescent="0.3">
      <c r="A18" s="17">
        <v>1</v>
      </c>
      <c r="B18" s="18" t="s">
        <v>409</v>
      </c>
      <c r="C18" s="18" t="s">
        <v>410</v>
      </c>
      <c r="D18" s="82">
        <v>96</v>
      </c>
      <c r="E18" s="82">
        <v>95</v>
      </c>
      <c r="F18" s="82">
        <f t="shared" si="1"/>
        <v>191</v>
      </c>
      <c r="G18" s="20">
        <v>8</v>
      </c>
      <c r="H18" s="82">
        <v>191</v>
      </c>
      <c r="I18" s="22">
        <v>8</v>
      </c>
    </row>
    <row r="19" spans="1:9" ht="15.75" customHeight="1" x14ac:dyDescent="0.3">
      <c r="A19" s="17">
        <v>3</v>
      </c>
      <c r="B19" s="18" t="s">
        <v>473</v>
      </c>
      <c r="C19" s="18" t="s">
        <v>410</v>
      </c>
      <c r="D19" s="82">
        <v>95</v>
      </c>
      <c r="E19" s="82">
        <v>94</v>
      </c>
      <c r="F19" s="82">
        <f t="shared" si="1"/>
        <v>189</v>
      </c>
      <c r="G19" s="20">
        <v>7</v>
      </c>
      <c r="H19" s="82">
        <v>189</v>
      </c>
      <c r="I19" s="23">
        <v>7</v>
      </c>
    </row>
    <row r="20" spans="1:9" ht="15.75" customHeight="1" x14ac:dyDescent="0.3">
      <c r="A20" s="17">
        <v>9</v>
      </c>
      <c r="B20" s="18" t="s">
        <v>55</v>
      </c>
      <c r="C20" s="18" t="s">
        <v>32</v>
      </c>
      <c r="D20" s="82">
        <v>95.001000000000005</v>
      </c>
      <c r="E20" s="82">
        <v>93</v>
      </c>
      <c r="F20" s="82">
        <f t="shared" si="1"/>
        <v>188.001</v>
      </c>
      <c r="G20" s="20">
        <v>6</v>
      </c>
      <c r="H20" s="82">
        <v>188.001</v>
      </c>
      <c r="I20" s="23">
        <v>6</v>
      </c>
    </row>
    <row r="21" spans="1:9" ht="15.75" customHeight="1" x14ac:dyDescent="0.3">
      <c r="A21" s="17">
        <v>7</v>
      </c>
      <c r="B21" s="18" t="s">
        <v>474</v>
      </c>
      <c r="C21" s="18" t="s">
        <v>475</v>
      </c>
      <c r="D21" s="82">
        <v>94</v>
      </c>
      <c r="E21" s="82">
        <v>93</v>
      </c>
      <c r="F21" s="82">
        <f t="shared" si="1"/>
        <v>187</v>
      </c>
      <c r="G21" s="20">
        <v>5</v>
      </c>
      <c r="H21" s="82">
        <v>187</v>
      </c>
      <c r="I21" s="23">
        <v>5</v>
      </c>
    </row>
    <row r="22" spans="1:9" ht="15.75" customHeight="1" x14ac:dyDescent="0.3">
      <c r="A22" s="17">
        <v>5</v>
      </c>
      <c r="B22" s="18" t="s">
        <v>476</v>
      </c>
      <c r="C22" s="18" t="s">
        <v>276</v>
      </c>
      <c r="D22" s="82">
        <v>91.001000000000005</v>
      </c>
      <c r="E22" s="82">
        <v>91</v>
      </c>
      <c r="F22" s="82">
        <f t="shared" si="1"/>
        <v>182.001</v>
      </c>
      <c r="G22" s="20">
        <v>4</v>
      </c>
      <c r="H22" s="82">
        <v>182.001</v>
      </c>
      <c r="I22" s="23">
        <v>4</v>
      </c>
    </row>
    <row r="23" spans="1:9" ht="15.75" customHeight="1" x14ac:dyDescent="0.3">
      <c r="A23" s="17">
        <v>8</v>
      </c>
      <c r="B23" s="18" t="s">
        <v>477</v>
      </c>
      <c r="C23" s="18" t="s">
        <v>410</v>
      </c>
      <c r="D23" s="82">
        <v>94.001000000000005</v>
      </c>
      <c r="E23" s="82">
        <v>87</v>
      </c>
      <c r="F23" s="82">
        <f t="shared" si="1"/>
        <v>181.001</v>
      </c>
      <c r="G23" s="20">
        <v>3</v>
      </c>
      <c r="H23" s="82">
        <v>181.001</v>
      </c>
      <c r="I23" s="23">
        <v>3</v>
      </c>
    </row>
    <row r="24" spans="1:9" ht="15.75" customHeight="1" x14ac:dyDescent="0.3">
      <c r="A24" s="17">
        <v>4</v>
      </c>
      <c r="B24" s="18" t="s">
        <v>478</v>
      </c>
      <c r="C24" s="18" t="s">
        <v>60</v>
      </c>
      <c r="D24" s="82" t="s">
        <v>68</v>
      </c>
      <c r="E24" s="82"/>
      <c r="F24" s="82">
        <f t="shared" si="1"/>
        <v>0</v>
      </c>
      <c r="G24" s="20">
        <v>0</v>
      </c>
      <c r="H24" s="82">
        <v>0</v>
      </c>
      <c r="I24" s="23">
        <v>0</v>
      </c>
    </row>
    <row r="25" spans="1:9" ht="15.75" customHeight="1" x14ac:dyDescent="0.3">
      <c r="A25" s="24">
        <v>6</v>
      </c>
      <c r="B25" s="25" t="s">
        <v>479</v>
      </c>
      <c r="C25" s="25" t="s">
        <v>475</v>
      </c>
      <c r="D25" s="85">
        <v>0</v>
      </c>
      <c r="E25" s="85">
        <v>0</v>
      </c>
      <c r="F25" s="85">
        <f t="shared" si="1"/>
        <v>0</v>
      </c>
      <c r="G25" s="27">
        <v>0</v>
      </c>
      <c r="H25" s="85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44</v>
      </c>
      <c r="C27" s="8"/>
      <c r="D27" s="8"/>
      <c r="E27" s="8"/>
      <c r="F27" s="8"/>
      <c r="G27" s="8"/>
      <c r="H27" s="8"/>
      <c r="I27" s="8"/>
    </row>
    <row r="28" spans="1:9" ht="15.75" customHeight="1" x14ac:dyDescent="0.3">
      <c r="A28" s="72">
        <v>2</v>
      </c>
      <c r="B28" s="10" t="s">
        <v>5</v>
      </c>
      <c r="C28" s="73" t="s">
        <v>6</v>
      </c>
      <c r="D28" s="46"/>
      <c r="E28" s="74"/>
      <c r="F28" s="11" t="s">
        <v>7</v>
      </c>
      <c r="G28" s="11" t="s">
        <v>8</v>
      </c>
      <c r="H28" s="11" t="s">
        <v>9</v>
      </c>
      <c r="I28" s="12" t="s">
        <v>10</v>
      </c>
    </row>
    <row r="29" spans="1:9" ht="15.75" customHeight="1" x14ac:dyDescent="0.3">
      <c r="A29" s="13">
        <v>6</v>
      </c>
      <c r="B29" s="14" t="s">
        <v>480</v>
      </c>
      <c r="C29" s="14" t="s">
        <v>276</v>
      </c>
      <c r="D29" s="81">
        <v>92.001000000000005</v>
      </c>
      <c r="E29" s="81">
        <v>92</v>
      </c>
      <c r="F29" s="81">
        <f>SUM(D29,E29)</f>
        <v>184.001</v>
      </c>
      <c r="G29" s="15">
        <v>10</v>
      </c>
      <c r="H29" s="81">
        <v>184.001</v>
      </c>
      <c r="I29" s="16">
        <v>10</v>
      </c>
    </row>
    <row r="30" spans="1:9" ht="15.75" customHeight="1" x14ac:dyDescent="0.3">
      <c r="A30" s="17">
        <v>3</v>
      </c>
      <c r="B30" s="18" t="s">
        <v>421</v>
      </c>
      <c r="C30" s="18" t="s">
        <v>138</v>
      </c>
      <c r="D30" s="82">
        <v>93.001000000000005</v>
      </c>
      <c r="E30" s="82">
        <v>90</v>
      </c>
      <c r="F30" s="82">
        <f>SUM(D30,E30)</f>
        <v>183.001</v>
      </c>
      <c r="G30" s="20">
        <v>9</v>
      </c>
      <c r="H30" s="82">
        <v>183.001</v>
      </c>
      <c r="I30" s="23">
        <v>9</v>
      </c>
    </row>
    <row r="31" spans="1:9" ht="15.75" customHeight="1" x14ac:dyDescent="0.3">
      <c r="A31" s="17">
        <v>1</v>
      </c>
      <c r="B31" s="18" t="s">
        <v>413</v>
      </c>
      <c r="C31" s="18" t="s">
        <v>138</v>
      </c>
      <c r="D31" s="82">
        <v>93</v>
      </c>
      <c r="E31" s="82">
        <v>89</v>
      </c>
      <c r="F31" s="82">
        <f>SUM(D31,E31)</f>
        <v>182</v>
      </c>
      <c r="G31" s="20">
        <v>8</v>
      </c>
      <c r="H31" s="82">
        <v>182</v>
      </c>
      <c r="I31" s="22">
        <v>8</v>
      </c>
    </row>
    <row r="32" spans="1:9" ht="15.75" customHeight="1" x14ac:dyDescent="0.3">
      <c r="A32" s="17">
        <v>8</v>
      </c>
      <c r="B32" s="18" t="s">
        <v>481</v>
      </c>
      <c r="C32" s="18" t="s">
        <v>266</v>
      </c>
      <c r="D32" s="82">
        <v>83</v>
      </c>
      <c r="E32" s="82">
        <v>81.001000000000005</v>
      </c>
      <c r="F32" s="82">
        <f>SUM(D32,E32)</f>
        <v>164.001</v>
      </c>
      <c r="G32" s="20">
        <v>7</v>
      </c>
      <c r="H32" s="82">
        <v>164.001</v>
      </c>
      <c r="I32" s="23">
        <v>7</v>
      </c>
    </row>
    <row r="33" spans="1:9" ht="15.75" customHeight="1" x14ac:dyDescent="0.3">
      <c r="A33" s="17">
        <v>5</v>
      </c>
      <c r="B33" s="18" t="s">
        <v>482</v>
      </c>
      <c r="C33" s="18" t="s">
        <v>78</v>
      </c>
      <c r="D33" s="82">
        <v>100.004</v>
      </c>
      <c r="E33" s="82">
        <v>100.001</v>
      </c>
      <c r="F33" s="82">
        <f>SUM(D33,E33)-40</f>
        <v>160.005</v>
      </c>
      <c r="G33" s="20">
        <v>6</v>
      </c>
      <c r="H33" s="82">
        <v>160.005</v>
      </c>
      <c r="I33" s="23">
        <v>6</v>
      </c>
    </row>
    <row r="34" spans="1:9" ht="15.75" customHeight="1" x14ac:dyDescent="0.3">
      <c r="A34" s="17">
        <v>10</v>
      </c>
      <c r="B34" s="18" t="s">
        <v>483</v>
      </c>
      <c r="C34" s="18" t="s">
        <v>78</v>
      </c>
      <c r="D34" s="82">
        <v>99.001999999999995</v>
      </c>
      <c r="E34" s="82">
        <v>96.001000000000005</v>
      </c>
      <c r="F34" s="82">
        <f>SUM(D34,E34)-35</f>
        <v>160.00299999999999</v>
      </c>
      <c r="G34" s="20">
        <v>5</v>
      </c>
      <c r="H34" s="82">
        <v>160.00299999999999</v>
      </c>
      <c r="I34" s="23">
        <v>5</v>
      </c>
    </row>
    <row r="35" spans="1:9" ht="15.75" customHeight="1" x14ac:dyDescent="0.3">
      <c r="A35" s="17">
        <v>9</v>
      </c>
      <c r="B35" s="18" t="s">
        <v>484</v>
      </c>
      <c r="C35" s="18" t="s">
        <v>78</v>
      </c>
      <c r="D35" s="82">
        <v>96</v>
      </c>
      <c r="E35" s="82">
        <v>94.001000000000005</v>
      </c>
      <c r="F35" s="82">
        <f>SUM(D35,E35)-31</f>
        <v>159.001</v>
      </c>
      <c r="G35" s="20">
        <v>4</v>
      </c>
      <c r="H35" s="82">
        <v>159.001</v>
      </c>
      <c r="I35" s="23">
        <v>4</v>
      </c>
    </row>
    <row r="36" spans="1:9" ht="15.75" customHeight="1" x14ac:dyDescent="0.3">
      <c r="A36" s="17">
        <v>2</v>
      </c>
      <c r="B36" s="18" t="s">
        <v>485</v>
      </c>
      <c r="C36" s="18" t="s">
        <v>486</v>
      </c>
      <c r="D36" s="82">
        <v>80</v>
      </c>
      <c r="E36" s="82">
        <v>75.001000000000005</v>
      </c>
      <c r="F36" s="82">
        <f>SUM(D36,E36)</f>
        <v>155.001</v>
      </c>
      <c r="G36" s="20">
        <v>3</v>
      </c>
      <c r="H36" s="82">
        <v>155.001</v>
      </c>
      <c r="I36" s="23">
        <v>3</v>
      </c>
    </row>
    <row r="37" spans="1:9" ht="15.75" customHeight="1" x14ac:dyDescent="0.3">
      <c r="A37" s="17">
        <v>7</v>
      </c>
      <c r="B37" s="18" t="s">
        <v>487</v>
      </c>
      <c r="C37" s="18" t="s">
        <v>78</v>
      </c>
      <c r="D37" s="82">
        <v>97.001000000000005</v>
      </c>
      <c r="E37" s="82">
        <v>92</v>
      </c>
      <c r="F37" s="82">
        <f>SUM(D37,E37)-35</f>
        <v>154.001</v>
      </c>
      <c r="G37" s="20">
        <v>2</v>
      </c>
      <c r="H37" s="82">
        <v>154.001</v>
      </c>
      <c r="I37" s="23">
        <v>2</v>
      </c>
    </row>
    <row r="38" spans="1:9" ht="15.75" customHeight="1" x14ac:dyDescent="0.3">
      <c r="A38" s="24">
        <v>4</v>
      </c>
      <c r="B38" s="25" t="s">
        <v>488</v>
      </c>
      <c r="C38" s="25" t="s">
        <v>49</v>
      </c>
      <c r="D38" s="85" t="s">
        <v>68</v>
      </c>
      <c r="E38" s="85"/>
      <c r="F38" s="85">
        <f>SUM(D38,E38)</f>
        <v>0</v>
      </c>
      <c r="G38" s="27">
        <v>0</v>
      </c>
      <c r="H38" s="85">
        <v>0</v>
      </c>
      <c r="I38" s="30">
        <v>0</v>
      </c>
    </row>
    <row r="39" spans="1:9" ht="15.75" customHeight="1" x14ac:dyDescent="0.3"/>
    <row r="40" spans="1:9" ht="15.75" customHeight="1" x14ac:dyDescent="0.3">
      <c r="B40" s="4" t="s">
        <v>489</v>
      </c>
      <c r="E40" s="33" t="s">
        <v>142</v>
      </c>
    </row>
    <row r="41" spans="1:9" ht="15.75" customHeight="1" x14ac:dyDescent="0.3">
      <c r="B41" s="4" t="s">
        <v>143</v>
      </c>
    </row>
    <row r="42" spans="1:9" ht="15.75" customHeight="1" x14ac:dyDescent="0.3"/>
    <row r="43" spans="1:9" ht="15.75" customHeight="1" x14ac:dyDescent="0.3"/>
    <row r="44" spans="1:9" ht="15.75" customHeight="1" x14ac:dyDescent="0.3"/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`" xr:uid="{12442F28-AACC-4B4B-AFEB-A5F9B9ADA97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5182-6D89-483A-B24D-497B28192EEF}">
  <sheetPr codeName="Sheet22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466</v>
      </c>
      <c r="D1" s="3"/>
      <c r="E1" s="3"/>
      <c r="F1" s="3" t="s">
        <v>165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43">
        <v>6</v>
      </c>
      <c r="B5" s="14" t="s">
        <v>152</v>
      </c>
      <c r="C5" s="14" t="s">
        <v>113</v>
      </c>
      <c r="D5" s="87">
        <v>100.004</v>
      </c>
      <c r="E5" s="87">
        <v>99.007000000000005</v>
      </c>
      <c r="F5" s="81">
        <v>199.01100000000002</v>
      </c>
      <c r="G5" s="15">
        <v>10</v>
      </c>
      <c r="H5" s="87">
        <v>199.01100000000002</v>
      </c>
      <c r="I5" s="36">
        <v>10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7</v>
      </c>
      <c r="B6" s="18" t="s">
        <v>469</v>
      </c>
      <c r="C6" s="18" t="s">
        <v>23</v>
      </c>
      <c r="D6" s="88">
        <v>98</v>
      </c>
      <c r="E6" s="88">
        <v>96.001999999999995</v>
      </c>
      <c r="F6" s="82">
        <v>194.00200000000001</v>
      </c>
      <c r="G6" s="19">
        <v>9</v>
      </c>
      <c r="H6" s="88">
        <v>194.00200000000001</v>
      </c>
      <c r="I6" s="38">
        <v>9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4</v>
      </c>
      <c r="B7" s="18" t="s">
        <v>409</v>
      </c>
      <c r="C7" s="18" t="s">
        <v>410</v>
      </c>
      <c r="D7" s="88">
        <v>96</v>
      </c>
      <c r="E7" s="88">
        <v>95</v>
      </c>
      <c r="F7" s="82">
        <v>191</v>
      </c>
      <c r="G7" s="19">
        <v>8</v>
      </c>
      <c r="H7" s="88">
        <v>191</v>
      </c>
      <c r="I7" s="38">
        <v>8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9</v>
      </c>
      <c r="B8" s="18" t="s">
        <v>490</v>
      </c>
      <c r="C8" s="18" t="s">
        <v>78</v>
      </c>
      <c r="D8" s="88">
        <v>96</v>
      </c>
      <c r="E8" s="88">
        <v>94.001000000000005</v>
      </c>
      <c r="F8" s="82">
        <v>190.001</v>
      </c>
      <c r="G8" s="19">
        <v>7</v>
      </c>
      <c r="H8" s="88">
        <v>190.001</v>
      </c>
      <c r="I8" s="38">
        <v>7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5</v>
      </c>
      <c r="B9" s="18" t="s">
        <v>473</v>
      </c>
      <c r="C9" s="18" t="s">
        <v>410</v>
      </c>
      <c r="D9" s="88">
        <v>95</v>
      </c>
      <c r="E9" s="88">
        <v>94</v>
      </c>
      <c r="F9" s="82">
        <v>189</v>
      </c>
      <c r="G9" s="19">
        <v>6</v>
      </c>
      <c r="H9" s="88">
        <v>189</v>
      </c>
      <c r="I9" s="38">
        <v>6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10</v>
      </c>
      <c r="B10" s="18" t="s">
        <v>55</v>
      </c>
      <c r="C10" s="18" t="s">
        <v>32</v>
      </c>
      <c r="D10" s="88">
        <v>95.001000000000005</v>
      </c>
      <c r="E10" s="88">
        <v>93</v>
      </c>
      <c r="F10" s="82">
        <v>188.001</v>
      </c>
      <c r="G10" s="19">
        <v>5</v>
      </c>
      <c r="H10" s="88">
        <v>188.001</v>
      </c>
      <c r="I10" s="38">
        <v>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3</v>
      </c>
      <c r="B11" s="18" t="s">
        <v>421</v>
      </c>
      <c r="C11" s="18" t="s">
        <v>138</v>
      </c>
      <c r="D11" s="88">
        <v>93.001000000000005</v>
      </c>
      <c r="E11" s="88">
        <v>90</v>
      </c>
      <c r="F11" s="82">
        <v>183.001</v>
      </c>
      <c r="G11" s="19">
        <v>4</v>
      </c>
      <c r="H11" s="88">
        <v>183.001</v>
      </c>
      <c r="I11" s="38">
        <v>4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17">
        <v>1</v>
      </c>
      <c r="B12" s="18" t="s">
        <v>413</v>
      </c>
      <c r="C12" s="18" t="s">
        <v>138</v>
      </c>
      <c r="D12" s="82">
        <v>93</v>
      </c>
      <c r="E12" s="82">
        <v>89</v>
      </c>
      <c r="F12" s="82">
        <v>182</v>
      </c>
      <c r="G12" s="19">
        <v>3</v>
      </c>
      <c r="H12" s="82">
        <v>182</v>
      </c>
      <c r="I12" s="22">
        <v>3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9">
        <v>2</v>
      </c>
      <c r="B13" s="18" t="s">
        <v>485</v>
      </c>
      <c r="C13" s="18" t="s">
        <v>486</v>
      </c>
      <c r="D13" s="88">
        <v>80</v>
      </c>
      <c r="E13" s="88">
        <v>75.001000000000005</v>
      </c>
      <c r="F13" s="82">
        <v>155.001</v>
      </c>
      <c r="G13" s="19">
        <v>2</v>
      </c>
      <c r="H13" s="88">
        <v>155.001</v>
      </c>
      <c r="I13" s="38">
        <v>2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40">
        <v>8</v>
      </c>
      <c r="B14" s="25" t="s">
        <v>157</v>
      </c>
      <c r="C14" s="25" t="s">
        <v>91</v>
      </c>
      <c r="D14" s="89" t="s">
        <v>68</v>
      </c>
      <c r="E14" s="89" t="s">
        <v>284</v>
      </c>
      <c r="F14" s="85">
        <v>0</v>
      </c>
      <c r="G14" s="26">
        <v>0</v>
      </c>
      <c r="H14" s="89">
        <v>0</v>
      </c>
      <c r="I14" s="4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4" t="s">
        <v>164</v>
      </c>
      <c r="E16" s="33" t="s">
        <v>142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4" t="s">
        <v>143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`" xr:uid="{3FC28B16-5327-4620-9587-23C5A84CDA6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DEE03-C617-4274-A264-2C6F0BB3689F}">
  <sheetPr codeName="Sheet23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491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3</v>
      </c>
      <c r="K3" s="7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K4" s="4"/>
    </row>
    <row r="5" spans="1:34" ht="15.75" customHeight="1" x14ac:dyDescent="0.3">
      <c r="A5" s="13">
        <v>7</v>
      </c>
      <c r="B5" s="14" t="s">
        <v>492</v>
      </c>
      <c r="C5" s="14" t="s">
        <v>475</v>
      </c>
      <c r="D5" s="81">
        <v>100.004</v>
      </c>
      <c r="E5" s="81">
        <v>100.002</v>
      </c>
      <c r="F5" s="81">
        <f t="shared" ref="F5:F13" si="0">SUM(D5,E5)</f>
        <v>200.006</v>
      </c>
      <c r="G5" s="15">
        <v>9</v>
      </c>
      <c r="H5" s="81">
        <v>200.006</v>
      </c>
      <c r="I5" s="16">
        <v>9</v>
      </c>
      <c r="K5" s="4"/>
    </row>
    <row r="6" spans="1:34" ht="15.75" customHeight="1" x14ac:dyDescent="0.3">
      <c r="A6" s="17">
        <v>1</v>
      </c>
      <c r="B6" s="18" t="s">
        <v>189</v>
      </c>
      <c r="C6" s="18" t="s">
        <v>119</v>
      </c>
      <c r="D6" s="82">
        <v>100.001</v>
      </c>
      <c r="E6" s="82">
        <v>100.001</v>
      </c>
      <c r="F6" s="82">
        <f t="shared" si="0"/>
        <v>200.00200000000001</v>
      </c>
      <c r="G6" s="20">
        <v>8</v>
      </c>
      <c r="H6" s="82">
        <v>200.00200000000001</v>
      </c>
      <c r="I6" s="22">
        <v>8</v>
      </c>
      <c r="N6" s="217"/>
      <c r="O6" s="217"/>
      <c r="P6" s="217"/>
      <c r="R6" s="217"/>
      <c r="S6" s="218"/>
    </row>
    <row r="7" spans="1:34" ht="15.75" customHeight="1" x14ac:dyDescent="0.3">
      <c r="A7" s="17">
        <v>3</v>
      </c>
      <c r="B7" s="18" t="s">
        <v>345</v>
      </c>
      <c r="C7" s="18" t="s">
        <v>346</v>
      </c>
      <c r="D7" s="82">
        <v>100.003</v>
      </c>
      <c r="E7" s="82">
        <v>99.004000000000005</v>
      </c>
      <c r="F7" s="82">
        <f t="shared" si="0"/>
        <v>199.00700000000001</v>
      </c>
      <c r="G7" s="20">
        <v>7</v>
      </c>
      <c r="H7" s="82">
        <v>199.00700000000001</v>
      </c>
      <c r="I7" s="23">
        <v>7</v>
      </c>
      <c r="J7" s="71"/>
      <c r="K7" s="4"/>
    </row>
    <row r="8" spans="1:34" ht="15.75" customHeight="1" x14ac:dyDescent="0.3">
      <c r="A8" s="17">
        <v>5</v>
      </c>
      <c r="B8" s="18" t="s">
        <v>338</v>
      </c>
      <c r="C8" s="18" t="s">
        <v>105</v>
      </c>
      <c r="D8" s="82">
        <v>100</v>
      </c>
      <c r="E8" s="82">
        <v>99.003</v>
      </c>
      <c r="F8" s="82">
        <f t="shared" si="0"/>
        <v>199.00299999999999</v>
      </c>
      <c r="G8" s="20">
        <v>6</v>
      </c>
      <c r="H8" s="82">
        <v>199.00299999999999</v>
      </c>
      <c r="I8" s="23">
        <v>6</v>
      </c>
    </row>
    <row r="9" spans="1:34" ht="15.75" customHeight="1" x14ac:dyDescent="0.3">
      <c r="A9" s="17">
        <v>2</v>
      </c>
      <c r="B9" s="18" t="s">
        <v>140</v>
      </c>
      <c r="C9" s="18" t="s">
        <v>14</v>
      </c>
      <c r="D9" s="82">
        <v>99.004000000000005</v>
      </c>
      <c r="E9" s="82">
        <v>99.001000000000005</v>
      </c>
      <c r="F9" s="82">
        <f t="shared" si="0"/>
        <v>198.005</v>
      </c>
      <c r="G9" s="20">
        <v>5</v>
      </c>
      <c r="H9" s="82">
        <v>198.005</v>
      </c>
      <c r="I9" s="22">
        <v>5</v>
      </c>
      <c r="P9" s="80"/>
      <c r="Q9" s="80"/>
      <c r="R9" s="80"/>
      <c r="S9" s="80"/>
    </row>
    <row r="10" spans="1:34" ht="15.75" customHeight="1" x14ac:dyDescent="0.3">
      <c r="A10" s="17">
        <v>8</v>
      </c>
      <c r="B10" s="18" t="s">
        <v>309</v>
      </c>
      <c r="C10" s="18" t="s">
        <v>244</v>
      </c>
      <c r="D10" s="82">
        <v>99.003</v>
      </c>
      <c r="E10" s="82">
        <v>97.001999999999995</v>
      </c>
      <c r="F10" s="82">
        <f t="shared" si="0"/>
        <v>196.005</v>
      </c>
      <c r="G10" s="20">
        <v>4</v>
      </c>
      <c r="H10" s="82">
        <v>196.005</v>
      </c>
      <c r="I10" s="23">
        <v>4</v>
      </c>
    </row>
    <row r="11" spans="1:34" ht="15.75" customHeight="1" x14ac:dyDescent="0.3">
      <c r="A11" s="17">
        <v>4</v>
      </c>
      <c r="B11" s="18" t="s">
        <v>493</v>
      </c>
      <c r="C11" s="18" t="s">
        <v>494</v>
      </c>
      <c r="D11" s="82" t="s">
        <v>68</v>
      </c>
      <c r="E11" s="82"/>
      <c r="F11" s="82">
        <f t="shared" si="0"/>
        <v>0</v>
      </c>
      <c r="G11" s="20">
        <v>0</v>
      </c>
      <c r="H11" s="82">
        <v>0</v>
      </c>
      <c r="I11" s="23">
        <v>0</v>
      </c>
    </row>
    <row r="12" spans="1:34" ht="15.75" customHeight="1" x14ac:dyDescent="0.3">
      <c r="A12" s="17">
        <v>6</v>
      </c>
      <c r="B12" s="18" t="s">
        <v>495</v>
      </c>
      <c r="C12" s="18" t="s">
        <v>494</v>
      </c>
      <c r="D12" s="82" t="s">
        <v>68</v>
      </c>
      <c r="E12" s="82"/>
      <c r="F12" s="82">
        <f t="shared" si="0"/>
        <v>0</v>
      </c>
      <c r="G12" s="20">
        <v>0</v>
      </c>
      <c r="H12" s="82">
        <v>0</v>
      </c>
      <c r="I12" s="23">
        <v>0</v>
      </c>
    </row>
    <row r="13" spans="1:34" ht="15.75" customHeight="1" x14ac:dyDescent="0.3">
      <c r="A13" s="24">
        <v>9</v>
      </c>
      <c r="B13" s="25" t="s">
        <v>496</v>
      </c>
      <c r="C13" s="25" t="s">
        <v>67</v>
      </c>
      <c r="D13" s="85" t="s">
        <v>68</v>
      </c>
      <c r="E13" s="85"/>
      <c r="F13" s="85">
        <f t="shared" si="0"/>
        <v>0</v>
      </c>
      <c r="G13" s="27">
        <v>0</v>
      </c>
      <c r="H13" s="85">
        <v>0</v>
      </c>
      <c r="I13" s="30">
        <v>0</v>
      </c>
    </row>
    <row r="14" spans="1:34" ht="15.75" customHeight="1" x14ac:dyDescent="0.3"/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8"/>
      <c r="I15" s="8"/>
      <c r="L15" s="4" t="s">
        <v>497</v>
      </c>
    </row>
    <row r="16" spans="1:34" ht="15.75" customHeight="1" x14ac:dyDescent="0.3">
      <c r="A16" s="72">
        <v>2</v>
      </c>
      <c r="B16" s="10" t="s">
        <v>5</v>
      </c>
      <c r="C16" s="73" t="s">
        <v>6</v>
      </c>
      <c r="D16" s="46"/>
      <c r="E16" s="74"/>
      <c r="F16" s="11" t="s">
        <v>7</v>
      </c>
      <c r="G16" s="11" t="s">
        <v>8</v>
      </c>
      <c r="H16" s="11" t="s">
        <v>9</v>
      </c>
      <c r="I16" s="12" t="s">
        <v>10</v>
      </c>
    </row>
    <row r="17" spans="1:9" ht="15.75" customHeight="1" x14ac:dyDescent="0.3">
      <c r="A17" s="13">
        <v>9</v>
      </c>
      <c r="B17" s="14" t="s">
        <v>293</v>
      </c>
      <c r="C17" s="14" t="s">
        <v>23</v>
      </c>
      <c r="D17" s="81">
        <v>100.005</v>
      </c>
      <c r="E17" s="81">
        <v>100</v>
      </c>
      <c r="F17" s="81">
        <f t="shared" ref="F17:F25" si="1">SUM(D17,E17)</f>
        <v>200.005</v>
      </c>
      <c r="G17" s="15">
        <v>9</v>
      </c>
      <c r="H17" s="81">
        <v>200.005</v>
      </c>
      <c r="I17" s="16">
        <v>9</v>
      </c>
    </row>
    <row r="18" spans="1:9" ht="15.75" customHeight="1" x14ac:dyDescent="0.3">
      <c r="A18" s="17">
        <v>4</v>
      </c>
      <c r="B18" s="18" t="s">
        <v>279</v>
      </c>
      <c r="C18" s="18" t="s">
        <v>276</v>
      </c>
      <c r="D18" s="82">
        <v>99.003</v>
      </c>
      <c r="E18" s="82">
        <v>98.001999999999995</v>
      </c>
      <c r="F18" s="82">
        <f t="shared" si="1"/>
        <v>197.005</v>
      </c>
      <c r="G18" s="20">
        <v>8</v>
      </c>
      <c r="H18" s="82">
        <v>197.005</v>
      </c>
      <c r="I18" s="23">
        <v>8</v>
      </c>
    </row>
    <row r="19" spans="1:9" ht="15.75" customHeight="1" x14ac:dyDescent="0.3">
      <c r="A19" s="17">
        <v>5</v>
      </c>
      <c r="B19" s="18" t="s">
        <v>17</v>
      </c>
      <c r="C19" s="18" t="s">
        <v>18</v>
      </c>
      <c r="D19" s="82">
        <v>99</v>
      </c>
      <c r="E19" s="82">
        <v>98</v>
      </c>
      <c r="F19" s="82">
        <f t="shared" si="1"/>
        <v>197</v>
      </c>
      <c r="G19" s="20">
        <v>7</v>
      </c>
      <c r="H19" s="82">
        <v>197</v>
      </c>
      <c r="I19" s="23">
        <v>7</v>
      </c>
    </row>
    <row r="20" spans="1:9" ht="15.75" customHeight="1" x14ac:dyDescent="0.3">
      <c r="A20" s="17">
        <v>7</v>
      </c>
      <c r="B20" s="18" t="s">
        <v>85</v>
      </c>
      <c r="C20" s="18" t="s">
        <v>23</v>
      </c>
      <c r="D20" s="82">
        <v>99.001999999999995</v>
      </c>
      <c r="E20" s="82">
        <v>97.001999999999995</v>
      </c>
      <c r="F20" s="82">
        <f t="shared" si="1"/>
        <v>196.00399999999999</v>
      </c>
      <c r="G20" s="20">
        <v>6</v>
      </c>
      <c r="H20" s="82">
        <v>196.00399999999999</v>
      </c>
      <c r="I20" s="23">
        <v>6</v>
      </c>
    </row>
    <row r="21" spans="1:9" ht="15.75" customHeight="1" x14ac:dyDescent="0.3">
      <c r="A21" s="17">
        <v>3</v>
      </c>
      <c r="B21" s="18" t="s">
        <v>498</v>
      </c>
      <c r="C21" s="18" t="s">
        <v>475</v>
      </c>
      <c r="D21" s="82">
        <v>98</v>
      </c>
      <c r="E21" s="82">
        <v>97.001000000000005</v>
      </c>
      <c r="F21" s="82">
        <f t="shared" si="1"/>
        <v>195.001</v>
      </c>
      <c r="G21" s="20">
        <v>5</v>
      </c>
      <c r="H21" s="82">
        <v>195.001</v>
      </c>
      <c r="I21" s="23">
        <v>5</v>
      </c>
    </row>
    <row r="22" spans="1:9" ht="15.75" customHeight="1" x14ac:dyDescent="0.3">
      <c r="A22" s="17">
        <v>6</v>
      </c>
      <c r="B22" s="18" t="s">
        <v>499</v>
      </c>
      <c r="C22" s="18" t="s">
        <v>23</v>
      </c>
      <c r="D22" s="82">
        <v>98.001000000000005</v>
      </c>
      <c r="E22" s="82">
        <v>96</v>
      </c>
      <c r="F22" s="82">
        <f t="shared" si="1"/>
        <v>194.001</v>
      </c>
      <c r="G22" s="20">
        <v>4</v>
      </c>
      <c r="H22" s="82">
        <v>194.001</v>
      </c>
      <c r="I22" s="23">
        <v>4</v>
      </c>
    </row>
    <row r="23" spans="1:9" ht="15.75" customHeight="1" x14ac:dyDescent="0.3">
      <c r="A23" s="17">
        <v>1</v>
      </c>
      <c r="B23" s="18" t="s">
        <v>500</v>
      </c>
      <c r="C23" s="18" t="s">
        <v>494</v>
      </c>
      <c r="D23" s="82" t="s">
        <v>68</v>
      </c>
      <c r="E23" s="82"/>
      <c r="F23" s="82">
        <f t="shared" si="1"/>
        <v>0</v>
      </c>
      <c r="G23" s="20">
        <v>0</v>
      </c>
      <c r="H23" s="82">
        <v>0</v>
      </c>
      <c r="I23" s="22">
        <v>0</v>
      </c>
    </row>
    <row r="24" spans="1:9" ht="15.75" customHeight="1" x14ac:dyDescent="0.3">
      <c r="A24" s="17">
        <v>2</v>
      </c>
      <c r="B24" s="18" t="s">
        <v>501</v>
      </c>
      <c r="C24" s="18" t="s">
        <v>239</v>
      </c>
      <c r="D24" s="82" t="s">
        <v>68</v>
      </c>
      <c r="E24" s="82"/>
      <c r="F24" s="82">
        <f t="shared" si="1"/>
        <v>0</v>
      </c>
      <c r="G24" s="20">
        <v>0</v>
      </c>
      <c r="H24" s="82">
        <v>0</v>
      </c>
      <c r="I24" s="23">
        <v>0</v>
      </c>
    </row>
    <row r="25" spans="1:9" ht="15.75" customHeight="1" x14ac:dyDescent="0.3">
      <c r="A25" s="24">
        <v>8</v>
      </c>
      <c r="B25" s="25" t="s">
        <v>337</v>
      </c>
      <c r="C25" s="25" t="s">
        <v>244</v>
      </c>
      <c r="D25" s="85" t="s">
        <v>43</v>
      </c>
      <c r="E25" s="85" t="s">
        <v>43</v>
      </c>
      <c r="F25" s="85">
        <f t="shared" si="1"/>
        <v>0</v>
      </c>
      <c r="G25" s="27">
        <v>0</v>
      </c>
      <c r="H25" s="85">
        <v>0</v>
      </c>
      <c r="I25" s="30">
        <v>0</v>
      </c>
    </row>
    <row r="26" spans="1:9" ht="15.75" customHeight="1" x14ac:dyDescent="0.3"/>
    <row r="27" spans="1:9" ht="15.75" customHeight="1" x14ac:dyDescent="0.3">
      <c r="A27" s="7"/>
      <c r="B27" s="8" t="s">
        <v>44</v>
      </c>
      <c r="C27" s="8"/>
      <c r="D27" s="8"/>
      <c r="E27" s="8"/>
      <c r="F27" s="8"/>
      <c r="G27" s="8"/>
      <c r="H27" s="8"/>
      <c r="I27" s="8"/>
    </row>
    <row r="28" spans="1:9" ht="15.75" customHeight="1" x14ac:dyDescent="0.3">
      <c r="A28" s="72">
        <v>2</v>
      </c>
      <c r="B28" s="10" t="s">
        <v>5</v>
      </c>
      <c r="C28" s="73" t="s">
        <v>6</v>
      </c>
      <c r="D28" s="46"/>
      <c r="E28" s="74"/>
      <c r="F28" s="11" t="s">
        <v>7</v>
      </c>
      <c r="G28" s="11" t="s">
        <v>8</v>
      </c>
      <c r="H28" s="11" t="s">
        <v>9</v>
      </c>
      <c r="I28" s="12" t="s">
        <v>10</v>
      </c>
    </row>
    <row r="29" spans="1:9" ht="15.75" customHeight="1" x14ac:dyDescent="0.3">
      <c r="A29" s="13">
        <v>9</v>
      </c>
      <c r="B29" s="14" t="s">
        <v>419</v>
      </c>
      <c r="C29" s="14" t="s">
        <v>257</v>
      </c>
      <c r="D29" s="81">
        <v>100.002</v>
      </c>
      <c r="E29" s="81">
        <v>99.001999999999995</v>
      </c>
      <c r="F29" s="81">
        <f t="shared" ref="F29:F37" si="2">SUM(D29,E29)</f>
        <v>199.00399999999999</v>
      </c>
      <c r="G29" s="15">
        <v>9</v>
      </c>
      <c r="H29" s="81">
        <v>199.00399999999999</v>
      </c>
      <c r="I29" s="16">
        <v>9</v>
      </c>
    </row>
    <row r="30" spans="1:9" ht="15.75" customHeight="1" x14ac:dyDescent="0.3">
      <c r="A30" s="17">
        <v>3</v>
      </c>
      <c r="B30" s="18" t="s">
        <v>502</v>
      </c>
      <c r="C30" s="18" t="s">
        <v>23</v>
      </c>
      <c r="D30" s="82">
        <v>100</v>
      </c>
      <c r="E30" s="82">
        <v>99.003</v>
      </c>
      <c r="F30" s="82">
        <f t="shared" si="2"/>
        <v>199.00299999999999</v>
      </c>
      <c r="G30" s="20">
        <v>8</v>
      </c>
      <c r="H30" s="82">
        <v>199.00299999999999</v>
      </c>
      <c r="I30" s="23">
        <v>8</v>
      </c>
    </row>
    <row r="31" spans="1:9" ht="15.75" customHeight="1" x14ac:dyDescent="0.3">
      <c r="A31" s="17">
        <v>5</v>
      </c>
      <c r="B31" s="18" t="s">
        <v>503</v>
      </c>
      <c r="C31" s="18" t="s">
        <v>475</v>
      </c>
      <c r="D31" s="82">
        <v>100.002</v>
      </c>
      <c r="E31" s="82">
        <v>97.004000000000005</v>
      </c>
      <c r="F31" s="82">
        <f t="shared" si="2"/>
        <v>197.006</v>
      </c>
      <c r="G31" s="20">
        <v>7</v>
      </c>
      <c r="H31" s="82">
        <v>197.006</v>
      </c>
      <c r="I31" s="23">
        <v>7</v>
      </c>
    </row>
    <row r="32" spans="1:9" ht="15.75" customHeight="1" x14ac:dyDescent="0.3">
      <c r="A32" s="17">
        <v>4</v>
      </c>
      <c r="B32" s="18" t="s">
        <v>504</v>
      </c>
      <c r="C32" s="18" t="s">
        <v>47</v>
      </c>
      <c r="D32" s="82">
        <v>99.003</v>
      </c>
      <c r="E32" s="82">
        <v>98.001999999999995</v>
      </c>
      <c r="F32" s="82">
        <f t="shared" si="2"/>
        <v>197.005</v>
      </c>
      <c r="G32" s="20">
        <v>6</v>
      </c>
      <c r="H32" s="82">
        <v>197.005</v>
      </c>
      <c r="I32" s="23">
        <v>6</v>
      </c>
    </row>
    <row r="33" spans="1:9" ht="15.75" customHeight="1" x14ac:dyDescent="0.3">
      <c r="A33" s="17">
        <v>6</v>
      </c>
      <c r="B33" s="18" t="s">
        <v>351</v>
      </c>
      <c r="C33" s="18" t="s">
        <v>352</v>
      </c>
      <c r="D33" s="82">
        <v>99</v>
      </c>
      <c r="E33" s="82">
        <v>98.001999999999995</v>
      </c>
      <c r="F33" s="82">
        <f t="shared" si="2"/>
        <v>197.00200000000001</v>
      </c>
      <c r="G33" s="20">
        <v>5</v>
      </c>
      <c r="H33" s="82">
        <v>197.00200000000001</v>
      </c>
      <c r="I33" s="23">
        <v>5</v>
      </c>
    </row>
    <row r="34" spans="1:9" ht="15.75" customHeight="1" x14ac:dyDescent="0.3">
      <c r="A34" s="17">
        <v>2</v>
      </c>
      <c r="B34" s="18" t="s">
        <v>321</v>
      </c>
      <c r="C34" s="18" t="s">
        <v>244</v>
      </c>
      <c r="D34" s="82">
        <v>99.003</v>
      </c>
      <c r="E34" s="82">
        <v>96.001000000000005</v>
      </c>
      <c r="F34" s="82">
        <f t="shared" si="2"/>
        <v>195.00400000000002</v>
      </c>
      <c r="G34" s="20">
        <v>4</v>
      </c>
      <c r="H34" s="82">
        <v>195.00400000000002</v>
      </c>
      <c r="I34" s="23">
        <v>4</v>
      </c>
    </row>
    <row r="35" spans="1:9" ht="15.75" customHeight="1" x14ac:dyDescent="0.3">
      <c r="A35" s="17">
        <v>1</v>
      </c>
      <c r="B35" s="18" t="s">
        <v>505</v>
      </c>
      <c r="C35" s="18" t="s">
        <v>119</v>
      </c>
      <c r="D35" s="82">
        <v>98.001999999999995</v>
      </c>
      <c r="E35" s="82">
        <v>97.001000000000005</v>
      </c>
      <c r="F35" s="82">
        <f t="shared" si="2"/>
        <v>195.00299999999999</v>
      </c>
      <c r="G35" s="20">
        <v>3</v>
      </c>
      <c r="H35" s="82">
        <v>195.00299999999999</v>
      </c>
      <c r="I35" s="22">
        <v>3</v>
      </c>
    </row>
    <row r="36" spans="1:9" ht="15.75" customHeight="1" x14ac:dyDescent="0.3">
      <c r="A36" s="17">
        <v>7</v>
      </c>
      <c r="B36" s="18" t="s">
        <v>506</v>
      </c>
      <c r="C36" s="18" t="s">
        <v>342</v>
      </c>
      <c r="D36" s="82">
        <v>97.001999999999995</v>
      </c>
      <c r="E36" s="82">
        <v>96.001000000000005</v>
      </c>
      <c r="F36" s="82">
        <f t="shared" si="2"/>
        <v>193.00299999999999</v>
      </c>
      <c r="G36" s="20">
        <v>2</v>
      </c>
      <c r="H36" s="82">
        <v>193.00299999999999</v>
      </c>
      <c r="I36" s="23">
        <v>2</v>
      </c>
    </row>
    <row r="37" spans="1:9" ht="15.75" customHeight="1" x14ac:dyDescent="0.3">
      <c r="A37" s="24">
        <v>8</v>
      </c>
      <c r="B37" s="25" t="s">
        <v>507</v>
      </c>
      <c r="C37" s="25" t="s">
        <v>244</v>
      </c>
      <c r="D37" s="85">
        <v>96.001000000000005</v>
      </c>
      <c r="E37" s="85">
        <v>95.001999999999995</v>
      </c>
      <c r="F37" s="85">
        <f t="shared" si="2"/>
        <v>191.00299999999999</v>
      </c>
      <c r="G37" s="27">
        <v>1</v>
      </c>
      <c r="H37" s="85">
        <v>191.00299999999999</v>
      </c>
      <c r="I37" s="30">
        <v>1</v>
      </c>
    </row>
    <row r="38" spans="1:9" ht="15.75" customHeight="1" x14ac:dyDescent="0.3"/>
    <row r="39" spans="1:9" ht="15.75" customHeight="1" x14ac:dyDescent="0.3">
      <c r="A39" s="7"/>
      <c r="B39" s="8" t="s">
        <v>45</v>
      </c>
      <c r="C39" s="8"/>
      <c r="D39" s="8"/>
      <c r="E39" s="8"/>
      <c r="F39" s="8"/>
      <c r="G39" s="8"/>
      <c r="H39" s="8"/>
      <c r="I39" s="8"/>
    </row>
    <row r="40" spans="1:9" ht="15.75" customHeight="1" x14ac:dyDescent="0.3">
      <c r="A40" s="72">
        <v>2</v>
      </c>
      <c r="B40" s="10" t="s">
        <v>5</v>
      </c>
      <c r="C40" s="73" t="s">
        <v>6</v>
      </c>
      <c r="D40" s="46"/>
      <c r="E40" s="74"/>
      <c r="F40" s="11" t="s">
        <v>7</v>
      </c>
      <c r="G40" s="11" t="s">
        <v>8</v>
      </c>
      <c r="H40" s="11" t="s">
        <v>9</v>
      </c>
      <c r="I40" s="12" t="s">
        <v>10</v>
      </c>
    </row>
    <row r="41" spans="1:9" ht="15.75" customHeight="1" x14ac:dyDescent="0.3">
      <c r="A41" s="13">
        <v>8</v>
      </c>
      <c r="B41" s="14" t="s">
        <v>508</v>
      </c>
      <c r="C41" s="14" t="s">
        <v>266</v>
      </c>
      <c r="D41" s="81">
        <v>100.002</v>
      </c>
      <c r="E41" s="81">
        <v>99.004000000000005</v>
      </c>
      <c r="F41" s="81">
        <f t="shared" ref="F41:F49" si="3">SUM(D41,E41)</f>
        <v>199.006</v>
      </c>
      <c r="G41" s="15">
        <v>9</v>
      </c>
      <c r="H41" s="81">
        <v>199.006</v>
      </c>
      <c r="I41" s="16">
        <v>9</v>
      </c>
    </row>
    <row r="42" spans="1:9" ht="15.75" customHeight="1" x14ac:dyDescent="0.3">
      <c r="A42" s="17">
        <v>3</v>
      </c>
      <c r="B42" s="18" t="s">
        <v>509</v>
      </c>
      <c r="C42" s="18" t="s">
        <v>352</v>
      </c>
      <c r="D42" s="82">
        <v>99.001999999999995</v>
      </c>
      <c r="E42" s="82">
        <v>98.003</v>
      </c>
      <c r="F42" s="82">
        <f t="shared" si="3"/>
        <v>197.005</v>
      </c>
      <c r="G42" s="20">
        <v>8</v>
      </c>
      <c r="H42" s="82">
        <v>197.005</v>
      </c>
      <c r="I42" s="23">
        <v>8</v>
      </c>
    </row>
    <row r="43" spans="1:9" ht="15.75" customHeight="1" x14ac:dyDescent="0.3">
      <c r="A43" s="17">
        <v>5</v>
      </c>
      <c r="B43" s="18" t="s">
        <v>510</v>
      </c>
      <c r="C43" s="18" t="s">
        <v>266</v>
      </c>
      <c r="D43" s="82">
        <v>99.001000000000005</v>
      </c>
      <c r="E43" s="82">
        <v>98</v>
      </c>
      <c r="F43" s="82">
        <f t="shared" si="3"/>
        <v>197.001</v>
      </c>
      <c r="G43" s="20">
        <v>7</v>
      </c>
      <c r="H43" s="82">
        <v>197.001</v>
      </c>
      <c r="I43" s="23">
        <v>7</v>
      </c>
    </row>
    <row r="44" spans="1:9" ht="15.75" customHeight="1" x14ac:dyDescent="0.3">
      <c r="A44" s="17">
        <v>1</v>
      </c>
      <c r="B44" s="18" t="s">
        <v>511</v>
      </c>
      <c r="C44" s="18" t="s">
        <v>475</v>
      </c>
      <c r="D44" s="82">
        <v>99.001000000000005</v>
      </c>
      <c r="E44" s="82">
        <v>97.001999999999995</v>
      </c>
      <c r="F44" s="82">
        <f t="shared" si="3"/>
        <v>196.00299999999999</v>
      </c>
      <c r="G44" s="20">
        <v>6</v>
      </c>
      <c r="H44" s="82">
        <v>196.00299999999999</v>
      </c>
      <c r="I44" s="22">
        <v>6</v>
      </c>
    </row>
    <row r="45" spans="1:9" ht="15.75" customHeight="1" x14ac:dyDescent="0.3">
      <c r="A45" s="17">
        <v>2</v>
      </c>
      <c r="B45" s="18" t="s">
        <v>512</v>
      </c>
      <c r="C45" s="18" t="s">
        <v>475</v>
      </c>
      <c r="D45" s="82">
        <v>98.003</v>
      </c>
      <c r="E45" s="82">
        <v>97.001999999999995</v>
      </c>
      <c r="F45" s="82">
        <f t="shared" si="3"/>
        <v>195.005</v>
      </c>
      <c r="G45" s="20">
        <v>5</v>
      </c>
      <c r="H45" s="82">
        <v>195.005</v>
      </c>
      <c r="I45" s="23">
        <v>5</v>
      </c>
    </row>
    <row r="46" spans="1:9" ht="15.75" customHeight="1" x14ac:dyDescent="0.3">
      <c r="A46" s="17">
        <v>6</v>
      </c>
      <c r="B46" s="18" t="s">
        <v>496</v>
      </c>
      <c r="C46" s="18" t="s">
        <v>14</v>
      </c>
      <c r="D46" s="82">
        <v>98.001999999999995</v>
      </c>
      <c r="E46" s="82">
        <v>94.001000000000005</v>
      </c>
      <c r="F46" s="82">
        <f t="shared" si="3"/>
        <v>192.00299999999999</v>
      </c>
      <c r="G46" s="20">
        <v>4</v>
      </c>
      <c r="H46" s="82">
        <v>192.00299999999999</v>
      </c>
      <c r="I46" s="23">
        <v>4</v>
      </c>
    </row>
    <row r="47" spans="1:9" ht="15.75" customHeight="1" x14ac:dyDescent="0.3">
      <c r="A47" s="17">
        <v>7</v>
      </c>
      <c r="B47" s="18" t="s">
        <v>350</v>
      </c>
      <c r="C47" s="18" t="s">
        <v>342</v>
      </c>
      <c r="D47" s="82">
        <v>96.001999999999995</v>
      </c>
      <c r="E47" s="82">
        <v>96</v>
      </c>
      <c r="F47" s="82">
        <f t="shared" si="3"/>
        <v>192.00200000000001</v>
      </c>
      <c r="G47" s="20">
        <v>3</v>
      </c>
      <c r="H47" s="82">
        <v>192.00200000000001</v>
      </c>
      <c r="I47" s="23">
        <v>3</v>
      </c>
    </row>
    <row r="48" spans="1:9" ht="15.75" customHeight="1" x14ac:dyDescent="0.3">
      <c r="A48" s="17">
        <v>4</v>
      </c>
      <c r="B48" s="18" t="s">
        <v>157</v>
      </c>
      <c r="C48" s="18" t="s">
        <v>91</v>
      </c>
      <c r="D48" s="82" t="s">
        <v>68</v>
      </c>
      <c r="E48" s="82"/>
      <c r="F48" s="82">
        <f t="shared" si="3"/>
        <v>0</v>
      </c>
      <c r="G48" s="20">
        <v>0</v>
      </c>
      <c r="H48" s="82">
        <v>0</v>
      </c>
      <c r="I48" s="23">
        <v>0</v>
      </c>
    </row>
    <row r="49" spans="1:9" ht="15.75" customHeight="1" x14ac:dyDescent="0.3">
      <c r="A49" s="24">
        <v>9</v>
      </c>
      <c r="B49" s="25" t="s">
        <v>513</v>
      </c>
      <c r="C49" s="25" t="s">
        <v>244</v>
      </c>
      <c r="D49" s="85">
        <v>0</v>
      </c>
      <c r="E49" s="85">
        <v>0</v>
      </c>
      <c r="F49" s="85">
        <f t="shared" si="3"/>
        <v>0</v>
      </c>
      <c r="G49" s="27">
        <v>0</v>
      </c>
      <c r="H49" s="85">
        <v>0</v>
      </c>
      <c r="I49" s="30">
        <v>0</v>
      </c>
    </row>
    <row r="50" spans="1:9" ht="15.75" customHeight="1" x14ac:dyDescent="0.3"/>
    <row r="51" spans="1:9" ht="15.75" customHeight="1" x14ac:dyDescent="0.3">
      <c r="A51" s="7"/>
      <c r="B51" s="8" t="s">
        <v>72</v>
      </c>
      <c r="C51" s="8"/>
      <c r="D51" s="8"/>
      <c r="E51" s="8"/>
      <c r="F51" s="8"/>
      <c r="G51" s="8"/>
      <c r="H51" s="8"/>
      <c r="I51" s="8"/>
    </row>
    <row r="52" spans="1:9" ht="15.75" customHeight="1" x14ac:dyDescent="0.3">
      <c r="A52" s="72">
        <v>2</v>
      </c>
      <c r="B52" s="10" t="s">
        <v>5</v>
      </c>
      <c r="C52" s="73" t="s">
        <v>6</v>
      </c>
      <c r="D52" s="46"/>
      <c r="E52" s="74"/>
      <c r="F52" s="11" t="s">
        <v>7</v>
      </c>
      <c r="G52" s="11" t="s">
        <v>8</v>
      </c>
      <c r="H52" s="11" t="s">
        <v>9</v>
      </c>
      <c r="I52" s="12" t="s">
        <v>10</v>
      </c>
    </row>
    <row r="53" spans="1:9" ht="15.75" customHeight="1" x14ac:dyDescent="0.3">
      <c r="A53" s="13">
        <v>2</v>
      </c>
      <c r="B53" s="14" t="s">
        <v>301</v>
      </c>
      <c r="C53" s="14" t="s">
        <v>244</v>
      </c>
      <c r="D53" s="81">
        <v>99</v>
      </c>
      <c r="E53" s="81">
        <v>98</v>
      </c>
      <c r="F53" s="81">
        <f t="shared" ref="F53:F61" si="4">SUM(D53,E53)</f>
        <v>197</v>
      </c>
      <c r="G53" s="15">
        <v>9</v>
      </c>
      <c r="H53" s="81">
        <v>197</v>
      </c>
      <c r="I53" s="16">
        <v>9</v>
      </c>
    </row>
    <row r="54" spans="1:9" ht="15.75" customHeight="1" x14ac:dyDescent="0.3">
      <c r="A54" s="17">
        <v>1</v>
      </c>
      <c r="B54" s="18" t="s">
        <v>514</v>
      </c>
      <c r="C54" s="18" t="s">
        <v>266</v>
      </c>
      <c r="D54" s="82">
        <v>99.003</v>
      </c>
      <c r="E54" s="82">
        <v>97.001999999999995</v>
      </c>
      <c r="F54" s="82">
        <f t="shared" si="4"/>
        <v>196.005</v>
      </c>
      <c r="G54" s="20">
        <v>8</v>
      </c>
      <c r="H54" s="82">
        <v>196.005</v>
      </c>
      <c r="I54" s="22">
        <v>8</v>
      </c>
    </row>
    <row r="55" spans="1:9" ht="15.75" customHeight="1" x14ac:dyDescent="0.3">
      <c r="A55" s="17">
        <v>6</v>
      </c>
      <c r="B55" s="18" t="s">
        <v>515</v>
      </c>
      <c r="C55" s="18" t="s">
        <v>91</v>
      </c>
      <c r="D55" s="82">
        <v>99.003</v>
      </c>
      <c r="E55" s="82">
        <v>97.001000000000005</v>
      </c>
      <c r="F55" s="82">
        <f t="shared" si="4"/>
        <v>196.00400000000002</v>
      </c>
      <c r="G55" s="20">
        <v>7</v>
      </c>
      <c r="H55" s="82">
        <v>196.00400000000002</v>
      </c>
      <c r="I55" s="23">
        <v>7</v>
      </c>
    </row>
    <row r="56" spans="1:9" ht="15.75" customHeight="1" x14ac:dyDescent="0.3">
      <c r="A56" s="17">
        <v>7</v>
      </c>
      <c r="B56" s="18" t="s">
        <v>516</v>
      </c>
      <c r="C56" s="18" t="s">
        <v>475</v>
      </c>
      <c r="D56" s="82">
        <v>98.001999999999995</v>
      </c>
      <c r="E56" s="82">
        <v>98.001999999999995</v>
      </c>
      <c r="F56" s="82">
        <f t="shared" si="4"/>
        <v>196.00399999999999</v>
      </c>
      <c r="G56" s="20">
        <v>7</v>
      </c>
      <c r="H56" s="82">
        <v>196.00399999999999</v>
      </c>
      <c r="I56" s="23">
        <v>7</v>
      </c>
    </row>
    <row r="57" spans="1:9" ht="15.75" customHeight="1" x14ac:dyDescent="0.3">
      <c r="A57" s="17">
        <v>4</v>
      </c>
      <c r="B57" s="18" t="s">
        <v>517</v>
      </c>
      <c r="C57" s="18" t="s">
        <v>276</v>
      </c>
      <c r="D57" s="82">
        <v>97.001000000000005</v>
      </c>
      <c r="E57" s="82">
        <v>95.004000000000005</v>
      </c>
      <c r="F57" s="82">
        <f t="shared" si="4"/>
        <v>192.005</v>
      </c>
      <c r="G57" s="20">
        <v>5</v>
      </c>
      <c r="H57" s="82">
        <v>192.005</v>
      </c>
      <c r="I57" s="23">
        <v>5</v>
      </c>
    </row>
    <row r="58" spans="1:9" ht="15.75" customHeight="1" x14ac:dyDescent="0.3">
      <c r="A58" s="17">
        <v>9</v>
      </c>
      <c r="B58" s="18" t="s">
        <v>362</v>
      </c>
      <c r="C58" s="18" t="s">
        <v>18</v>
      </c>
      <c r="D58" s="82">
        <v>95.001000000000005</v>
      </c>
      <c r="E58" s="82">
        <v>94.001000000000005</v>
      </c>
      <c r="F58" s="82">
        <f t="shared" si="4"/>
        <v>189.00200000000001</v>
      </c>
      <c r="G58" s="20">
        <v>4</v>
      </c>
      <c r="H58" s="82">
        <v>189.00200000000001</v>
      </c>
      <c r="I58" s="23">
        <v>4</v>
      </c>
    </row>
    <row r="59" spans="1:9" ht="15.75" customHeight="1" x14ac:dyDescent="0.3">
      <c r="A59" s="17">
        <v>3</v>
      </c>
      <c r="B59" s="18" t="s">
        <v>518</v>
      </c>
      <c r="C59" s="18" t="s">
        <v>519</v>
      </c>
      <c r="D59" s="82">
        <v>93</v>
      </c>
      <c r="E59" s="82">
        <v>92</v>
      </c>
      <c r="F59" s="82">
        <f t="shared" si="4"/>
        <v>185</v>
      </c>
      <c r="G59" s="20">
        <v>3</v>
      </c>
      <c r="H59" s="82">
        <v>185</v>
      </c>
      <c r="I59" s="23">
        <v>3</v>
      </c>
    </row>
    <row r="60" spans="1:9" ht="15.75" customHeight="1" x14ac:dyDescent="0.3">
      <c r="A60" s="17">
        <v>5</v>
      </c>
      <c r="B60" s="18" t="s">
        <v>520</v>
      </c>
      <c r="C60" s="18" t="s">
        <v>494</v>
      </c>
      <c r="D60" s="82" t="s">
        <v>68</v>
      </c>
      <c r="E60" s="82"/>
      <c r="F60" s="82">
        <f t="shared" si="4"/>
        <v>0</v>
      </c>
      <c r="G60" s="20">
        <v>0</v>
      </c>
      <c r="H60" s="82">
        <v>0</v>
      </c>
      <c r="I60" s="23">
        <v>0</v>
      </c>
    </row>
    <row r="61" spans="1:9" ht="15.75" customHeight="1" x14ac:dyDescent="0.3">
      <c r="A61" s="24">
        <v>8</v>
      </c>
      <c r="B61" s="25" t="s">
        <v>521</v>
      </c>
      <c r="C61" s="25" t="s">
        <v>494</v>
      </c>
      <c r="D61" s="85" t="s">
        <v>68</v>
      </c>
      <c r="E61" s="85"/>
      <c r="F61" s="85">
        <f t="shared" si="4"/>
        <v>0</v>
      </c>
      <c r="G61" s="27">
        <v>0</v>
      </c>
      <c r="H61" s="85">
        <v>0</v>
      </c>
      <c r="I61" s="30">
        <v>0</v>
      </c>
    </row>
    <row r="62" spans="1:9" ht="15.75" customHeight="1" x14ac:dyDescent="0.3"/>
    <row r="63" spans="1:9" ht="15.75" customHeight="1" x14ac:dyDescent="0.3">
      <c r="B63" s="4" t="s">
        <v>489</v>
      </c>
      <c r="E63" s="33" t="s">
        <v>142</v>
      </c>
    </row>
    <row r="64" spans="1:9" ht="15.75" customHeight="1" x14ac:dyDescent="0.3">
      <c r="B64" s="4" t="s">
        <v>143</v>
      </c>
    </row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</sheetData>
  <hyperlinks>
    <hyperlink ref="B2" location="'Index'!A3" tooltip="Go to the Index sheet" display="`" xr:uid="{D17DA196-3F2F-4166-9D40-56D7996DE32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133F-447D-4133-9C60-BF1255F84039}">
  <sheetPr codeName="Sheet24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491</v>
      </c>
      <c r="D1" s="3"/>
      <c r="E1" s="3"/>
      <c r="F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4"/>
    </row>
    <row r="2" spans="1:34" ht="15.75" customHeight="1" x14ac:dyDescent="0.3">
      <c r="B2" s="6" t="s">
        <v>2</v>
      </c>
    </row>
    <row r="3" spans="1:34" s="8" customFormat="1" ht="15.75" customHeight="1" x14ac:dyDescent="0.3">
      <c r="A3" s="7"/>
      <c r="B3" s="8" t="s">
        <v>73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/>
      <c r="E4" s="74"/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43">
        <v>2</v>
      </c>
      <c r="B5" s="14" t="s">
        <v>212</v>
      </c>
      <c r="C5" s="14" t="s">
        <v>23</v>
      </c>
      <c r="D5" s="87">
        <v>100.001</v>
      </c>
      <c r="E5" s="87">
        <v>96</v>
      </c>
      <c r="F5" s="81">
        <f t="shared" ref="F5:F13" si="0">SUM(D5,E5)</f>
        <v>196.001</v>
      </c>
      <c r="G5" s="15">
        <v>9</v>
      </c>
      <c r="H5" s="87">
        <v>196.001</v>
      </c>
      <c r="I5" s="36">
        <v>9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9</v>
      </c>
      <c r="B6" s="18" t="s">
        <v>522</v>
      </c>
      <c r="C6" s="18" t="s">
        <v>244</v>
      </c>
      <c r="D6" s="88">
        <v>98.001999999999995</v>
      </c>
      <c r="E6" s="88">
        <v>96.001000000000005</v>
      </c>
      <c r="F6" s="82">
        <f t="shared" si="0"/>
        <v>194.00299999999999</v>
      </c>
      <c r="G6" s="20">
        <v>8</v>
      </c>
      <c r="H6" s="88">
        <v>194.00299999999999</v>
      </c>
      <c r="I6" s="38">
        <v>8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3</v>
      </c>
      <c r="B7" s="18" t="s">
        <v>523</v>
      </c>
      <c r="C7" s="18" t="s">
        <v>105</v>
      </c>
      <c r="D7" s="88">
        <v>97.001999999999995</v>
      </c>
      <c r="E7" s="88">
        <v>96.001999999999995</v>
      </c>
      <c r="F7" s="82">
        <f t="shared" si="0"/>
        <v>193.00399999999999</v>
      </c>
      <c r="G7" s="20">
        <v>7</v>
      </c>
      <c r="H7" s="88">
        <v>193.00399999999999</v>
      </c>
      <c r="I7" s="38">
        <v>7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7</v>
      </c>
      <c r="B8" s="18" t="s">
        <v>524</v>
      </c>
      <c r="C8" s="18" t="s">
        <v>352</v>
      </c>
      <c r="D8" s="88">
        <v>96.003</v>
      </c>
      <c r="E8" s="88">
        <v>96.001000000000005</v>
      </c>
      <c r="F8" s="82">
        <f t="shared" si="0"/>
        <v>192.00400000000002</v>
      </c>
      <c r="G8" s="20">
        <v>6</v>
      </c>
      <c r="H8" s="88">
        <v>192.00400000000002</v>
      </c>
      <c r="I8" s="38">
        <v>6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39">
        <v>8</v>
      </c>
      <c r="B9" s="18" t="s">
        <v>525</v>
      </c>
      <c r="C9" s="18" t="s">
        <v>276</v>
      </c>
      <c r="D9" s="88">
        <v>97.003</v>
      </c>
      <c r="E9" s="88">
        <v>95.001000000000005</v>
      </c>
      <c r="F9" s="82">
        <f t="shared" si="0"/>
        <v>192.00400000000002</v>
      </c>
      <c r="G9" s="20">
        <v>6</v>
      </c>
      <c r="H9" s="88">
        <v>192.00400000000002</v>
      </c>
      <c r="I9" s="38">
        <v>6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6</v>
      </c>
      <c r="B10" s="18" t="s">
        <v>526</v>
      </c>
      <c r="C10" s="18" t="s">
        <v>244</v>
      </c>
      <c r="D10" s="88">
        <v>95.001000000000005</v>
      </c>
      <c r="E10" s="88">
        <v>91</v>
      </c>
      <c r="F10" s="82">
        <f t="shared" si="0"/>
        <v>186.001</v>
      </c>
      <c r="G10" s="20">
        <v>4</v>
      </c>
      <c r="H10" s="88">
        <v>186.001</v>
      </c>
      <c r="I10" s="38">
        <v>4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1</v>
      </c>
      <c r="B11" s="18" t="s">
        <v>527</v>
      </c>
      <c r="C11" s="18" t="s">
        <v>352</v>
      </c>
      <c r="D11" s="82" t="s">
        <v>68</v>
      </c>
      <c r="E11" s="82"/>
      <c r="F11" s="82">
        <f t="shared" si="0"/>
        <v>0</v>
      </c>
      <c r="G11" s="20">
        <v>0</v>
      </c>
      <c r="H11" s="82">
        <v>0</v>
      </c>
      <c r="I11" s="22">
        <v>0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9">
        <v>4</v>
      </c>
      <c r="B12" s="18" t="s">
        <v>528</v>
      </c>
      <c r="C12" s="18" t="s">
        <v>239</v>
      </c>
      <c r="D12" s="88" t="s">
        <v>68</v>
      </c>
      <c r="E12" s="88"/>
      <c r="F12" s="82">
        <f t="shared" si="0"/>
        <v>0</v>
      </c>
      <c r="G12" s="20">
        <v>0</v>
      </c>
      <c r="H12" s="88">
        <v>0</v>
      </c>
      <c r="I12" s="38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24">
        <v>5</v>
      </c>
      <c r="B13" s="25" t="s">
        <v>380</v>
      </c>
      <c r="C13" s="25" t="s">
        <v>67</v>
      </c>
      <c r="D13" s="89" t="s">
        <v>68</v>
      </c>
      <c r="E13" s="89"/>
      <c r="F13" s="85">
        <f t="shared" si="0"/>
        <v>0</v>
      </c>
      <c r="G13" s="27">
        <v>0</v>
      </c>
      <c r="H13" s="89">
        <v>0</v>
      </c>
      <c r="I13" s="42"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7"/>
      <c r="B15" s="8" t="s">
        <v>96</v>
      </c>
      <c r="C15" s="8"/>
      <c r="D15" s="8"/>
      <c r="E15" s="8"/>
      <c r="F15" s="8"/>
      <c r="G15" s="8"/>
      <c r="H15" s="8"/>
      <c r="I15" s="8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72">
        <v>2</v>
      </c>
      <c r="B16" s="10" t="s">
        <v>5</v>
      </c>
      <c r="C16" s="73" t="s">
        <v>6</v>
      </c>
      <c r="D16" s="46"/>
      <c r="E16" s="74"/>
      <c r="F16" s="11" t="s">
        <v>7</v>
      </c>
      <c r="G16" s="11" t="s">
        <v>8</v>
      </c>
      <c r="H16" s="11" t="s">
        <v>9</v>
      </c>
      <c r="I16" s="12" t="s">
        <v>10</v>
      </c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13">
        <v>3</v>
      </c>
      <c r="B17" s="14" t="s">
        <v>529</v>
      </c>
      <c r="C17" s="14" t="s">
        <v>352</v>
      </c>
      <c r="D17" s="87">
        <v>98.001000000000005</v>
      </c>
      <c r="E17" s="87">
        <v>97.001999999999995</v>
      </c>
      <c r="F17" s="81">
        <f t="shared" ref="F17:F24" si="1">SUM(D17,E17)</f>
        <v>195.00299999999999</v>
      </c>
      <c r="G17" s="15">
        <v>8</v>
      </c>
      <c r="H17" s="87">
        <v>195.00299999999999</v>
      </c>
      <c r="I17" s="36">
        <v>8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9">
        <v>4</v>
      </c>
      <c r="B18" s="18" t="s">
        <v>465</v>
      </c>
      <c r="C18" s="18" t="s">
        <v>91</v>
      </c>
      <c r="D18" s="88">
        <v>100.001</v>
      </c>
      <c r="E18" s="88">
        <v>94</v>
      </c>
      <c r="F18" s="82">
        <f t="shared" si="1"/>
        <v>194.001</v>
      </c>
      <c r="G18" s="20">
        <v>7</v>
      </c>
      <c r="H18" s="88">
        <v>194.001</v>
      </c>
      <c r="I18" s="38">
        <v>7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9">
        <v>6</v>
      </c>
      <c r="B19" s="18" t="s">
        <v>530</v>
      </c>
      <c r="C19" s="18" t="s">
        <v>39</v>
      </c>
      <c r="D19" s="88">
        <v>98.003</v>
      </c>
      <c r="E19" s="88">
        <v>95</v>
      </c>
      <c r="F19" s="82">
        <f t="shared" si="1"/>
        <v>193.00299999999999</v>
      </c>
      <c r="G19" s="20">
        <v>6</v>
      </c>
      <c r="H19" s="88">
        <v>193.00299999999999</v>
      </c>
      <c r="I19" s="38">
        <v>6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17">
        <v>5</v>
      </c>
      <c r="B20" s="18" t="s">
        <v>531</v>
      </c>
      <c r="C20" s="18" t="s">
        <v>244</v>
      </c>
      <c r="D20" s="88">
        <v>98.001000000000005</v>
      </c>
      <c r="E20" s="88">
        <v>94.001000000000005</v>
      </c>
      <c r="F20" s="82">
        <f t="shared" si="1"/>
        <v>192.00200000000001</v>
      </c>
      <c r="G20" s="20">
        <v>5</v>
      </c>
      <c r="H20" s="88">
        <v>192.00200000000001</v>
      </c>
      <c r="I20" s="38">
        <v>5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9">
        <v>2</v>
      </c>
      <c r="B21" s="18" t="s">
        <v>322</v>
      </c>
      <c r="C21" s="18" t="s">
        <v>244</v>
      </c>
      <c r="D21" s="88">
        <v>96</v>
      </c>
      <c r="E21" s="219">
        <v>93.01</v>
      </c>
      <c r="F21" s="82">
        <f t="shared" si="1"/>
        <v>189.01</v>
      </c>
      <c r="G21" s="20">
        <v>4</v>
      </c>
      <c r="H21" s="88">
        <v>189.01</v>
      </c>
      <c r="I21" s="38">
        <v>4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17">
        <v>1</v>
      </c>
      <c r="B22" s="18" t="s">
        <v>300</v>
      </c>
      <c r="C22" s="18" t="s">
        <v>244</v>
      </c>
      <c r="D22" s="82">
        <v>95.001999999999995</v>
      </c>
      <c r="E22" s="82">
        <v>94</v>
      </c>
      <c r="F22" s="82">
        <f t="shared" si="1"/>
        <v>189.00200000000001</v>
      </c>
      <c r="G22" s="20">
        <v>3</v>
      </c>
      <c r="H22" s="82">
        <v>189.00200000000001</v>
      </c>
      <c r="I22" s="22">
        <v>3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17">
        <v>7</v>
      </c>
      <c r="B23" s="18" t="s">
        <v>303</v>
      </c>
      <c r="C23" s="18" t="s">
        <v>244</v>
      </c>
      <c r="D23" s="88">
        <v>95.001000000000005</v>
      </c>
      <c r="E23" s="88">
        <v>92</v>
      </c>
      <c r="F23" s="82">
        <f t="shared" si="1"/>
        <v>187.001</v>
      </c>
      <c r="G23" s="20">
        <v>2</v>
      </c>
      <c r="H23" s="88">
        <v>187.001</v>
      </c>
      <c r="I23" s="38">
        <v>2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40">
        <v>8</v>
      </c>
      <c r="B24" s="25" t="s">
        <v>532</v>
      </c>
      <c r="C24" s="25" t="s">
        <v>244</v>
      </c>
      <c r="D24" s="89">
        <v>99</v>
      </c>
      <c r="E24" s="89">
        <v>0</v>
      </c>
      <c r="F24" s="85">
        <f t="shared" si="1"/>
        <v>99</v>
      </c>
      <c r="G24" s="27">
        <v>1</v>
      </c>
      <c r="H24" s="89">
        <v>99</v>
      </c>
      <c r="I24" s="42">
        <v>1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7"/>
      <c r="B26" s="8" t="s">
        <v>97</v>
      </c>
      <c r="C26" s="8"/>
      <c r="D26" s="8"/>
      <c r="E26" s="8"/>
      <c r="F26" s="8"/>
      <c r="G26" s="8"/>
      <c r="H26" s="8"/>
      <c r="I26" s="8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72">
        <v>2</v>
      </c>
      <c r="B27" s="10" t="s">
        <v>5</v>
      </c>
      <c r="C27" s="73" t="s">
        <v>6</v>
      </c>
      <c r="D27" s="46"/>
      <c r="E27" s="74"/>
      <c r="F27" s="11" t="s">
        <v>7</v>
      </c>
      <c r="G27" s="11" t="s">
        <v>8</v>
      </c>
      <c r="H27" s="11" t="s">
        <v>9</v>
      </c>
      <c r="I27" s="12" t="s">
        <v>10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43">
        <v>8</v>
      </c>
      <c r="B28" s="14" t="s">
        <v>533</v>
      </c>
      <c r="C28" s="14" t="s">
        <v>161</v>
      </c>
      <c r="D28" s="87">
        <v>97.001000000000005</v>
      </c>
      <c r="E28" s="87">
        <v>94</v>
      </c>
      <c r="F28" s="81">
        <f t="shared" ref="F28:F35" si="2">SUM(D28,E28)</f>
        <v>191.001</v>
      </c>
      <c r="G28" s="15">
        <v>8</v>
      </c>
      <c r="H28" s="87">
        <v>191.001</v>
      </c>
      <c r="I28" s="36">
        <v>8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17">
        <v>5</v>
      </c>
      <c r="B29" s="18" t="s">
        <v>534</v>
      </c>
      <c r="C29" s="18" t="s">
        <v>346</v>
      </c>
      <c r="D29" s="88">
        <v>96</v>
      </c>
      <c r="E29" s="88">
        <v>94</v>
      </c>
      <c r="F29" s="82">
        <f t="shared" si="2"/>
        <v>190</v>
      </c>
      <c r="G29" s="20">
        <v>7</v>
      </c>
      <c r="H29" s="88">
        <v>190</v>
      </c>
      <c r="I29" s="38">
        <v>7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17">
        <v>1</v>
      </c>
      <c r="B30" s="18" t="s">
        <v>535</v>
      </c>
      <c r="C30" s="18" t="s">
        <v>276</v>
      </c>
      <c r="D30" s="82">
        <v>95.001000000000005</v>
      </c>
      <c r="E30" s="82">
        <v>93</v>
      </c>
      <c r="F30" s="82">
        <f t="shared" si="2"/>
        <v>188.001</v>
      </c>
      <c r="G30" s="20">
        <v>6</v>
      </c>
      <c r="H30" s="82">
        <v>188.001</v>
      </c>
      <c r="I30" s="22">
        <v>6</v>
      </c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17">
        <v>7</v>
      </c>
      <c r="B31" s="18" t="s">
        <v>377</v>
      </c>
      <c r="C31" s="18" t="s">
        <v>259</v>
      </c>
      <c r="D31" s="88">
        <v>94.001000000000005</v>
      </c>
      <c r="E31" s="88">
        <v>93</v>
      </c>
      <c r="F31" s="82">
        <f t="shared" si="2"/>
        <v>187.001</v>
      </c>
      <c r="G31" s="20">
        <v>5</v>
      </c>
      <c r="H31" s="88">
        <v>187.001</v>
      </c>
      <c r="I31" s="38">
        <v>5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17">
        <v>3</v>
      </c>
      <c r="B32" s="18" t="s">
        <v>272</v>
      </c>
      <c r="C32" s="18" t="s">
        <v>266</v>
      </c>
      <c r="D32" s="88">
        <v>93</v>
      </c>
      <c r="E32" s="88">
        <v>93</v>
      </c>
      <c r="F32" s="82">
        <f t="shared" si="2"/>
        <v>186</v>
      </c>
      <c r="G32" s="20">
        <v>4</v>
      </c>
      <c r="H32" s="88">
        <v>186</v>
      </c>
      <c r="I32" s="38">
        <v>4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9">
        <v>4</v>
      </c>
      <c r="B33" s="18" t="s">
        <v>451</v>
      </c>
      <c r="C33" s="18" t="s">
        <v>23</v>
      </c>
      <c r="D33" s="88">
        <v>88</v>
      </c>
      <c r="E33" s="88">
        <v>85</v>
      </c>
      <c r="F33" s="82">
        <f t="shared" si="2"/>
        <v>173</v>
      </c>
      <c r="G33" s="20">
        <v>3</v>
      </c>
      <c r="H33" s="88">
        <v>173</v>
      </c>
      <c r="I33" s="38">
        <v>3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9">
        <v>2</v>
      </c>
      <c r="B34" s="18" t="s">
        <v>536</v>
      </c>
      <c r="C34" s="18" t="s">
        <v>259</v>
      </c>
      <c r="D34" s="88">
        <v>86</v>
      </c>
      <c r="E34" s="88">
        <v>82</v>
      </c>
      <c r="F34" s="82">
        <f t="shared" si="2"/>
        <v>168</v>
      </c>
      <c r="G34" s="20">
        <v>2</v>
      </c>
      <c r="H34" s="88">
        <v>168</v>
      </c>
      <c r="I34" s="38">
        <v>2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40">
        <v>6</v>
      </c>
      <c r="B35" s="25" t="s">
        <v>287</v>
      </c>
      <c r="C35" s="25" t="s">
        <v>259</v>
      </c>
      <c r="D35" s="89" t="s">
        <v>68</v>
      </c>
      <c r="E35" s="89"/>
      <c r="F35" s="85">
        <f t="shared" si="2"/>
        <v>0</v>
      </c>
      <c r="G35" s="27">
        <v>0</v>
      </c>
      <c r="H35" s="89">
        <v>0</v>
      </c>
      <c r="I35" s="42">
        <v>0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7"/>
      <c r="B37" s="8" t="s">
        <v>121</v>
      </c>
      <c r="C37" s="8"/>
      <c r="D37" s="8"/>
      <c r="E37" s="8"/>
      <c r="F37" s="8"/>
      <c r="G37" s="8"/>
      <c r="H37" s="8"/>
      <c r="I37" s="8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72">
        <v>2</v>
      </c>
      <c r="B38" s="10" t="s">
        <v>5</v>
      </c>
      <c r="C38" s="73" t="s">
        <v>6</v>
      </c>
      <c r="D38" s="46"/>
      <c r="E38" s="74"/>
      <c r="F38" s="11" t="s">
        <v>7</v>
      </c>
      <c r="G38" s="11" t="s">
        <v>8</v>
      </c>
      <c r="H38" s="11" t="s">
        <v>9</v>
      </c>
      <c r="I38" s="12" t="s">
        <v>10</v>
      </c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43">
        <v>2</v>
      </c>
      <c r="B39" s="14" t="s">
        <v>206</v>
      </c>
      <c r="C39" s="14" t="s">
        <v>119</v>
      </c>
      <c r="D39" s="87">
        <v>96</v>
      </c>
      <c r="E39" s="87">
        <v>95.001000000000005</v>
      </c>
      <c r="F39" s="81">
        <f t="shared" ref="F39:F46" si="3">SUM(D39,E39)</f>
        <v>191.001</v>
      </c>
      <c r="G39" s="15">
        <v>8</v>
      </c>
      <c r="H39" s="87">
        <v>191.001</v>
      </c>
      <c r="I39" s="36">
        <v>8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9">
        <v>4</v>
      </c>
      <c r="B40" s="18" t="s">
        <v>404</v>
      </c>
      <c r="C40" s="18" t="s">
        <v>161</v>
      </c>
      <c r="D40" s="88">
        <v>97.001000000000005</v>
      </c>
      <c r="E40" s="88">
        <v>93</v>
      </c>
      <c r="F40" s="82">
        <f t="shared" si="3"/>
        <v>190.001</v>
      </c>
      <c r="G40" s="20">
        <v>7</v>
      </c>
      <c r="H40" s="88">
        <v>190.001</v>
      </c>
      <c r="I40" s="38">
        <v>7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17">
        <v>1</v>
      </c>
      <c r="B41" s="18" t="s">
        <v>90</v>
      </c>
      <c r="C41" s="18" t="s">
        <v>91</v>
      </c>
      <c r="D41" s="82">
        <v>93.001000000000005</v>
      </c>
      <c r="E41" s="82">
        <v>92</v>
      </c>
      <c r="F41" s="82">
        <f t="shared" si="3"/>
        <v>185.001</v>
      </c>
      <c r="G41" s="20">
        <v>6</v>
      </c>
      <c r="H41" s="82">
        <v>185.001</v>
      </c>
      <c r="I41" s="22">
        <v>6</v>
      </c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17">
        <v>5</v>
      </c>
      <c r="B42" s="18" t="s">
        <v>537</v>
      </c>
      <c r="C42" s="18" t="s">
        <v>266</v>
      </c>
      <c r="D42" s="88">
        <v>95</v>
      </c>
      <c r="E42" s="88">
        <v>89.001000000000005</v>
      </c>
      <c r="F42" s="82">
        <f t="shared" si="3"/>
        <v>184.001</v>
      </c>
      <c r="G42" s="20">
        <v>5</v>
      </c>
      <c r="H42" s="88">
        <v>184.001</v>
      </c>
      <c r="I42" s="38">
        <v>5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17">
        <v>3</v>
      </c>
      <c r="B43" s="18" t="s">
        <v>538</v>
      </c>
      <c r="C43" s="18" t="s">
        <v>346</v>
      </c>
      <c r="D43" s="88">
        <v>91</v>
      </c>
      <c r="E43" s="88">
        <v>88.001000000000005</v>
      </c>
      <c r="F43" s="82">
        <f t="shared" si="3"/>
        <v>179.001</v>
      </c>
      <c r="G43" s="20">
        <v>4</v>
      </c>
      <c r="H43" s="88">
        <v>179.001</v>
      </c>
      <c r="I43" s="38">
        <v>4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17">
        <v>7</v>
      </c>
      <c r="B44" s="18" t="s">
        <v>539</v>
      </c>
      <c r="C44" s="18" t="s">
        <v>259</v>
      </c>
      <c r="D44" s="88">
        <v>76</v>
      </c>
      <c r="E44" s="88">
        <v>74</v>
      </c>
      <c r="F44" s="82">
        <f t="shared" si="3"/>
        <v>150</v>
      </c>
      <c r="G44" s="20">
        <v>3</v>
      </c>
      <c r="H44" s="88">
        <v>150</v>
      </c>
      <c r="I44" s="38">
        <v>3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9">
        <v>6</v>
      </c>
      <c r="B45" s="18" t="s">
        <v>540</v>
      </c>
      <c r="C45" s="18" t="s">
        <v>161</v>
      </c>
      <c r="D45" s="88" t="s">
        <v>68</v>
      </c>
      <c r="E45" s="88"/>
      <c r="F45" s="82">
        <f t="shared" si="3"/>
        <v>0</v>
      </c>
      <c r="G45" s="20">
        <v>0</v>
      </c>
      <c r="H45" s="88">
        <v>0</v>
      </c>
      <c r="I45" s="38">
        <v>0</v>
      </c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40">
        <v>8</v>
      </c>
      <c r="B46" s="25" t="s">
        <v>541</v>
      </c>
      <c r="C46" s="25" t="s">
        <v>244</v>
      </c>
      <c r="D46" s="89" t="s">
        <v>68</v>
      </c>
      <c r="E46" s="89"/>
      <c r="F46" s="85">
        <f t="shared" si="3"/>
        <v>0</v>
      </c>
      <c r="G46" s="27">
        <v>0</v>
      </c>
      <c r="H46" s="89">
        <v>0</v>
      </c>
      <c r="I46" s="42">
        <v>0</v>
      </c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7"/>
      <c r="B48" s="8" t="s">
        <v>122</v>
      </c>
      <c r="C48" s="8"/>
      <c r="D48" s="8"/>
      <c r="E48" s="8"/>
      <c r="F48" s="8"/>
      <c r="G48" s="8"/>
      <c r="H48" s="8"/>
      <c r="I48" s="8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72">
        <v>2</v>
      </c>
      <c r="B49" s="10" t="s">
        <v>5</v>
      </c>
      <c r="C49" s="73" t="s">
        <v>6</v>
      </c>
      <c r="D49" s="46"/>
      <c r="E49" s="74"/>
      <c r="F49" s="11" t="s">
        <v>7</v>
      </c>
      <c r="G49" s="11" t="s">
        <v>8</v>
      </c>
      <c r="H49" s="11" t="s">
        <v>9</v>
      </c>
      <c r="I49" s="12" t="s">
        <v>10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43">
        <v>8</v>
      </c>
      <c r="B50" s="14" t="s">
        <v>542</v>
      </c>
      <c r="C50" s="14" t="s">
        <v>91</v>
      </c>
      <c r="D50" s="87">
        <v>85.001000000000005</v>
      </c>
      <c r="E50" s="87">
        <v>85</v>
      </c>
      <c r="F50" s="81">
        <f t="shared" ref="F50:F57" si="4">SUM(D50,E50)</f>
        <v>170.001</v>
      </c>
      <c r="G50" s="15">
        <v>8</v>
      </c>
      <c r="H50" s="87">
        <v>170.001</v>
      </c>
      <c r="I50" s="36">
        <v>8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17">
        <v>1</v>
      </c>
      <c r="B51" s="18" t="s">
        <v>543</v>
      </c>
      <c r="C51" s="18" t="s">
        <v>67</v>
      </c>
      <c r="D51" s="82" t="s">
        <v>68</v>
      </c>
      <c r="E51" s="82"/>
      <c r="F51" s="82">
        <f t="shared" si="4"/>
        <v>0</v>
      </c>
      <c r="G51" s="20">
        <v>0</v>
      </c>
      <c r="H51" s="82">
        <v>0</v>
      </c>
      <c r="I51" s="22">
        <v>0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9">
        <v>2</v>
      </c>
      <c r="B52" s="18" t="s">
        <v>455</v>
      </c>
      <c r="C52" s="18" t="s">
        <v>259</v>
      </c>
      <c r="D52" s="88" t="s">
        <v>68</v>
      </c>
      <c r="E52" s="88"/>
      <c r="F52" s="82">
        <f t="shared" si="4"/>
        <v>0</v>
      </c>
      <c r="G52" s="20">
        <v>0</v>
      </c>
      <c r="H52" s="88">
        <v>0</v>
      </c>
      <c r="I52" s="38">
        <v>0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17">
        <v>3</v>
      </c>
      <c r="B53" s="18" t="s">
        <v>544</v>
      </c>
      <c r="C53" s="18" t="s">
        <v>259</v>
      </c>
      <c r="D53" s="88" t="s">
        <v>68</v>
      </c>
      <c r="E53" s="88"/>
      <c r="F53" s="82">
        <f t="shared" si="4"/>
        <v>0</v>
      </c>
      <c r="G53" s="20">
        <v>0</v>
      </c>
      <c r="H53" s="88">
        <v>0</v>
      </c>
      <c r="I53" s="38">
        <v>0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9">
        <v>4</v>
      </c>
      <c r="B54" s="18" t="s">
        <v>545</v>
      </c>
      <c r="C54" s="18" t="s">
        <v>259</v>
      </c>
      <c r="D54" s="88" t="s">
        <v>68</v>
      </c>
      <c r="E54" s="88"/>
      <c r="F54" s="82">
        <f t="shared" si="4"/>
        <v>0</v>
      </c>
      <c r="G54" s="20">
        <v>0</v>
      </c>
      <c r="H54" s="88">
        <v>0</v>
      </c>
      <c r="I54" s="38">
        <v>0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17">
        <v>5</v>
      </c>
      <c r="B55" s="18" t="s">
        <v>546</v>
      </c>
      <c r="C55" s="18" t="s">
        <v>259</v>
      </c>
      <c r="D55" s="88" t="s">
        <v>68</v>
      </c>
      <c r="E55" s="88"/>
      <c r="F55" s="82">
        <f t="shared" si="4"/>
        <v>0</v>
      </c>
      <c r="G55" s="20">
        <v>0</v>
      </c>
      <c r="H55" s="88">
        <v>0</v>
      </c>
      <c r="I55" s="38">
        <v>0</v>
      </c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9">
        <v>6</v>
      </c>
      <c r="B56" s="18" t="s">
        <v>547</v>
      </c>
      <c r="C56" s="18" t="s">
        <v>259</v>
      </c>
      <c r="D56" s="88" t="s">
        <v>68</v>
      </c>
      <c r="E56" s="88"/>
      <c r="F56" s="82">
        <f t="shared" si="4"/>
        <v>0</v>
      </c>
      <c r="G56" s="20">
        <v>0</v>
      </c>
      <c r="H56" s="88">
        <v>0</v>
      </c>
      <c r="I56" s="38">
        <v>0</v>
      </c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24">
        <v>7</v>
      </c>
      <c r="B57" s="25" t="s">
        <v>548</v>
      </c>
      <c r="C57" s="25" t="s">
        <v>60</v>
      </c>
      <c r="D57" s="89" t="s">
        <v>68</v>
      </c>
      <c r="E57" s="89"/>
      <c r="F57" s="85">
        <f t="shared" si="4"/>
        <v>0</v>
      </c>
      <c r="G57" s="27">
        <v>0</v>
      </c>
      <c r="H57" s="89">
        <v>0</v>
      </c>
      <c r="I57" s="42">
        <v>0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4" t="s">
        <v>489</v>
      </c>
      <c r="E59" s="33" t="s">
        <v>142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4" t="s">
        <v>143</v>
      </c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hyperlinks>
    <hyperlink ref="B2" location="'Index'!A3" tooltip="Go to the Index sheet" display="`" xr:uid="{E0E6B49D-3A4B-4205-BC10-96813CDB808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0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CB76-F29D-47E7-B97C-7554A43C0391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491</v>
      </c>
      <c r="D1" s="3"/>
      <c r="E1" s="3"/>
      <c r="F1" s="3" t="s">
        <v>163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5</v>
      </c>
      <c r="B5" s="14" t="s">
        <v>451</v>
      </c>
      <c r="C5" s="14" t="s">
        <v>23</v>
      </c>
      <c r="D5" s="87">
        <v>88</v>
      </c>
      <c r="E5" s="87">
        <v>85</v>
      </c>
      <c r="F5" s="81">
        <v>173</v>
      </c>
      <c r="G5" s="15">
        <v>5</v>
      </c>
      <c r="H5" s="87">
        <v>173</v>
      </c>
      <c r="I5" s="36">
        <v>5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1</v>
      </c>
      <c r="B6" s="18" t="s">
        <v>455</v>
      </c>
      <c r="C6" s="18" t="s">
        <v>259</v>
      </c>
      <c r="D6" s="88" t="s">
        <v>68</v>
      </c>
      <c r="E6" s="88"/>
      <c r="F6" s="82">
        <v>0</v>
      </c>
      <c r="G6" s="19">
        <v>0</v>
      </c>
      <c r="H6" s="82">
        <v>0</v>
      </c>
      <c r="I6" s="22">
        <v>0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2</v>
      </c>
      <c r="B7" s="18" t="s">
        <v>544</v>
      </c>
      <c r="C7" s="18" t="s">
        <v>259</v>
      </c>
      <c r="D7" s="88" t="s">
        <v>68</v>
      </c>
      <c r="E7" s="88"/>
      <c r="F7" s="82">
        <v>0</v>
      </c>
      <c r="G7" s="19">
        <v>0</v>
      </c>
      <c r="H7" s="88">
        <v>0</v>
      </c>
      <c r="I7" s="38">
        <v>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3</v>
      </c>
      <c r="B8" s="18" t="s">
        <v>545</v>
      </c>
      <c r="C8" s="18" t="s">
        <v>259</v>
      </c>
      <c r="D8" s="88" t="s">
        <v>68</v>
      </c>
      <c r="E8" s="88"/>
      <c r="F8" s="82">
        <v>0</v>
      </c>
      <c r="G8" s="19">
        <v>0</v>
      </c>
      <c r="H8" s="88">
        <v>0</v>
      </c>
      <c r="I8" s="38">
        <v>0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40">
        <v>4</v>
      </c>
      <c r="B9" s="25" t="s">
        <v>546</v>
      </c>
      <c r="C9" s="25" t="s">
        <v>259</v>
      </c>
      <c r="D9" s="89" t="s">
        <v>68</v>
      </c>
      <c r="E9" s="89"/>
      <c r="F9" s="85">
        <v>0</v>
      </c>
      <c r="G9" s="26">
        <v>0</v>
      </c>
      <c r="H9" s="89">
        <v>0</v>
      </c>
      <c r="I9" s="42">
        <v>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4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4" t="s">
        <v>164</v>
      </c>
      <c r="E11" s="33" t="s">
        <v>142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4" t="s">
        <v>143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`" xr:uid="{BF094183-F508-44F1-8137-8700385024C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F2C7A-9D51-4DA1-8483-F28326233345}">
  <sheetPr codeName="Sheet13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 t="s">
        <v>163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43">
        <v>4</v>
      </c>
      <c r="B5" s="14" t="s">
        <v>36</v>
      </c>
      <c r="C5" s="14" t="s">
        <v>37</v>
      </c>
      <c r="D5" s="35">
        <v>184</v>
      </c>
      <c r="E5" s="15">
        <v>4</v>
      </c>
      <c r="F5" s="35">
        <v>184</v>
      </c>
      <c r="G5" s="36">
        <v>4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3</v>
      </c>
      <c r="B6" s="18" t="s">
        <v>51</v>
      </c>
      <c r="C6" s="18" t="s">
        <v>37</v>
      </c>
      <c r="D6" s="37">
        <v>178</v>
      </c>
      <c r="E6" s="19">
        <v>3</v>
      </c>
      <c r="F6" s="37">
        <v>178</v>
      </c>
      <c r="G6" s="38">
        <v>3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2</v>
      </c>
      <c r="B7" s="18" t="s">
        <v>126</v>
      </c>
      <c r="C7" s="18" t="s">
        <v>76</v>
      </c>
      <c r="D7" s="37">
        <v>164</v>
      </c>
      <c r="E7" s="19">
        <v>2</v>
      </c>
      <c r="F7" s="37">
        <v>164</v>
      </c>
      <c r="G7" s="38">
        <v>2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24">
        <v>1</v>
      </c>
      <c r="B8" s="25" t="s">
        <v>114</v>
      </c>
      <c r="C8" s="25" t="s">
        <v>81</v>
      </c>
      <c r="D8" s="26" t="s">
        <v>68</v>
      </c>
      <c r="E8" s="26">
        <v>0</v>
      </c>
      <c r="F8" s="28">
        <v>0</v>
      </c>
      <c r="G8" s="29">
        <v>0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4"/>
      <c r="B10" s="4" t="s">
        <v>164</v>
      </c>
      <c r="F10" s="33" t="s">
        <v>142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4"/>
      <c r="B11" s="4" t="s">
        <v>143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</sheetData>
  <sheetProtection selectLockedCells="1" selectUnlockedCells="1"/>
  <hyperlinks>
    <hyperlink ref="B2" location="'Index'!A3" tooltip="Go to the Index sheet" display="`" xr:uid="{38C05F5F-7E92-40C3-A4C8-D6951A5AC8F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FA1D5-D61C-4DF9-AB27-43BECAD37AA9}">
  <sheetPr codeName="Sheet26">
    <tabColor theme="5" tint="-0.249977111117893"/>
    <pageSetUpPr fitToPage="1"/>
  </sheetPr>
  <dimension ref="A1:AH81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5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2" customFormat="1" ht="18" x14ac:dyDescent="0.35">
      <c r="A1" s="1"/>
      <c r="B1" s="2" t="s">
        <v>491</v>
      </c>
      <c r="D1" s="3"/>
      <c r="E1" s="3"/>
      <c r="F1" s="3" t="s">
        <v>165</v>
      </c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72">
        <v>2</v>
      </c>
      <c r="B4" s="10" t="s">
        <v>5</v>
      </c>
      <c r="C4" s="73" t="s">
        <v>6</v>
      </c>
      <c r="D4" s="46" t="s">
        <v>284</v>
      </c>
      <c r="E4" s="74" t="s">
        <v>284</v>
      </c>
      <c r="F4" s="11" t="s">
        <v>7</v>
      </c>
      <c r="G4" s="11" t="s">
        <v>8</v>
      </c>
      <c r="H4" s="11" t="s">
        <v>9</v>
      </c>
      <c r="I4" s="12" t="s">
        <v>10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3</v>
      </c>
      <c r="B5" s="14" t="s">
        <v>345</v>
      </c>
      <c r="C5" s="14" t="s">
        <v>346</v>
      </c>
      <c r="D5" s="87">
        <v>100.003</v>
      </c>
      <c r="E5" s="87">
        <v>99.004000000000005</v>
      </c>
      <c r="F5" s="81">
        <v>199.00700000000001</v>
      </c>
      <c r="G5" s="15">
        <v>10</v>
      </c>
      <c r="H5" s="87">
        <v>199.00700000000001</v>
      </c>
      <c r="I5" s="36">
        <v>10</v>
      </c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39">
        <v>10</v>
      </c>
      <c r="B6" s="18" t="s">
        <v>419</v>
      </c>
      <c r="C6" s="18" t="s">
        <v>257</v>
      </c>
      <c r="D6" s="88">
        <v>100.002</v>
      </c>
      <c r="E6" s="88">
        <v>99.001999999999995</v>
      </c>
      <c r="F6" s="82">
        <v>199.00399999999999</v>
      </c>
      <c r="G6" s="19">
        <v>9</v>
      </c>
      <c r="H6" s="88">
        <v>199.00399999999999</v>
      </c>
      <c r="I6" s="38">
        <v>9</v>
      </c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17">
        <v>1</v>
      </c>
      <c r="B7" s="18" t="s">
        <v>502</v>
      </c>
      <c r="C7" s="18" t="s">
        <v>23</v>
      </c>
      <c r="D7" s="82">
        <v>100</v>
      </c>
      <c r="E7" s="82">
        <v>99.003</v>
      </c>
      <c r="F7" s="82">
        <v>199.00299999999999</v>
      </c>
      <c r="G7" s="19">
        <v>8</v>
      </c>
      <c r="H7" s="82">
        <v>199.00299999999999</v>
      </c>
      <c r="I7" s="22">
        <v>8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39">
        <v>2</v>
      </c>
      <c r="B8" s="18" t="s">
        <v>140</v>
      </c>
      <c r="C8" s="18" t="s">
        <v>14</v>
      </c>
      <c r="D8" s="88">
        <v>99.004000000000005</v>
      </c>
      <c r="E8" s="88">
        <v>99.001000000000005</v>
      </c>
      <c r="F8" s="82">
        <v>198.005</v>
      </c>
      <c r="G8" s="19">
        <v>7</v>
      </c>
      <c r="H8" s="88">
        <v>198.005</v>
      </c>
      <c r="I8" s="38">
        <v>7</v>
      </c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5</v>
      </c>
      <c r="B9" s="18" t="s">
        <v>504</v>
      </c>
      <c r="C9" s="18" t="s">
        <v>47</v>
      </c>
      <c r="D9" s="88">
        <v>99.003</v>
      </c>
      <c r="E9" s="88">
        <v>98.001999999999995</v>
      </c>
      <c r="F9" s="82">
        <v>197.005</v>
      </c>
      <c r="G9" s="19">
        <v>6</v>
      </c>
      <c r="H9" s="88">
        <v>197.005</v>
      </c>
      <c r="I9" s="38">
        <v>6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8</v>
      </c>
      <c r="B10" s="18" t="s">
        <v>351</v>
      </c>
      <c r="C10" s="18" t="s">
        <v>352</v>
      </c>
      <c r="D10" s="88">
        <v>99</v>
      </c>
      <c r="E10" s="88">
        <v>98.001999999999995</v>
      </c>
      <c r="F10" s="82">
        <v>197.00200000000001</v>
      </c>
      <c r="G10" s="19">
        <v>5</v>
      </c>
      <c r="H10" s="88">
        <v>197.00200000000001</v>
      </c>
      <c r="I10" s="38">
        <v>5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39">
        <v>6</v>
      </c>
      <c r="B11" s="18" t="s">
        <v>309</v>
      </c>
      <c r="C11" s="18" t="s">
        <v>244</v>
      </c>
      <c r="D11" s="88">
        <v>99.003</v>
      </c>
      <c r="E11" s="88">
        <v>97.001999999999995</v>
      </c>
      <c r="F11" s="82">
        <v>196.005</v>
      </c>
      <c r="G11" s="19">
        <v>4</v>
      </c>
      <c r="H11" s="88">
        <v>196.005</v>
      </c>
      <c r="I11" s="38">
        <v>4</v>
      </c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9">
        <v>4</v>
      </c>
      <c r="B12" s="18" t="s">
        <v>501</v>
      </c>
      <c r="C12" s="18" t="s">
        <v>239</v>
      </c>
      <c r="D12" s="88" t="s">
        <v>68</v>
      </c>
      <c r="E12" s="88" t="s">
        <v>284</v>
      </c>
      <c r="F12" s="82">
        <v>0</v>
      </c>
      <c r="G12" s="19">
        <v>0</v>
      </c>
      <c r="H12" s="88">
        <v>0</v>
      </c>
      <c r="I12" s="38"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17">
        <v>7</v>
      </c>
      <c r="B13" s="18" t="s">
        <v>337</v>
      </c>
      <c r="C13" s="18" t="s">
        <v>244</v>
      </c>
      <c r="D13" s="88" t="s">
        <v>43</v>
      </c>
      <c r="E13" s="88" t="s">
        <v>43</v>
      </c>
      <c r="F13" s="82">
        <v>0</v>
      </c>
      <c r="G13" s="19">
        <v>0</v>
      </c>
      <c r="H13" s="88">
        <v>0</v>
      </c>
      <c r="I13" s="38">
        <v>0</v>
      </c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24">
        <v>9</v>
      </c>
      <c r="B14" s="25" t="s">
        <v>496</v>
      </c>
      <c r="C14" s="25" t="s">
        <v>67</v>
      </c>
      <c r="D14" s="89" t="s">
        <v>68</v>
      </c>
      <c r="E14" s="89" t="s">
        <v>284</v>
      </c>
      <c r="F14" s="85">
        <v>0</v>
      </c>
      <c r="G14" s="26">
        <v>0</v>
      </c>
      <c r="H14" s="89">
        <v>0</v>
      </c>
      <c r="I14" s="4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7"/>
      <c r="B16" s="8" t="s">
        <v>4</v>
      </c>
      <c r="C16" s="8"/>
      <c r="D16" s="8"/>
      <c r="E16" s="8"/>
      <c r="F16" s="8"/>
      <c r="G16" s="8"/>
      <c r="H16" s="8"/>
      <c r="I16" s="8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72">
        <v>2</v>
      </c>
      <c r="B17" s="10" t="s">
        <v>5</v>
      </c>
      <c r="C17" s="73" t="s">
        <v>6</v>
      </c>
      <c r="D17" s="46" t="s">
        <v>284</v>
      </c>
      <c r="E17" s="74" t="s">
        <v>284</v>
      </c>
      <c r="F17" s="11" t="s">
        <v>7</v>
      </c>
      <c r="G17" s="11" t="s">
        <v>8</v>
      </c>
      <c r="H17" s="11" t="s">
        <v>9</v>
      </c>
      <c r="I17" s="12" t="s">
        <v>10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43">
        <v>4</v>
      </c>
      <c r="B18" s="14" t="s">
        <v>465</v>
      </c>
      <c r="C18" s="14" t="s">
        <v>91</v>
      </c>
      <c r="D18" s="87">
        <v>100.001</v>
      </c>
      <c r="E18" s="87">
        <v>94</v>
      </c>
      <c r="F18" s="81">
        <v>194.001</v>
      </c>
      <c r="G18" s="15">
        <v>9</v>
      </c>
      <c r="H18" s="87">
        <v>194.001</v>
      </c>
      <c r="I18" s="36">
        <v>9</v>
      </c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17">
        <v>7</v>
      </c>
      <c r="B19" s="18" t="s">
        <v>530</v>
      </c>
      <c r="C19" s="18" t="s">
        <v>39</v>
      </c>
      <c r="D19" s="88">
        <v>98.003</v>
      </c>
      <c r="E19" s="88">
        <v>95</v>
      </c>
      <c r="F19" s="82">
        <v>193.00299999999999</v>
      </c>
      <c r="G19" s="19">
        <v>8</v>
      </c>
      <c r="H19" s="88">
        <v>193.00299999999999</v>
      </c>
      <c r="I19" s="38">
        <v>8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9">
        <v>6</v>
      </c>
      <c r="B20" s="18" t="s">
        <v>534</v>
      </c>
      <c r="C20" s="18" t="s">
        <v>346</v>
      </c>
      <c r="D20" s="88">
        <v>96</v>
      </c>
      <c r="E20" s="88">
        <v>94</v>
      </c>
      <c r="F20" s="82">
        <v>190</v>
      </c>
      <c r="G20" s="19">
        <v>7</v>
      </c>
      <c r="H20" s="88">
        <v>190</v>
      </c>
      <c r="I20" s="38">
        <v>7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17">
        <v>1</v>
      </c>
      <c r="B21" s="18" t="s">
        <v>272</v>
      </c>
      <c r="C21" s="18" t="s">
        <v>266</v>
      </c>
      <c r="D21" s="88">
        <v>93</v>
      </c>
      <c r="E21" s="88">
        <v>93</v>
      </c>
      <c r="F21" s="82">
        <v>186</v>
      </c>
      <c r="G21" s="19">
        <v>6</v>
      </c>
      <c r="H21" s="82">
        <v>186</v>
      </c>
      <c r="I21" s="22">
        <v>6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17">
        <v>3</v>
      </c>
      <c r="B22" s="18" t="s">
        <v>538</v>
      </c>
      <c r="C22" s="18" t="s">
        <v>346</v>
      </c>
      <c r="D22" s="88">
        <v>91</v>
      </c>
      <c r="E22" s="88">
        <v>88.001000000000005</v>
      </c>
      <c r="F22" s="82">
        <v>179.001</v>
      </c>
      <c r="G22" s="19">
        <v>5</v>
      </c>
      <c r="H22" s="88">
        <v>179.001</v>
      </c>
      <c r="I22" s="38">
        <v>5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39">
        <v>2</v>
      </c>
      <c r="B23" s="18" t="s">
        <v>380</v>
      </c>
      <c r="C23" s="18" t="s">
        <v>67</v>
      </c>
      <c r="D23" s="88" t="s">
        <v>68</v>
      </c>
      <c r="E23" s="88"/>
      <c r="F23" s="82">
        <v>0</v>
      </c>
      <c r="G23" s="19">
        <v>0</v>
      </c>
      <c r="H23" s="88">
        <v>0</v>
      </c>
      <c r="I23" s="38">
        <v>0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17">
        <v>5</v>
      </c>
      <c r="B24" s="18" t="s">
        <v>157</v>
      </c>
      <c r="C24" s="18" t="s">
        <v>91</v>
      </c>
      <c r="D24" s="88" t="s">
        <v>68</v>
      </c>
      <c r="E24" s="88" t="s">
        <v>284</v>
      </c>
      <c r="F24" s="82">
        <v>0</v>
      </c>
      <c r="G24" s="19">
        <v>0</v>
      </c>
      <c r="H24" s="88">
        <v>0</v>
      </c>
      <c r="I24" s="38">
        <v>0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39">
        <v>8</v>
      </c>
      <c r="B25" s="18" t="s">
        <v>521</v>
      </c>
      <c r="C25" s="18" t="s">
        <v>494</v>
      </c>
      <c r="D25" s="88" t="s">
        <v>68</v>
      </c>
      <c r="E25" s="88" t="s">
        <v>284</v>
      </c>
      <c r="F25" s="82">
        <v>0</v>
      </c>
      <c r="G25" s="19">
        <v>0</v>
      </c>
      <c r="H25" s="88">
        <v>0</v>
      </c>
      <c r="I25" s="38">
        <v>0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24">
        <v>9</v>
      </c>
      <c r="B26" s="25" t="s">
        <v>287</v>
      </c>
      <c r="C26" s="25" t="s">
        <v>259</v>
      </c>
      <c r="D26" s="89" t="s">
        <v>68</v>
      </c>
      <c r="E26" s="89"/>
      <c r="F26" s="85">
        <v>0</v>
      </c>
      <c r="G26" s="26">
        <v>0</v>
      </c>
      <c r="H26" s="89">
        <v>0</v>
      </c>
      <c r="I26" s="42">
        <v>0</v>
      </c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34"/>
      <c r="B28" s="4" t="s">
        <v>164</v>
      </c>
      <c r="E28" s="33" t="s">
        <v>142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34"/>
      <c r="B29" s="4" t="s">
        <v>143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ht="15.75" customHeight="1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ht="15.75" customHeight="1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ht="15.75" customHeight="1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ht="15.75" customHeight="1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5.75" customHeight="1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ht="15.75" customHeight="1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15.75" customHeight="1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15.75" customHeight="1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5.75" customHeight="1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15.75" customHeight="1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15.75" customHeight="1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15.75" customHeight="1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15.75" customHeight="1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5.75" customHeight="1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5.75" customHeight="1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15.75" customHeight="1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15.75" customHeight="1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15.75" customHeight="1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5.75" customHeight="1" x14ac:dyDescent="0.3">
      <c r="A71" s="34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electLockedCells="1" selectUnlockedCells="1"/>
  <hyperlinks>
    <hyperlink ref="B2" location="'Index'!A3" tooltip="Go to the Index sheet" display="`" xr:uid="{FA0A316A-77BB-404C-B09A-42A6BC0D6FC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D9BAE-7443-4AEB-ADE9-77A66D9E22F3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5" customWidth="1"/>
    <col min="6" max="6" width="8.7109375" style="4" customWidth="1"/>
    <col min="7" max="7" width="4.7109375" style="5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2" customFormat="1" ht="18" x14ac:dyDescent="0.35">
      <c r="A1" s="2" t="s">
        <v>549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E3" s="7"/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178</v>
      </c>
      <c r="B4" s="46"/>
      <c r="C4" s="47">
        <v>571</v>
      </c>
      <c r="D4" s="46"/>
      <c r="E4" s="48" t="s">
        <v>10</v>
      </c>
      <c r="F4" s="220">
        <f>SUM(F5:F7)</f>
        <v>0</v>
      </c>
      <c r="G4" s="50" t="s">
        <v>168</v>
      </c>
      <c r="H4" t="s">
        <v>169</v>
      </c>
      <c r="I4"/>
      <c r="J4"/>
      <c r="K4"/>
      <c r="L4"/>
      <c r="M4">
        <v>571</v>
      </c>
      <c r="N4"/>
    </row>
    <row r="5" spans="1:34" ht="15.75" customHeight="1" x14ac:dyDescent="0.3">
      <c r="A5" s="221" t="s">
        <v>543</v>
      </c>
      <c r="B5" s="222"/>
      <c r="C5" s="223"/>
      <c r="D5" s="224" t="s">
        <v>68</v>
      </c>
      <c r="E5" s="224"/>
      <c r="F5" s="225">
        <f>SUM(D5:E5)</f>
        <v>0</v>
      </c>
      <c r="G5"/>
      <c r="H5"/>
      <c r="I5"/>
      <c r="J5"/>
      <c r="K5"/>
      <c r="L5"/>
      <c r="M5"/>
      <c r="N5"/>
    </row>
    <row r="6" spans="1:34" ht="15.75" customHeight="1" x14ac:dyDescent="0.3">
      <c r="A6" s="226" t="s">
        <v>380</v>
      </c>
      <c r="B6" s="227"/>
      <c r="C6" s="228"/>
      <c r="D6" s="224" t="s">
        <v>68</v>
      </c>
      <c r="E6" s="224"/>
      <c r="F6" s="229">
        <f>SUM(D6:E6)</f>
        <v>0</v>
      </c>
      <c r="G6"/>
      <c r="H6"/>
      <c r="I6"/>
      <c r="J6"/>
      <c r="K6"/>
      <c r="L6"/>
      <c r="M6"/>
      <c r="N6"/>
    </row>
    <row r="7" spans="1:34" ht="15.75" customHeight="1" x14ac:dyDescent="0.3">
      <c r="A7" s="230" t="s">
        <v>496</v>
      </c>
      <c r="B7" s="231"/>
      <c r="C7" s="232"/>
      <c r="D7" s="233" t="s">
        <v>68</v>
      </c>
      <c r="E7" s="233"/>
      <c r="F7" s="234">
        <f>SUM(D7:E7)</f>
        <v>0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5"/>
    </row>
    <row r="9" spans="1:34" ht="15.75" customHeight="1" x14ac:dyDescent="0.3">
      <c r="A9" s="45" t="s">
        <v>550</v>
      </c>
      <c r="B9" s="46"/>
      <c r="C9" s="47">
        <v>591</v>
      </c>
      <c r="D9" s="46"/>
      <c r="E9" s="48" t="s">
        <v>10</v>
      </c>
      <c r="F9" s="220">
        <f>SUM(F10:F12)</f>
        <v>592.01300000000003</v>
      </c>
      <c r="G9" s="50" t="s">
        <v>168</v>
      </c>
      <c r="H9" s="45" t="s">
        <v>551</v>
      </c>
      <c r="I9" s="46"/>
      <c r="J9" s="47">
        <v>576</v>
      </c>
      <c r="K9" s="46"/>
      <c r="L9" s="48" t="s">
        <v>10</v>
      </c>
      <c r="M9" s="220">
        <f>SUM(M10:M12)</f>
        <v>485.00200000000001</v>
      </c>
      <c r="N9"/>
    </row>
    <row r="10" spans="1:34" ht="15.75" customHeight="1" x14ac:dyDescent="0.3">
      <c r="A10" s="221" t="s">
        <v>498</v>
      </c>
      <c r="B10" s="222"/>
      <c r="C10" s="223"/>
      <c r="D10" s="224">
        <v>98</v>
      </c>
      <c r="E10" s="224">
        <v>97.001000000000005</v>
      </c>
      <c r="F10" s="225">
        <f>SUM(D10:E10)</f>
        <v>195.001</v>
      </c>
      <c r="G10"/>
      <c r="H10" s="221" t="s">
        <v>300</v>
      </c>
      <c r="I10" s="222"/>
      <c r="J10" s="223"/>
      <c r="K10" s="224">
        <v>95.001999999999995</v>
      </c>
      <c r="L10" s="224">
        <v>94</v>
      </c>
      <c r="M10" s="225">
        <f>SUM(K10:L10)</f>
        <v>189.00200000000001</v>
      </c>
      <c r="N10"/>
      <c r="AA10" s="56"/>
      <c r="AB10" s="56"/>
      <c r="AC10" s="56"/>
      <c r="AD10" s="56"/>
      <c r="AE10" s="56"/>
      <c r="AF10" s="56"/>
    </row>
    <row r="11" spans="1:34" ht="15.75" customHeight="1" x14ac:dyDescent="0.3">
      <c r="A11" s="226" t="s">
        <v>492</v>
      </c>
      <c r="B11" s="227"/>
      <c r="C11" s="228"/>
      <c r="D11" s="224">
        <v>100.004</v>
      </c>
      <c r="E11" s="224">
        <v>100.002</v>
      </c>
      <c r="F11" s="229">
        <f>SUM(D11:E11)</f>
        <v>200.006</v>
      </c>
      <c r="G11"/>
      <c r="H11" s="226" t="s">
        <v>301</v>
      </c>
      <c r="I11" s="227"/>
      <c r="J11" s="228"/>
      <c r="K11" s="224">
        <v>99</v>
      </c>
      <c r="L11" s="224">
        <v>98</v>
      </c>
      <c r="M11" s="229">
        <f>SUM(K11:L11)</f>
        <v>197</v>
      </c>
      <c r="N11"/>
      <c r="AA11" s="56"/>
      <c r="AB11" s="56"/>
      <c r="AC11" s="56"/>
      <c r="AD11" s="56"/>
      <c r="AE11" s="56"/>
      <c r="AF11" s="56"/>
    </row>
    <row r="12" spans="1:34" ht="15.75" customHeight="1" x14ac:dyDescent="0.3">
      <c r="A12" s="230" t="s">
        <v>503</v>
      </c>
      <c r="B12" s="231"/>
      <c r="C12" s="232"/>
      <c r="D12" s="233">
        <v>100.002</v>
      </c>
      <c r="E12" s="233">
        <v>97.004000000000005</v>
      </c>
      <c r="F12" s="234">
        <f>SUM(D12:E12)</f>
        <v>197.006</v>
      </c>
      <c r="G12"/>
      <c r="H12" s="230" t="s">
        <v>552</v>
      </c>
      <c r="I12" s="231" t="s">
        <v>553</v>
      </c>
      <c r="J12" s="232"/>
      <c r="K12" s="233">
        <v>99</v>
      </c>
      <c r="L12" s="233">
        <v>0</v>
      </c>
      <c r="M12" s="234">
        <f>SUM(K12:L12)</f>
        <v>99</v>
      </c>
      <c r="N12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554</v>
      </c>
      <c r="B14" s="46"/>
      <c r="C14" s="47">
        <v>584</v>
      </c>
      <c r="D14" s="46"/>
      <c r="E14" s="48" t="s">
        <v>10</v>
      </c>
      <c r="F14" s="220">
        <f>SUM(F15:F17)</f>
        <v>587.01199999999994</v>
      </c>
      <c r="G14" s="50" t="s">
        <v>168</v>
      </c>
      <c r="H14" s="45" t="s">
        <v>555</v>
      </c>
      <c r="I14" s="46"/>
      <c r="J14" s="47">
        <v>587</v>
      </c>
      <c r="K14" s="46"/>
      <c r="L14" s="48" t="s">
        <v>10</v>
      </c>
      <c r="M14" s="220">
        <f>SUM(M15:M17)</f>
        <v>380.005</v>
      </c>
      <c r="N14"/>
    </row>
    <row r="15" spans="1:34" ht="15.75" customHeight="1" x14ac:dyDescent="0.3">
      <c r="A15" s="221" t="s">
        <v>511</v>
      </c>
      <c r="B15" s="222"/>
      <c r="C15" s="223"/>
      <c r="D15" s="224">
        <v>99.001000000000005</v>
      </c>
      <c r="E15" s="224">
        <v>97.001999999999995</v>
      </c>
      <c r="F15" s="225">
        <f>SUM(D15:E15)</f>
        <v>196.00299999999999</v>
      </c>
      <c r="G15"/>
      <c r="H15" s="221" t="s">
        <v>321</v>
      </c>
      <c r="I15" s="222"/>
      <c r="J15" s="223"/>
      <c r="K15" s="224">
        <v>95.001999999999995</v>
      </c>
      <c r="L15" s="224">
        <v>94</v>
      </c>
      <c r="M15" s="225">
        <f>SUM(K15:L15)</f>
        <v>189.00200000000001</v>
      </c>
      <c r="N15"/>
    </row>
    <row r="16" spans="1:34" ht="15.75" customHeight="1" x14ac:dyDescent="0.3">
      <c r="A16" s="226" t="s">
        <v>512</v>
      </c>
      <c r="B16" s="227"/>
      <c r="C16" s="228"/>
      <c r="D16" s="224">
        <v>98.003</v>
      </c>
      <c r="E16" s="224">
        <v>97.001999999999995</v>
      </c>
      <c r="F16" s="229">
        <f>SUM(D16:E16)</f>
        <v>195.005</v>
      </c>
      <c r="G16"/>
      <c r="H16" s="226" t="s">
        <v>507</v>
      </c>
      <c r="I16" s="227"/>
      <c r="J16" s="228"/>
      <c r="K16" s="224">
        <v>96.001000000000005</v>
      </c>
      <c r="L16" s="224">
        <v>95.001999999999995</v>
      </c>
      <c r="M16" s="229">
        <f>SUM(K16:L16)</f>
        <v>191.00299999999999</v>
      </c>
      <c r="N16"/>
    </row>
    <row r="17" spans="1:20" ht="15.75" customHeight="1" x14ac:dyDescent="0.3">
      <c r="A17" s="230" t="s">
        <v>516</v>
      </c>
      <c r="B17" s="231"/>
      <c r="C17" s="232"/>
      <c r="D17" s="233">
        <v>98.001999999999995</v>
      </c>
      <c r="E17" s="233">
        <v>98.001999999999995</v>
      </c>
      <c r="F17" s="234">
        <f>SUM(D17:E17)</f>
        <v>196.00399999999999</v>
      </c>
      <c r="G17"/>
      <c r="H17" s="230" t="s">
        <v>513</v>
      </c>
      <c r="I17" s="231"/>
      <c r="J17" s="232"/>
      <c r="K17" s="233">
        <v>0</v>
      </c>
      <c r="L17" s="233"/>
      <c r="M17" s="234">
        <f>SUM(K17:L17)</f>
        <v>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4"/>
      <c r="H19" s="57" t="s">
        <v>3</v>
      </c>
      <c r="I19" s="11" t="s">
        <v>173</v>
      </c>
      <c r="J19" s="11" t="s">
        <v>174</v>
      </c>
      <c r="K19" s="11" t="s">
        <v>175</v>
      </c>
      <c r="L19" s="11" t="s">
        <v>176</v>
      </c>
      <c r="M19" s="11" t="s">
        <v>9</v>
      </c>
      <c r="N19" s="12" t="s">
        <v>177</v>
      </c>
    </row>
    <row r="20" spans="1:20" ht="15.75" customHeight="1" x14ac:dyDescent="0.3">
      <c r="E20" s="4"/>
      <c r="H20" s="235" t="s">
        <v>550</v>
      </c>
      <c r="I20" s="20">
        <v>1</v>
      </c>
      <c r="J20" s="20">
        <v>1</v>
      </c>
      <c r="K20" s="20"/>
      <c r="L20" s="20"/>
      <c r="M20" s="236">
        <v>592.01300000000003</v>
      </c>
      <c r="N20" s="52">
        <v>2</v>
      </c>
    </row>
    <row r="21" spans="1:20" ht="15.75" customHeight="1" x14ac:dyDescent="0.3">
      <c r="E21" s="4"/>
      <c r="H21" s="237" t="s">
        <v>554</v>
      </c>
      <c r="I21" s="19">
        <v>1</v>
      </c>
      <c r="J21" s="19">
        <v>1</v>
      </c>
      <c r="K21" s="19"/>
      <c r="L21" s="19"/>
      <c r="M21" s="238">
        <v>587.01199999999994</v>
      </c>
      <c r="N21" s="23">
        <v>2</v>
      </c>
    </row>
    <row r="22" spans="1:20" ht="15.75" customHeight="1" x14ac:dyDescent="0.3">
      <c r="E22" s="4"/>
      <c r="H22" s="53" t="s">
        <v>551</v>
      </c>
      <c r="I22" s="19">
        <v>1</v>
      </c>
      <c r="J22" s="19"/>
      <c r="K22" s="19"/>
      <c r="L22" s="19">
        <v>1</v>
      </c>
      <c r="M22" s="238">
        <v>485.00200000000001</v>
      </c>
      <c r="N22" s="23">
        <v>0</v>
      </c>
    </row>
    <row r="23" spans="1:20" ht="15.75" customHeight="1" x14ac:dyDescent="0.3">
      <c r="H23" s="237" t="s">
        <v>555</v>
      </c>
      <c r="I23" s="19">
        <v>1</v>
      </c>
      <c r="J23" s="19"/>
      <c r="K23" s="19"/>
      <c r="L23" s="19">
        <v>1</v>
      </c>
      <c r="M23" s="238">
        <v>380.005</v>
      </c>
      <c r="N23" s="23">
        <v>0</v>
      </c>
    </row>
    <row r="24" spans="1:20" ht="15.75" customHeight="1" x14ac:dyDescent="0.3">
      <c r="H24" s="54" t="s">
        <v>178</v>
      </c>
      <c r="I24" s="28">
        <v>1</v>
      </c>
      <c r="J24" s="28"/>
      <c r="K24" s="28"/>
      <c r="L24" s="28">
        <v>1</v>
      </c>
      <c r="M24" s="239">
        <v>0</v>
      </c>
      <c r="N24" s="29">
        <v>0</v>
      </c>
    </row>
    <row r="25" spans="1:20" ht="15.75" customHeight="1" x14ac:dyDescent="0.3"/>
    <row r="26" spans="1:20" ht="15.75" customHeight="1" x14ac:dyDescent="0.3"/>
    <row r="27" spans="1:20" ht="15.75" customHeight="1" x14ac:dyDescent="0.3">
      <c r="A27" s="60"/>
      <c r="B27" s="60"/>
      <c r="C27" s="60"/>
      <c r="D27" s="60"/>
      <c r="E27" s="60"/>
      <c r="F27" s="60"/>
      <c r="G27" s="61"/>
      <c r="H27" s="60"/>
      <c r="I27" s="60"/>
      <c r="J27" s="60"/>
      <c r="K27" s="60"/>
      <c r="L27" s="60"/>
      <c r="M27" s="60"/>
      <c r="N27" s="60"/>
      <c r="P27" s="62"/>
    </row>
    <row r="28" spans="1:20" ht="15.75" customHeight="1" x14ac:dyDescent="0.3">
      <c r="E28" s="4"/>
    </row>
    <row r="29" spans="1:20" ht="15.75" customHeight="1" x14ac:dyDescent="0.3">
      <c r="A29" s="8" t="s">
        <v>4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5" t="s">
        <v>458</v>
      </c>
      <c r="B30" s="46"/>
      <c r="C30" s="47">
        <v>565</v>
      </c>
      <c r="D30" s="46"/>
      <c r="E30" s="48" t="s">
        <v>10</v>
      </c>
      <c r="F30" s="220">
        <f>SUM(F31:F33)</f>
        <v>573.00199999999995</v>
      </c>
      <c r="G30" s="50" t="s">
        <v>168</v>
      </c>
      <c r="H30" t="s">
        <v>169</v>
      </c>
      <c r="I30"/>
      <c r="J30"/>
      <c r="K30"/>
      <c r="L30"/>
      <c r="M30">
        <v>565</v>
      </c>
      <c r="N30"/>
      <c r="O30" s="34"/>
      <c r="P30" s="34"/>
      <c r="Q30" s="34"/>
      <c r="R30" s="34"/>
      <c r="S30" s="34"/>
      <c r="T30" s="34"/>
    </row>
    <row r="31" spans="1:20" ht="15.75" customHeight="1" x14ac:dyDescent="0.3">
      <c r="A31" s="221" t="s">
        <v>556</v>
      </c>
      <c r="B31" s="222"/>
      <c r="C31" s="223"/>
      <c r="D31" s="224">
        <v>97</v>
      </c>
      <c r="E31" s="224">
        <v>95</v>
      </c>
      <c r="F31" s="225">
        <f>SUM(D31:E31)</f>
        <v>192</v>
      </c>
      <c r="G31"/>
      <c r="H31"/>
      <c r="I31"/>
      <c r="J31"/>
      <c r="K31"/>
      <c r="L31"/>
      <c r="M31"/>
      <c r="N31"/>
      <c r="O31" s="34"/>
      <c r="P31" s="34"/>
      <c r="Q31" s="34"/>
      <c r="R31" s="34"/>
      <c r="S31" s="34"/>
      <c r="T31" s="34"/>
    </row>
    <row r="32" spans="1:20" ht="15.75" customHeight="1" x14ac:dyDescent="0.3">
      <c r="A32" s="226" t="s">
        <v>404</v>
      </c>
      <c r="B32" s="227"/>
      <c r="C32" s="228"/>
      <c r="D32" s="224">
        <v>97.001000000000005</v>
      </c>
      <c r="E32" s="224">
        <v>93</v>
      </c>
      <c r="F32" s="229">
        <f>SUM(D32:E32)</f>
        <v>190.001</v>
      </c>
      <c r="G32"/>
      <c r="H32"/>
      <c r="I32"/>
      <c r="J32"/>
      <c r="K32"/>
      <c r="L32"/>
      <c r="M32"/>
      <c r="N32"/>
      <c r="O32" s="34"/>
      <c r="P32" s="34"/>
      <c r="Q32" s="34"/>
      <c r="R32" s="34"/>
      <c r="S32" s="34"/>
      <c r="T32" s="34"/>
    </row>
    <row r="33" spans="1:20" ht="15.75" customHeight="1" x14ac:dyDescent="0.3">
      <c r="A33" s="230" t="s">
        <v>533</v>
      </c>
      <c r="B33" s="231"/>
      <c r="C33" s="232"/>
      <c r="D33" s="233">
        <v>97.001000000000005</v>
      </c>
      <c r="E33" s="233">
        <v>94</v>
      </c>
      <c r="F33" s="234">
        <f>SUM(D33:E33)</f>
        <v>191.001</v>
      </c>
      <c r="G33"/>
      <c r="H33"/>
      <c r="I33"/>
      <c r="J33"/>
      <c r="K33"/>
      <c r="L33"/>
      <c r="M33"/>
      <c r="N33"/>
      <c r="O33" s="34"/>
      <c r="P33" s="34"/>
      <c r="Q33" s="34"/>
      <c r="R33" s="34"/>
      <c r="S33" s="34"/>
      <c r="T33" s="3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4"/>
      <c r="P34" s="34"/>
      <c r="Q34" s="34"/>
      <c r="R34" s="34"/>
      <c r="S34" s="34"/>
      <c r="T34" s="34"/>
    </row>
    <row r="35" spans="1:20" ht="15.75" customHeight="1" x14ac:dyDescent="0.3">
      <c r="A35" s="45" t="s">
        <v>557</v>
      </c>
      <c r="B35" s="46"/>
      <c r="C35" s="47">
        <v>564</v>
      </c>
      <c r="D35" s="46"/>
      <c r="E35" s="48" t="s">
        <v>10</v>
      </c>
      <c r="F35" s="220">
        <f>SUM(F36:F38)</f>
        <v>356.00099999999998</v>
      </c>
      <c r="G35" s="50" t="s">
        <v>168</v>
      </c>
      <c r="H35" t="s">
        <v>169</v>
      </c>
      <c r="I35"/>
      <c r="J35"/>
      <c r="K35"/>
      <c r="L35"/>
      <c r="M35">
        <v>564</v>
      </c>
      <c r="N35"/>
      <c r="O35" s="34"/>
      <c r="P35" s="34"/>
      <c r="Q35" s="34"/>
      <c r="R35" s="34"/>
      <c r="S35" s="34"/>
      <c r="T35" s="34"/>
    </row>
    <row r="36" spans="1:20" ht="15.75" customHeight="1" x14ac:dyDescent="0.3">
      <c r="A36" s="221" t="s">
        <v>536</v>
      </c>
      <c r="B36" s="222"/>
      <c r="C36" s="223"/>
      <c r="D36" s="224">
        <v>86</v>
      </c>
      <c r="E36" s="224">
        <v>82</v>
      </c>
      <c r="F36" s="225">
        <f>SUM(D36:E36)</f>
        <v>168</v>
      </c>
      <c r="G36"/>
      <c r="H36"/>
      <c r="I36"/>
      <c r="J36"/>
      <c r="K36"/>
      <c r="L36"/>
      <c r="M36"/>
      <c r="N36"/>
      <c r="O36" s="34"/>
      <c r="P36" s="34"/>
      <c r="Q36" s="34"/>
      <c r="R36" s="34"/>
      <c r="S36" s="34"/>
      <c r="T36" s="34"/>
    </row>
    <row r="37" spans="1:20" ht="15.75" customHeight="1" x14ac:dyDescent="0.3">
      <c r="A37" s="226" t="s">
        <v>287</v>
      </c>
      <c r="B37" s="227"/>
      <c r="C37" s="228"/>
      <c r="D37" s="224" t="s">
        <v>68</v>
      </c>
      <c r="E37" s="224"/>
      <c r="F37" s="229">
        <f>SUM(D37:E37)</f>
        <v>0</v>
      </c>
      <c r="G37"/>
      <c r="H37"/>
      <c r="I37"/>
      <c r="J37"/>
      <c r="K37"/>
      <c r="L37"/>
      <c r="M37"/>
      <c r="N37"/>
      <c r="O37" s="34"/>
      <c r="P37" s="34"/>
      <c r="Q37" s="34"/>
      <c r="R37" s="34"/>
      <c r="S37" s="34"/>
      <c r="T37" s="34"/>
    </row>
    <row r="38" spans="1:20" ht="15.75" customHeight="1" x14ac:dyDescent="0.3">
      <c r="A38" s="230" t="s">
        <v>377</v>
      </c>
      <c r="B38" s="231"/>
      <c r="C38" s="232"/>
      <c r="D38" s="233">
        <v>94.001000000000005</v>
      </c>
      <c r="E38" s="233">
        <v>94</v>
      </c>
      <c r="F38" s="234">
        <f>SUM(D38:E38)</f>
        <v>188.001</v>
      </c>
      <c r="G38"/>
      <c r="H38"/>
      <c r="I38"/>
      <c r="J38"/>
      <c r="K38"/>
      <c r="L38"/>
      <c r="M38"/>
      <c r="N38"/>
      <c r="O38" s="34"/>
      <c r="P38" s="34"/>
      <c r="Q38" s="34"/>
      <c r="R38" s="34"/>
      <c r="S38" s="34"/>
      <c r="T38" s="3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4"/>
      <c r="P39" s="34"/>
      <c r="Q39" s="34"/>
      <c r="R39" s="34"/>
      <c r="S39" s="34"/>
      <c r="T39" s="34"/>
    </row>
    <row r="40" spans="1:20" ht="15.75" customHeight="1" x14ac:dyDescent="0.3">
      <c r="A40" s="45" t="s">
        <v>558</v>
      </c>
      <c r="B40" s="46"/>
      <c r="C40" s="47">
        <v>534</v>
      </c>
      <c r="D40" s="46"/>
      <c r="E40" s="48" t="s">
        <v>10</v>
      </c>
      <c r="F40" s="220">
        <f>SUM(F41:F43)</f>
        <v>150</v>
      </c>
      <c r="G40" s="50" t="s">
        <v>168</v>
      </c>
      <c r="H40" s="45" t="s">
        <v>559</v>
      </c>
      <c r="I40" s="46"/>
      <c r="J40" s="47">
        <v>512</v>
      </c>
      <c r="K40" s="46"/>
      <c r="L40" s="48" t="s">
        <v>10</v>
      </c>
      <c r="M40" s="220">
        <f>SUM(M41:M43)</f>
        <v>0</v>
      </c>
      <c r="N40"/>
      <c r="O40" s="34"/>
      <c r="P40" s="34"/>
      <c r="Q40" s="34"/>
      <c r="R40" s="34"/>
      <c r="S40" s="34"/>
      <c r="T40" s="34"/>
    </row>
    <row r="41" spans="1:20" ht="15.75" customHeight="1" x14ac:dyDescent="0.3">
      <c r="A41" s="221" t="s">
        <v>544</v>
      </c>
      <c r="B41" s="222"/>
      <c r="C41" s="223"/>
      <c r="D41" s="224" t="s">
        <v>68</v>
      </c>
      <c r="E41" s="224"/>
      <c r="F41" s="225">
        <f>SUM(D41:E41)</f>
        <v>0</v>
      </c>
      <c r="G41"/>
      <c r="H41" s="221" t="s">
        <v>455</v>
      </c>
      <c r="I41" s="222"/>
      <c r="J41" s="223"/>
      <c r="K41" s="224" t="s">
        <v>68</v>
      </c>
      <c r="L41" s="224"/>
      <c r="M41" s="225">
        <f>SUM(K41:L41)</f>
        <v>0</v>
      </c>
      <c r="N41"/>
      <c r="O41" s="34"/>
      <c r="P41" s="34"/>
      <c r="Q41" s="34"/>
      <c r="R41" s="34"/>
      <c r="S41" s="34"/>
      <c r="T41" s="34"/>
    </row>
    <row r="42" spans="1:20" ht="15.75" customHeight="1" x14ac:dyDescent="0.3">
      <c r="A42" s="226" t="s">
        <v>547</v>
      </c>
      <c r="B42" s="227"/>
      <c r="C42" s="228"/>
      <c r="D42" s="224" t="s">
        <v>68</v>
      </c>
      <c r="E42" s="224"/>
      <c r="F42" s="229">
        <f>SUM(D42:E42)</f>
        <v>0</v>
      </c>
      <c r="G42"/>
      <c r="H42" s="226" t="s">
        <v>545</v>
      </c>
      <c r="I42" s="227"/>
      <c r="J42" s="228"/>
      <c r="K42" s="224" t="s">
        <v>68</v>
      </c>
      <c r="L42" s="224"/>
      <c r="M42" s="229">
        <f>SUM(K42:L42)</f>
        <v>0</v>
      </c>
      <c r="N42"/>
      <c r="O42" s="34"/>
      <c r="P42" s="34"/>
      <c r="Q42" s="34"/>
      <c r="R42" s="34"/>
      <c r="S42" s="34"/>
      <c r="T42" s="34"/>
    </row>
    <row r="43" spans="1:20" ht="15.75" customHeight="1" x14ac:dyDescent="0.3">
      <c r="A43" s="230" t="s">
        <v>539</v>
      </c>
      <c r="B43" s="231"/>
      <c r="C43" s="232"/>
      <c r="D43" s="233">
        <v>76</v>
      </c>
      <c r="E43" s="233">
        <v>74</v>
      </c>
      <c r="F43" s="234">
        <f>SUM(D43:E43)</f>
        <v>150</v>
      </c>
      <c r="G43"/>
      <c r="H43" s="230" t="s">
        <v>546</v>
      </c>
      <c r="I43" s="231"/>
      <c r="J43" s="232"/>
      <c r="K43" s="233" t="s">
        <v>68</v>
      </c>
      <c r="L43" s="233"/>
      <c r="M43" s="234">
        <f>SUM(K43:L43)</f>
        <v>0</v>
      </c>
      <c r="N43"/>
      <c r="O43" s="34"/>
      <c r="P43" s="34"/>
      <c r="Q43" s="34"/>
      <c r="R43" s="34"/>
      <c r="S43" s="34"/>
      <c r="T43" s="3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4"/>
      <c r="P44" s="34"/>
      <c r="Q44" s="34"/>
      <c r="R44" s="34"/>
      <c r="S44" s="34"/>
      <c r="T44" s="34"/>
    </row>
    <row r="45" spans="1:20" ht="15.75" customHeight="1" x14ac:dyDescent="0.3">
      <c r="E45" s="4"/>
      <c r="H45" s="57" t="s">
        <v>4</v>
      </c>
      <c r="I45" s="11" t="s">
        <v>173</v>
      </c>
      <c r="J45" s="11" t="s">
        <v>174</v>
      </c>
      <c r="K45" s="11" t="s">
        <v>175</v>
      </c>
      <c r="L45" s="11" t="s">
        <v>176</v>
      </c>
      <c r="M45" s="11" t="s">
        <v>9</v>
      </c>
      <c r="N45" s="12" t="s">
        <v>177</v>
      </c>
    </row>
    <row r="46" spans="1:20" ht="15.75" customHeight="1" x14ac:dyDescent="0.3">
      <c r="E46" s="4"/>
      <c r="H46" s="64" t="s">
        <v>458</v>
      </c>
      <c r="I46" s="65">
        <v>1</v>
      </c>
      <c r="J46" s="65">
        <v>1</v>
      </c>
      <c r="K46" s="65"/>
      <c r="L46" s="65"/>
      <c r="M46" s="240">
        <v>573.00199999999995</v>
      </c>
      <c r="N46" s="66">
        <v>2</v>
      </c>
      <c r="O46" s="34"/>
      <c r="P46" s="34"/>
    </row>
    <row r="47" spans="1:20" ht="15.75" customHeight="1" x14ac:dyDescent="0.3">
      <c r="E47" s="4"/>
      <c r="H47" s="67" t="s">
        <v>558</v>
      </c>
      <c r="I47" s="37">
        <v>1</v>
      </c>
      <c r="J47" s="37">
        <v>1</v>
      </c>
      <c r="K47" s="37"/>
      <c r="L47" s="37"/>
      <c r="M47" s="241">
        <v>150</v>
      </c>
      <c r="N47" s="38">
        <v>2</v>
      </c>
      <c r="O47" s="34"/>
      <c r="P47" s="34"/>
    </row>
    <row r="48" spans="1:20" ht="15.75" customHeight="1" x14ac:dyDescent="0.3">
      <c r="E48" s="4"/>
      <c r="H48" s="67" t="s">
        <v>557</v>
      </c>
      <c r="I48" s="37">
        <v>1</v>
      </c>
      <c r="J48" s="37"/>
      <c r="K48" s="37"/>
      <c r="L48" s="37">
        <v>1</v>
      </c>
      <c r="M48" s="241">
        <v>356.00099999999998</v>
      </c>
      <c r="N48" s="38">
        <v>0</v>
      </c>
      <c r="O48" s="34"/>
      <c r="P48" s="34"/>
    </row>
    <row r="49" spans="1:16" ht="15.75" customHeight="1" x14ac:dyDescent="0.3">
      <c r="H49" s="68" t="s">
        <v>559</v>
      </c>
      <c r="I49" s="41">
        <v>1</v>
      </c>
      <c r="J49" s="41"/>
      <c r="K49" s="41"/>
      <c r="L49" s="41">
        <v>1</v>
      </c>
      <c r="M49" s="242">
        <v>0</v>
      </c>
      <c r="N49" s="42">
        <v>0</v>
      </c>
      <c r="O49" s="34"/>
      <c r="P49" s="34"/>
    </row>
    <row r="50" spans="1:16" ht="15.75" customHeight="1" x14ac:dyDescent="0.3"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4" t="s">
        <v>489</v>
      </c>
      <c r="E51" s="71" t="s">
        <v>142</v>
      </c>
      <c r="G51" s="4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4" t="s">
        <v>143</v>
      </c>
      <c r="E52" s="4"/>
      <c r="H52" s="55"/>
      <c r="I52" s="55"/>
      <c r="J52" s="55"/>
      <c r="K52" s="55"/>
      <c r="L52" s="55"/>
      <c r="M52" s="55"/>
      <c r="N52" s="55"/>
    </row>
    <row r="53" spans="1:16" ht="15.75" customHeight="1" x14ac:dyDescent="0.3">
      <c r="A53" s="55"/>
      <c r="B53" s="55"/>
      <c r="C53" s="55"/>
      <c r="D53" s="55"/>
      <c r="E53" s="55"/>
      <c r="F53" s="55"/>
      <c r="G53" s="243"/>
      <c r="H53" s="55"/>
      <c r="I53" s="55"/>
      <c r="J53" s="55"/>
      <c r="K53" s="55"/>
      <c r="L53" s="55"/>
      <c r="M53" s="55"/>
      <c r="N53" s="55"/>
    </row>
    <row r="54" spans="1:16" ht="15.75" customHeight="1" x14ac:dyDescent="0.3">
      <c r="A54" s="55"/>
      <c r="B54" s="55"/>
      <c r="C54" s="55"/>
      <c r="D54" s="55"/>
      <c r="E54" s="55"/>
      <c r="F54" s="55"/>
      <c r="G54" s="243"/>
      <c r="H54" s="55"/>
      <c r="I54" s="55"/>
      <c r="J54" s="55"/>
      <c r="K54" s="55"/>
      <c r="L54" s="55"/>
      <c r="M54" s="55"/>
      <c r="N54" s="55"/>
    </row>
    <row r="55" spans="1:16" ht="15.75" customHeight="1" x14ac:dyDescent="0.3">
      <c r="A55" s="55"/>
      <c r="B55" s="55"/>
      <c r="C55" s="55"/>
      <c r="D55" s="55"/>
      <c r="E55" s="55"/>
      <c r="F55" s="55"/>
      <c r="G55" s="243"/>
      <c r="H55" s="55"/>
      <c r="I55" s="55"/>
      <c r="J55" s="55"/>
      <c r="K55" s="55"/>
      <c r="L55" s="55"/>
      <c r="M55" s="55"/>
      <c r="N55" s="55"/>
    </row>
    <row r="56" spans="1:16" ht="15.75" customHeight="1" x14ac:dyDescent="0.3">
      <c r="A56" s="55"/>
      <c r="B56" s="55"/>
      <c r="C56" s="55"/>
      <c r="D56" s="55"/>
      <c r="E56" s="55"/>
      <c r="F56" s="55"/>
      <c r="G56" s="243"/>
      <c r="H56" s="55"/>
      <c r="I56" s="55"/>
      <c r="J56" s="55"/>
      <c r="K56" s="55"/>
      <c r="L56" s="55"/>
      <c r="M56" s="55"/>
      <c r="N56" s="55"/>
    </row>
    <row r="57" spans="1:16" ht="15.75" customHeight="1" x14ac:dyDescent="0.3">
      <c r="A57" s="55"/>
      <c r="B57" s="55"/>
      <c r="C57" s="55"/>
      <c r="D57" s="55"/>
      <c r="E57" s="55"/>
      <c r="F57" s="55"/>
      <c r="G57" s="243"/>
      <c r="H57" s="55"/>
      <c r="I57" s="55"/>
      <c r="J57" s="55"/>
      <c r="K57" s="55"/>
      <c r="L57" s="55"/>
      <c r="M57" s="55"/>
      <c r="N57" s="55"/>
    </row>
    <row r="58" spans="1:16" ht="15.75" customHeight="1" x14ac:dyDescent="0.3">
      <c r="A58" s="55"/>
      <c r="B58" s="55"/>
      <c r="C58" s="55"/>
      <c r="D58" s="55"/>
      <c r="E58" s="55"/>
      <c r="F58" s="55"/>
      <c r="G58" s="243"/>
      <c r="H58" s="55"/>
      <c r="I58" s="55"/>
      <c r="J58" s="55"/>
      <c r="K58" s="55"/>
      <c r="L58" s="55"/>
      <c r="M58" s="55"/>
      <c r="N58" s="55"/>
    </row>
    <row r="59" spans="1:16" ht="15.75" customHeight="1" x14ac:dyDescent="0.3">
      <c r="A59" s="55"/>
      <c r="B59" s="55"/>
      <c r="C59" s="55"/>
      <c r="D59" s="55"/>
      <c r="E59" s="55"/>
      <c r="F59" s="55"/>
      <c r="G59" s="243"/>
      <c r="H59" s="55"/>
      <c r="I59" s="55"/>
      <c r="J59" s="55"/>
      <c r="K59" s="55"/>
      <c r="L59" s="55"/>
      <c r="M59" s="55"/>
      <c r="N59" s="55"/>
    </row>
    <row r="60" spans="1:16" ht="15.75" customHeight="1" x14ac:dyDescent="0.3">
      <c r="A60" s="55"/>
      <c r="B60" s="55"/>
      <c r="C60" s="55"/>
      <c r="D60" s="55"/>
      <c r="E60" s="55"/>
      <c r="F60" s="55"/>
      <c r="G60" s="243"/>
      <c r="H60" s="55"/>
      <c r="I60" s="55"/>
      <c r="J60" s="55"/>
      <c r="K60" s="55"/>
      <c r="L60" s="55"/>
      <c r="M60" s="55"/>
      <c r="N60" s="55"/>
    </row>
    <row r="61" spans="1:16" ht="15.75" customHeight="1" x14ac:dyDescent="0.3">
      <c r="A61" s="55"/>
      <c r="B61" s="55"/>
      <c r="C61" s="55"/>
      <c r="D61" s="55"/>
      <c r="E61" s="55"/>
      <c r="F61" s="55"/>
      <c r="G61" s="243"/>
      <c r="H61" s="55"/>
      <c r="I61" s="55"/>
      <c r="J61" s="55"/>
      <c r="K61" s="55"/>
      <c r="L61" s="55"/>
      <c r="M61" s="55"/>
      <c r="N61" s="55"/>
    </row>
    <row r="62" spans="1:16" ht="15.75" customHeight="1" x14ac:dyDescent="0.3">
      <c r="A62" s="55"/>
      <c r="B62" s="55"/>
      <c r="C62" s="55"/>
      <c r="D62" s="55"/>
      <c r="E62" s="55"/>
      <c r="F62" s="55"/>
      <c r="G62" s="243"/>
      <c r="H62" s="55"/>
      <c r="I62" s="55"/>
      <c r="J62" s="55"/>
      <c r="K62" s="55"/>
      <c r="L62" s="55"/>
      <c r="M62" s="55"/>
      <c r="N62" s="55"/>
    </row>
    <row r="63" spans="1:16" ht="15.75" customHeight="1" x14ac:dyDescent="0.3">
      <c r="A63" s="55"/>
      <c r="B63" s="55"/>
      <c r="C63" s="55"/>
      <c r="D63" s="55"/>
      <c r="E63" s="55"/>
      <c r="F63" s="55"/>
      <c r="G63" s="243"/>
      <c r="H63" s="55"/>
      <c r="I63" s="55"/>
      <c r="J63" s="55"/>
      <c r="K63" s="55"/>
      <c r="L63" s="55"/>
      <c r="M63" s="55"/>
      <c r="N63" s="55"/>
    </row>
    <row r="64" spans="1:16" ht="15.75" customHeight="1" x14ac:dyDescent="0.3">
      <c r="A64" s="55"/>
      <c r="B64" s="55"/>
      <c r="C64" s="55"/>
      <c r="D64" s="55"/>
      <c r="E64" s="55"/>
      <c r="F64" s="55"/>
      <c r="G64" s="243"/>
      <c r="H64" s="55"/>
      <c r="I64" s="55"/>
      <c r="J64" s="55"/>
      <c r="K64" s="55"/>
      <c r="L64" s="55"/>
      <c r="M64" s="55"/>
      <c r="N64" s="55"/>
    </row>
    <row r="65" spans="1:14" ht="15.75" customHeight="1" x14ac:dyDescent="0.3">
      <c r="A65" s="55"/>
      <c r="B65" s="55"/>
      <c r="C65" s="55"/>
      <c r="D65" s="55"/>
      <c r="E65" s="55"/>
      <c r="F65" s="55"/>
      <c r="G65" s="243"/>
      <c r="H65" s="55"/>
      <c r="I65" s="55"/>
      <c r="J65" s="55"/>
      <c r="K65" s="55"/>
      <c r="L65" s="55"/>
      <c r="M65" s="55"/>
      <c r="N65" s="55"/>
    </row>
    <row r="66" spans="1:14" ht="15.75" customHeight="1" x14ac:dyDescent="0.3">
      <c r="A66" s="55"/>
      <c r="B66" s="55"/>
      <c r="C66" s="55"/>
      <c r="D66" s="55"/>
      <c r="E66" s="55"/>
      <c r="F66" s="55"/>
      <c r="G66" s="243"/>
      <c r="H66" s="55"/>
      <c r="I66" s="55"/>
      <c r="J66" s="55"/>
      <c r="K66" s="55"/>
      <c r="L66" s="55"/>
      <c r="M66" s="55"/>
      <c r="N66" s="55"/>
    </row>
    <row r="67" spans="1:14" ht="15.75" customHeight="1" x14ac:dyDescent="0.3">
      <c r="A67" s="55"/>
      <c r="B67" s="55"/>
      <c r="C67" s="55"/>
      <c r="D67" s="55"/>
      <c r="E67" s="55"/>
      <c r="F67" s="55"/>
      <c r="G67" s="243"/>
      <c r="H67" s="55"/>
      <c r="I67" s="55"/>
      <c r="J67" s="55"/>
      <c r="K67" s="55"/>
      <c r="L67" s="55"/>
      <c r="M67" s="55"/>
      <c r="N67" s="55"/>
    </row>
    <row r="68" spans="1:14" ht="15.75" customHeight="1" x14ac:dyDescent="0.3">
      <c r="A68" s="55"/>
      <c r="B68" s="55"/>
      <c r="C68" s="55"/>
      <c r="D68" s="55"/>
      <c r="E68" s="55"/>
      <c r="F68" s="55"/>
      <c r="G68" s="243"/>
      <c r="H68" s="55"/>
      <c r="I68" s="55"/>
      <c r="J68" s="55"/>
      <c r="K68" s="55"/>
      <c r="L68" s="55"/>
      <c r="M68" s="55"/>
      <c r="N68" s="55"/>
    </row>
    <row r="69" spans="1:14" ht="15.75" customHeight="1" x14ac:dyDescent="0.3">
      <c r="A69" s="55"/>
      <c r="B69" s="55"/>
      <c r="C69" s="55"/>
      <c r="D69" s="55"/>
      <c r="E69" s="55"/>
      <c r="F69" s="55"/>
      <c r="G69" s="243"/>
      <c r="H69" s="55"/>
      <c r="I69" s="55"/>
      <c r="J69" s="55"/>
      <c r="K69" s="55"/>
      <c r="L69" s="55"/>
      <c r="M69" s="55"/>
      <c r="N69" s="55"/>
    </row>
    <row r="70" spans="1:14" ht="15.75" customHeight="1" x14ac:dyDescent="0.3">
      <c r="A70" s="55"/>
      <c r="B70" s="55"/>
      <c r="C70" s="55"/>
      <c r="D70" s="55"/>
      <c r="E70" s="55"/>
      <c r="F70" s="55"/>
      <c r="G70" s="243"/>
      <c r="H70" s="55"/>
      <c r="I70" s="55"/>
      <c r="J70" s="55"/>
      <c r="K70" s="55"/>
      <c r="L70" s="55"/>
      <c r="M70" s="55"/>
      <c r="N70" s="55"/>
    </row>
    <row r="71" spans="1:14" ht="15.75" customHeight="1" x14ac:dyDescent="0.3">
      <c r="A71" s="55"/>
      <c r="B71" s="55"/>
      <c r="C71" s="55"/>
      <c r="D71" s="55"/>
      <c r="E71" s="55"/>
      <c r="F71" s="55"/>
      <c r="G71" s="243"/>
      <c r="H71" s="55"/>
      <c r="I71" s="55"/>
      <c r="J71" s="55"/>
      <c r="K71" s="55"/>
      <c r="L71" s="55"/>
      <c r="M71" s="55"/>
      <c r="N71" s="55"/>
    </row>
    <row r="72" spans="1:14" ht="15.75" customHeight="1" x14ac:dyDescent="0.3">
      <c r="A72" s="55"/>
      <c r="B72" s="55"/>
      <c r="C72" s="55"/>
      <c r="D72" s="55"/>
      <c r="E72" s="55"/>
      <c r="F72" s="55"/>
      <c r="G72" s="243"/>
      <c r="H72" s="55"/>
      <c r="I72" s="55"/>
      <c r="J72" s="55"/>
      <c r="K72" s="55"/>
      <c r="L72" s="55"/>
      <c r="M72" s="55"/>
      <c r="N72" s="55"/>
    </row>
    <row r="73" spans="1:14" ht="15.75" customHeight="1" x14ac:dyDescent="0.3">
      <c r="A73" s="55"/>
      <c r="B73" s="55"/>
      <c r="C73" s="55"/>
      <c r="D73" s="55"/>
      <c r="E73" s="55"/>
      <c r="F73" s="55"/>
      <c r="G73" s="243"/>
      <c r="H73" s="55"/>
      <c r="I73" s="55"/>
      <c r="J73" s="55"/>
      <c r="K73" s="55"/>
      <c r="L73" s="55"/>
      <c r="M73" s="55"/>
      <c r="N73" s="55"/>
    </row>
    <row r="74" spans="1:14" ht="15.75" customHeight="1" x14ac:dyDescent="0.3">
      <c r="A74" s="55"/>
      <c r="B74" s="55"/>
      <c r="C74" s="55"/>
      <c r="D74" s="55"/>
      <c r="E74" s="55"/>
      <c r="F74" s="55"/>
      <c r="G74" s="243"/>
      <c r="H74" s="55"/>
      <c r="I74" s="55"/>
      <c r="J74" s="55"/>
      <c r="K74" s="55"/>
      <c r="L74" s="55"/>
      <c r="M74" s="55"/>
      <c r="N74" s="55"/>
    </row>
    <row r="75" spans="1:14" ht="15.75" customHeight="1" x14ac:dyDescent="0.3">
      <c r="A75" s="55"/>
      <c r="B75" s="55"/>
      <c r="C75" s="55"/>
      <c r="D75" s="55"/>
      <c r="E75" s="55"/>
      <c r="F75" s="55"/>
      <c r="G75" s="243"/>
      <c r="H75" s="55"/>
      <c r="I75" s="55"/>
      <c r="J75" s="55"/>
      <c r="K75" s="55"/>
      <c r="L75" s="55"/>
      <c r="M75" s="55"/>
      <c r="N75" s="55"/>
    </row>
    <row r="76" spans="1:14" ht="15.75" customHeight="1" x14ac:dyDescent="0.3">
      <c r="A76" s="55"/>
      <c r="B76" s="55"/>
      <c r="C76" s="55"/>
      <c r="D76" s="55"/>
      <c r="E76" s="55"/>
      <c r="F76" s="55"/>
      <c r="G76" s="243"/>
      <c r="H76" s="55"/>
      <c r="I76" s="55"/>
      <c r="J76" s="55"/>
      <c r="K76" s="55"/>
      <c r="L76" s="55"/>
      <c r="M76" s="55"/>
      <c r="N76" s="55"/>
    </row>
    <row r="77" spans="1:14" ht="15.75" customHeight="1" x14ac:dyDescent="0.3">
      <c r="A77" s="55"/>
      <c r="B77" s="55"/>
      <c r="C77" s="55"/>
      <c r="D77" s="55"/>
      <c r="E77" s="55"/>
      <c r="F77" s="55"/>
      <c r="G77" s="243"/>
      <c r="H77" s="55"/>
      <c r="I77" s="55"/>
      <c r="J77" s="55"/>
      <c r="K77" s="55"/>
      <c r="L77" s="55"/>
      <c r="M77" s="55"/>
      <c r="N77" s="55"/>
    </row>
    <row r="78" spans="1:14" ht="15.75" customHeight="1" x14ac:dyDescent="0.3">
      <c r="A78" s="55"/>
      <c r="B78" s="55"/>
      <c r="C78" s="55"/>
      <c r="D78" s="55"/>
      <c r="E78" s="55"/>
      <c r="F78" s="55"/>
      <c r="G78" s="243"/>
      <c r="H78" s="55"/>
      <c r="I78" s="55"/>
      <c r="J78" s="55"/>
      <c r="K78" s="55"/>
      <c r="L78" s="55"/>
      <c r="M78" s="55"/>
      <c r="N78" s="55"/>
    </row>
    <row r="79" spans="1:14" ht="15.75" customHeight="1" x14ac:dyDescent="0.3">
      <c r="A79" s="55"/>
      <c r="B79" s="55"/>
      <c r="C79" s="55"/>
      <c r="D79" s="55"/>
      <c r="E79" s="55"/>
      <c r="F79" s="55"/>
      <c r="G79" s="243"/>
      <c r="H79" s="55"/>
      <c r="I79" s="55"/>
      <c r="J79" s="55"/>
      <c r="K79" s="55"/>
      <c r="L79" s="55"/>
      <c r="M79" s="55"/>
      <c r="N79" s="55"/>
    </row>
    <row r="80" spans="1:14" ht="15.75" customHeight="1" x14ac:dyDescent="0.3">
      <c r="A80" s="55"/>
      <c r="B80" s="55"/>
      <c r="C80" s="55"/>
      <c r="D80" s="55"/>
      <c r="E80" s="55"/>
      <c r="F80" s="55"/>
      <c r="G80" s="243"/>
      <c r="H80" s="55"/>
      <c r="I80" s="55"/>
      <c r="J80" s="55"/>
      <c r="K80" s="55"/>
      <c r="L80" s="55"/>
      <c r="M80" s="55"/>
      <c r="N80" s="55"/>
    </row>
    <row r="81" spans="1:14" ht="15.75" customHeight="1" x14ac:dyDescent="0.3">
      <c r="A81" s="55"/>
      <c r="B81" s="55"/>
      <c r="C81" s="55"/>
      <c r="D81" s="55"/>
      <c r="E81" s="55"/>
      <c r="F81" s="55"/>
      <c r="G81" s="243"/>
      <c r="H81" s="55"/>
      <c r="I81" s="55"/>
      <c r="J81" s="55"/>
      <c r="K81" s="55"/>
      <c r="L81" s="55"/>
      <c r="M81" s="55"/>
      <c r="N81" s="55"/>
    </row>
    <row r="82" spans="1:14" ht="15.75" customHeight="1" x14ac:dyDescent="0.3">
      <c r="A82" s="55"/>
      <c r="B82" s="55"/>
      <c r="C82" s="55"/>
      <c r="D82" s="55"/>
      <c r="E82" s="55"/>
      <c r="F82" s="55"/>
      <c r="G82" s="243"/>
      <c r="H82" s="55"/>
      <c r="I82" s="55"/>
      <c r="J82" s="55"/>
      <c r="K82" s="55"/>
      <c r="L82" s="55"/>
      <c r="M82" s="55"/>
      <c r="N82" s="55"/>
    </row>
    <row r="83" spans="1:14" ht="15.75" customHeight="1" x14ac:dyDescent="0.3">
      <c r="A83" s="55"/>
      <c r="B83" s="55"/>
      <c r="C83" s="55"/>
      <c r="D83" s="55"/>
      <c r="E83" s="55"/>
      <c r="F83" s="55"/>
      <c r="G83" s="243"/>
      <c r="H83" s="55"/>
      <c r="I83" s="55"/>
      <c r="J83" s="55"/>
      <c r="K83" s="55"/>
      <c r="L83" s="55"/>
      <c r="M83" s="55"/>
      <c r="N83" s="55"/>
    </row>
    <row r="84" spans="1:14" ht="15.75" customHeight="1" x14ac:dyDescent="0.3">
      <c r="A84" s="55"/>
      <c r="B84" s="55"/>
      <c r="C84" s="55"/>
      <c r="D84" s="55"/>
      <c r="E84" s="55"/>
      <c r="F84" s="55"/>
      <c r="G84" s="243"/>
      <c r="H84" s="55"/>
      <c r="I84" s="55"/>
      <c r="J84" s="55"/>
      <c r="K84" s="55"/>
      <c r="L84" s="55"/>
      <c r="M84" s="55"/>
      <c r="N84" s="55"/>
    </row>
    <row r="85" spans="1:14" ht="15.75" customHeight="1" x14ac:dyDescent="0.3">
      <c r="A85" s="55"/>
      <c r="B85" s="55"/>
      <c r="C85" s="55"/>
      <c r="D85" s="55"/>
      <c r="E85" s="55"/>
      <c r="F85" s="55"/>
      <c r="G85" s="243"/>
      <c r="H85" s="55"/>
      <c r="I85" s="55"/>
      <c r="J85" s="55"/>
      <c r="K85" s="55"/>
      <c r="L85" s="55"/>
      <c r="M85" s="55"/>
      <c r="N85" s="55"/>
    </row>
    <row r="86" spans="1:14" ht="15.75" customHeight="1" x14ac:dyDescent="0.3">
      <c r="A86" s="55"/>
      <c r="B86" s="55"/>
      <c r="C86" s="55"/>
      <c r="D86" s="55"/>
      <c r="E86" s="55"/>
      <c r="F86" s="55"/>
      <c r="G86" s="243"/>
      <c r="H86" s="55"/>
      <c r="I86" s="55"/>
      <c r="J86" s="55"/>
      <c r="K86" s="55"/>
      <c r="L86" s="55"/>
      <c r="M86" s="55"/>
      <c r="N86" s="55"/>
    </row>
    <row r="87" spans="1:14" ht="15.75" customHeight="1" x14ac:dyDescent="0.3">
      <c r="A87" s="55"/>
      <c r="B87" s="55"/>
      <c r="C87" s="55"/>
      <c r="D87" s="55"/>
      <c r="E87" s="55"/>
      <c r="F87" s="55"/>
      <c r="G87" s="243"/>
      <c r="H87" s="55"/>
      <c r="I87" s="55"/>
      <c r="J87" s="55"/>
      <c r="K87" s="55"/>
      <c r="L87" s="55"/>
      <c r="M87" s="55"/>
      <c r="N87" s="55"/>
    </row>
    <row r="88" spans="1:14" ht="15.75" customHeight="1" x14ac:dyDescent="0.3">
      <c r="A88" s="55"/>
      <c r="B88" s="55"/>
      <c r="C88" s="55"/>
      <c r="D88" s="55"/>
      <c r="E88" s="55"/>
      <c r="F88" s="55"/>
      <c r="G88" s="243"/>
      <c r="H88" s="55"/>
      <c r="I88" s="55"/>
      <c r="J88" s="55"/>
      <c r="K88" s="55"/>
      <c r="L88" s="55"/>
      <c r="M88" s="55"/>
      <c r="N88" s="55"/>
    </row>
    <row r="89" spans="1:14" ht="15.75" customHeight="1" x14ac:dyDescent="0.3">
      <c r="A89" s="55"/>
      <c r="B89" s="55"/>
      <c r="C89" s="55"/>
      <c r="D89" s="55"/>
      <c r="E89" s="55"/>
      <c r="F89" s="55"/>
      <c r="G89" s="243"/>
      <c r="H89" s="55"/>
      <c r="I89" s="55"/>
      <c r="J89" s="55"/>
      <c r="K89" s="55"/>
      <c r="L89" s="55"/>
      <c r="M89" s="55"/>
      <c r="N89" s="55"/>
    </row>
    <row r="90" spans="1:14" ht="15.75" customHeight="1" x14ac:dyDescent="0.3">
      <c r="A90" s="55"/>
      <c r="B90" s="55"/>
      <c r="C90" s="55"/>
      <c r="D90" s="55"/>
      <c r="E90" s="55"/>
      <c r="F90" s="55"/>
      <c r="G90" s="243"/>
      <c r="H90" s="55"/>
      <c r="I90" s="55"/>
      <c r="J90" s="55"/>
      <c r="K90" s="55"/>
      <c r="L90" s="55"/>
      <c r="M90" s="55"/>
      <c r="N90" s="55"/>
    </row>
    <row r="91" spans="1:14" ht="15.75" customHeight="1" x14ac:dyDescent="0.3">
      <c r="A91" s="55"/>
      <c r="B91" s="55"/>
      <c r="C91" s="55"/>
      <c r="D91" s="55"/>
      <c r="E91" s="55"/>
      <c r="F91" s="55"/>
      <c r="G91" s="243"/>
      <c r="H91" s="55"/>
      <c r="I91" s="55"/>
      <c r="J91" s="55"/>
      <c r="K91" s="55"/>
      <c r="L91" s="55"/>
      <c r="M91" s="55"/>
      <c r="N91" s="55"/>
    </row>
    <row r="92" spans="1:14" ht="15.75" customHeight="1" x14ac:dyDescent="0.3">
      <c r="A92" s="55"/>
      <c r="B92" s="55"/>
      <c r="C92" s="55"/>
      <c r="D92" s="55"/>
      <c r="E92" s="55"/>
      <c r="F92" s="55"/>
      <c r="G92" s="243"/>
      <c r="H92" s="55"/>
      <c r="I92" s="55"/>
      <c r="J92" s="55"/>
      <c r="K92" s="55"/>
      <c r="L92" s="55"/>
      <c r="M92" s="55"/>
      <c r="N92" s="55"/>
    </row>
    <row r="93" spans="1:14" ht="15.75" customHeight="1" x14ac:dyDescent="0.3">
      <c r="A93" s="55"/>
      <c r="B93" s="55"/>
      <c r="C93" s="55"/>
      <c r="D93" s="55"/>
      <c r="E93" s="55"/>
      <c r="F93" s="55"/>
      <c r="G93" s="243"/>
      <c r="H93" s="55"/>
      <c r="I93" s="55"/>
      <c r="J93" s="55"/>
      <c r="K93" s="55"/>
      <c r="L93" s="55"/>
      <c r="M93" s="55"/>
      <c r="N93" s="55"/>
    </row>
    <row r="94" spans="1:14" ht="15.75" customHeight="1" x14ac:dyDescent="0.3">
      <c r="A94" s="55"/>
      <c r="B94" s="55"/>
      <c r="C94" s="55"/>
      <c r="D94" s="55"/>
      <c r="E94" s="55"/>
      <c r="F94" s="55"/>
      <c r="G94" s="243"/>
      <c r="H94" s="55"/>
      <c r="I94" s="55"/>
      <c r="J94" s="55"/>
      <c r="K94" s="55"/>
      <c r="L94" s="55"/>
      <c r="M94" s="55"/>
      <c r="N94" s="55"/>
    </row>
    <row r="95" spans="1:14" ht="15.75" customHeight="1" x14ac:dyDescent="0.3">
      <c r="A95" s="55"/>
      <c r="B95" s="55"/>
      <c r="C95" s="55"/>
      <c r="D95" s="55"/>
      <c r="E95" s="55"/>
      <c r="F95" s="55"/>
      <c r="G95" s="243"/>
      <c r="H95" s="55"/>
      <c r="I95" s="55"/>
      <c r="J95" s="55"/>
      <c r="K95" s="55"/>
      <c r="L95" s="55"/>
      <c r="M95" s="55"/>
      <c r="N95" s="55"/>
    </row>
    <row r="96" spans="1:14" ht="15.75" customHeight="1" x14ac:dyDescent="0.3">
      <c r="A96" s="55"/>
      <c r="B96" s="55"/>
      <c r="C96" s="55"/>
      <c r="D96" s="55"/>
      <c r="E96" s="55"/>
      <c r="F96" s="55"/>
      <c r="G96" s="243"/>
      <c r="H96" s="55"/>
      <c r="I96" s="55"/>
      <c r="J96" s="55"/>
      <c r="K96" s="55"/>
      <c r="L96" s="55"/>
      <c r="M96" s="55"/>
      <c r="N96" s="55"/>
    </row>
    <row r="97" spans="1:14" ht="15.75" customHeight="1" x14ac:dyDescent="0.3">
      <c r="A97" s="55"/>
      <c r="B97" s="55"/>
      <c r="C97" s="55"/>
      <c r="D97" s="55"/>
      <c r="E97" s="55"/>
      <c r="F97" s="55"/>
      <c r="G97" s="243"/>
      <c r="H97" s="55"/>
      <c r="I97" s="55"/>
      <c r="J97" s="55"/>
      <c r="K97" s="55"/>
      <c r="L97" s="55"/>
      <c r="M97" s="55"/>
      <c r="N97" s="55"/>
    </row>
    <row r="98" spans="1:14" ht="15.75" customHeight="1" x14ac:dyDescent="0.3">
      <c r="A98" s="55"/>
      <c r="B98" s="55"/>
      <c r="C98" s="55"/>
      <c r="D98" s="55"/>
      <c r="E98" s="55"/>
      <c r="F98" s="55"/>
      <c r="G98" s="243"/>
      <c r="H98" s="55"/>
      <c r="I98" s="55"/>
      <c r="J98" s="55"/>
      <c r="K98" s="55"/>
      <c r="L98" s="55"/>
      <c r="M98" s="55"/>
      <c r="N98" s="55"/>
    </row>
    <row r="99" spans="1:14" ht="15.75" customHeight="1" x14ac:dyDescent="0.3">
      <c r="A99" s="55"/>
      <c r="B99" s="55"/>
      <c r="C99" s="55"/>
      <c r="D99" s="55"/>
      <c r="E99" s="55"/>
      <c r="F99" s="55"/>
      <c r="G99" s="243"/>
      <c r="H99" s="55"/>
      <c r="I99" s="55"/>
      <c r="J99" s="55"/>
      <c r="K99" s="55"/>
      <c r="L99" s="55"/>
      <c r="M99" s="55"/>
      <c r="N99" s="55"/>
    </row>
    <row r="100" spans="1:14" ht="15.75" customHeight="1" x14ac:dyDescent="0.3">
      <c r="A100" s="55"/>
      <c r="B100" s="55"/>
      <c r="C100" s="55"/>
      <c r="D100" s="55"/>
      <c r="E100" s="55"/>
      <c r="F100" s="55"/>
      <c r="G100" s="243"/>
      <c r="H100" s="55"/>
      <c r="I100" s="55"/>
      <c r="J100" s="55"/>
      <c r="K100" s="55"/>
      <c r="L100" s="55"/>
      <c r="M100" s="55"/>
      <c r="N100" s="55"/>
    </row>
    <row r="101" spans="1:14" ht="15.75" customHeight="1" x14ac:dyDescent="0.3">
      <c r="A101" s="55"/>
      <c r="B101" s="55"/>
      <c r="C101" s="55"/>
      <c r="D101" s="55"/>
      <c r="E101" s="55"/>
      <c r="F101" s="55"/>
      <c r="G101" s="243"/>
      <c r="H101" s="55"/>
      <c r="I101" s="55"/>
      <c r="J101" s="55"/>
      <c r="K101" s="55"/>
      <c r="L101" s="55"/>
      <c r="M101" s="55"/>
      <c r="N101" s="55"/>
    </row>
    <row r="102" spans="1:14" ht="15.75" customHeight="1" x14ac:dyDescent="0.3">
      <c r="A102" s="55"/>
      <c r="B102" s="55"/>
      <c r="C102" s="55"/>
      <c r="D102" s="55"/>
      <c r="E102" s="55"/>
      <c r="F102" s="55"/>
      <c r="G102" s="243"/>
      <c r="H102" s="55"/>
      <c r="I102" s="55"/>
      <c r="J102" s="55"/>
      <c r="K102" s="55"/>
      <c r="L102" s="55"/>
      <c r="M102" s="55"/>
      <c r="N102" s="55"/>
    </row>
    <row r="103" spans="1:14" ht="15.75" customHeight="1" x14ac:dyDescent="0.3">
      <c r="A103" s="55"/>
      <c r="B103" s="55"/>
      <c r="C103" s="55"/>
      <c r="D103" s="55"/>
      <c r="E103" s="55"/>
      <c r="F103" s="55"/>
      <c r="G103" s="243"/>
      <c r="H103" s="55"/>
      <c r="I103" s="55"/>
      <c r="J103" s="55"/>
      <c r="K103" s="55"/>
      <c r="L103" s="55"/>
      <c r="M103" s="55"/>
      <c r="N103" s="55"/>
    </row>
    <row r="104" spans="1:14" ht="15.75" customHeight="1" x14ac:dyDescent="0.3">
      <c r="A104" s="55"/>
      <c r="B104" s="55"/>
      <c r="C104" s="55"/>
      <c r="D104" s="55"/>
      <c r="E104" s="55"/>
      <c r="F104" s="55"/>
      <c r="G104" s="243"/>
      <c r="H104" s="55"/>
      <c r="I104" s="55"/>
      <c r="J104" s="55"/>
      <c r="K104" s="55"/>
      <c r="L104" s="55"/>
      <c r="M104" s="55"/>
      <c r="N104" s="55"/>
    </row>
    <row r="105" spans="1:14" ht="15.75" customHeight="1" x14ac:dyDescent="0.3">
      <c r="A105" s="55"/>
      <c r="B105" s="55"/>
      <c r="C105" s="55"/>
      <c r="D105" s="55"/>
      <c r="E105" s="55"/>
      <c r="F105" s="55"/>
      <c r="G105" s="243"/>
      <c r="H105" s="55"/>
      <c r="I105" s="55"/>
      <c r="J105" s="55"/>
      <c r="K105" s="55"/>
      <c r="L105" s="55"/>
      <c r="M105" s="55"/>
      <c r="N105" s="55"/>
    </row>
    <row r="106" spans="1:14" ht="15.75" customHeight="1" x14ac:dyDescent="0.3">
      <c r="A106" s="55"/>
      <c r="B106" s="55"/>
      <c r="C106" s="55"/>
      <c r="D106" s="55"/>
      <c r="E106" s="55"/>
      <c r="F106" s="55"/>
      <c r="G106" s="243"/>
      <c r="H106" s="55"/>
      <c r="I106" s="55"/>
      <c r="J106" s="55"/>
      <c r="K106" s="55"/>
      <c r="L106" s="55"/>
      <c r="M106" s="55"/>
      <c r="N106" s="55"/>
    </row>
    <row r="107" spans="1:14" ht="15.75" customHeight="1" x14ac:dyDescent="0.3">
      <c r="A107" s="55"/>
      <c r="B107" s="55"/>
      <c r="C107" s="55"/>
      <c r="D107" s="55"/>
      <c r="E107" s="55"/>
      <c r="F107" s="55"/>
      <c r="G107" s="243"/>
      <c r="H107" s="55"/>
      <c r="I107" s="55"/>
      <c r="J107" s="55"/>
      <c r="K107" s="55"/>
      <c r="L107" s="55"/>
      <c r="M107" s="55"/>
      <c r="N107" s="55"/>
    </row>
    <row r="108" spans="1:14" ht="15.75" customHeight="1" x14ac:dyDescent="0.3">
      <c r="A108" s="55"/>
      <c r="B108" s="55"/>
      <c r="C108" s="55"/>
      <c r="D108" s="55"/>
      <c r="E108" s="55"/>
      <c r="F108" s="55"/>
      <c r="G108" s="243"/>
      <c r="H108" s="55"/>
      <c r="I108" s="55"/>
      <c r="J108" s="55"/>
      <c r="K108" s="55"/>
      <c r="L108" s="55"/>
      <c r="M108" s="55"/>
      <c r="N108" s="55"/>
    </row>
    <row r="109" spans="1:14" ht="15.75" customHeight="1" x14ac:dyDescent="0.3">
      <c r="A109" s="55"/>
      <c r="B109" s="55"/>
      <c r="C109" s="55"/>
      <c r="D109" s="55"/>
      <c r="E109" s="55"/>
      <c r="F109" s="55"/>
      <c r="G109" s="243"/>
      <c r="H109" s="55"/>
      <c r="I109" s="55"/>
      <c r="J109" s="55"/>
      <c r="K109" s="55"/>
      <c r="L109" s="55"/>
      <c r="M109" s="55"/>
      <c r="N109" s="55"/>
    </row>
    <row r="110" spans="1:14" ht="15.75" customHeight="1" x14ac:dyDescent="0.3">
      <c r="A110" s="55"/>
      <c r="B110" s="55"/>
      <c r="C110" s="55"/>
      <c r="D110" s="55"/>
      <c r="E110" s="55"/>
      <c r="F110" s="55"/>
      <c r="G110" s="243"/>
      <c r="H110" s="55"/>
      <c r="I110" s="55"/>
      <c r="J110" s="55"/>
      <c r="K110" s="55"/>
      <c r="L110" s="55"/>
      <c r="M110" s="55"/>
      <c r="N110" s="55"/>
    </row>
    <row r="111" spans="1:14" ht="15.75" customHeight="1" x14ac:dyDescent="0.3">
      <c r="A111" s="55"/>
      <c r="B111" s="55"/>
      <c r="C111" s="55"/>
      <c r="D111" s="55"/>
      <c r="E111" s="55"/>
      <c r="F111" s="55"/>
      <c r="G111" s="243"/>
      <c r="H111" s="55"/>
      <c r="I111" s="55"/>
      <c r="J111" s="55"/>
      <c r="K111" s="55"/>
      <c r="L111" s="55"/>
      <c r="M111" s="55"/>
      <c r="N111" s="55"/>
    </row>
  </sheetData>
  <hyperlinks>
    <hyperlink ref="A2" location="'Index'!A3" tooltip="Go to the Index sheet" display="`" xr:uid="{069F1000-42C1-4CE8-81D6-D3588AAC55B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3FCCB-E18A-4719-82AB-3B65A8084516}">
  <sheetPr codeName="Sheet28">
    <tabColor rgb="FF9BC2E6"/>
    <pageSetUpPr fitToPage="1"/>
  </sheetPr>
  <dimension ref="A1:AH130"/>
  <sheetViews>
    <sheetView showGridLines="0" zoomScaleNormal="100" workbookViewId="0">
      <selection activeCell="A2" sqref="A2"/>
    </sheetView>
  </sheetViews>
  <sheetFormatPr defaultColWidth="11.7109375" defaultRowHeight="15" x14ac:dyDescent="0.3"/>
  <cols>
    <col min="1" max="1" width="2.7109375" style="245" customWidth="1"/>
    <col min="2" max="3" width="20.7109375" style="91" customWidth="1"/>
    <col min="4" max="10" width="5" style="91" customWidth="1"/>
    <col min="11" max="11" width="1.7109375" style="91" customWidth="1"/>
    <col min="12" max="12" width="2.7109375" style="245" customWidth="1"/>
    <col min="13" max="14" width="20.7109375" style="91" customWidth="1"/>
    <col min="15" max="21" width="5" style="91" customWidth="1"/>
    <col min="22" max="26" width="4.7109375" style="91" customWidth="1"/>
    <col min="27" max="16384" width="11.7109375" style="91"/>
  </cols>
  <sheetData>
    <row r="1" spans="1:34" s="90" customFormat="1" ht="18" x14ac:dyDescent="0.35">
      <c r="A1" s="244"/>
      <c r="B1" s="90" t="s">
        <v>560</v>
      </c>
      <c r="D1" s="3"/>
      <c r="E1" s="3"/>
      <c r="F1" s="3"/>
      <c r="G1" s="3"/>
      <c r="H1" s="3"/>
      <c r="I1" s="3" t="s">
        <v>1</v>
      </c>
      <c r="K1" s="3"/>
      <c r="L1" s="244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G2" s="4"/>
      <c r="AH2" s="4"/>
    </row>
    <row r="3" spans="1:34" s="92" customFormat="1" ht="15.75" customHeight="1" x14ac:dyDescent="0.3">
      <c r="A3" s="246"/>
      <c r="B3" s="92" t="s">
        <v>3</v>
      </c>
      <c r="L3" s="246"/>
      <c r="AA3" s="91"/>
      <c r="AB3" s="91"/>
      <c r="AC3" s="91"/>
      <c r="AD3" s="91"/>
      <c r="AE3" s="91"/>
      <c r="AF3" s="91"/>
    </row>
    <row r="4" spans="1:34" ht="15.75" customHeight="1" x14ac:dyDescent="0.3">
      <c r="A4" s="247"/>
      <c r="B4" s="94" t="s">
        <v>5</v>
      </c>
      <c r="C4" s="94" t="s">
        <v>6</v>
      </c>
      <c r="D4" s="95">
        <v>150</v>
      </c>
      <c r="E4" s="95">
        <v>20</v>
      </c>
      <c r="F4" s="95">
        <v>10</v>
      </c>
      <c r="G4" s="95" t="s">
        <v>7</v>
      </c>
      <c r="H4" s="95" t="s">
        <v>8</v>
      </c>
      <c r="I4" s="95" t="s">
        <v>9</v>
      </c>
      <c r="J4" s="96" t="s">
        <v>10</v>
      </c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</row>
    <row r="5" spans="1:34" ht="15.75" customHeight="1" x14ac:dyDescent="0.3">
      <c r="A5" s="97">
        <v>4</v>
      </c>
      <c r="B5" s="14" t="s">
        <v>22</v>
      </c>
      <c r="C5" s="14" t="s">
        <v>23</v>
      </c>
      <c r="D5" s="15">
        <v>94</v>
      </c>
      <c r="E5" s="15">
        <v>89</v>
      </c>
      <c r="F5" s="15">
        <v>93</v>
      </c>
      <c r="G5" s="98">
        <f t="shared" ref="G5:G10" si="0">SUM(D5:F5)</f>
        <v>276</v>
      </c>
      <c r="H5" s="98">
        <v>6</v>
      </c>
      <c r="I5" s="15">
        <v>276</v>
      </c>
      <c r="J5" s="16">
        <v>6</v>
      </c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34" ht="15.75" customHeight="1" x14ac:dyDescent="0.3">
      <c r="A6" s="100">
        <v>3</v>
      </c>
      <c r="B6" s="18" t="s">
        <v>85</v>
      </c>
      <c r="C6" s="18" t="s">
        <v>23</v>
      </c>
      <c r="D6" s="19">
        <v>91</v>
      </c>
      <c r="E6" s="19">
        <v>87</v>
      </c>
      <c r="F6" s="19">
        <v>89</v>
      </c>
      <c r="G6" s="101">
        <f t="shared" si="0"/>
        <v>267</v>
      </c>
      <c r="H6" s="102">
        <v>5</v>
      </c>
      <c r="I6" s="19">
        <v>267</v>
      </c>
      <c r="J6" s="23">
        <v>5</v>
      </c>
      <c r="L6" s="71"/>
      <c r="M6" s="71"/>
      <c r="N6" s="71"/>
      <c r="O6" s="71"/>
      <c r="P6" s="71"/>
      <c r="Q6" s="71"/>
      <c r="R6" s="71"/>
      <c r="S6" s="71"/>
      <c r="T6" s="71"/>
      <c r="U6" s="71"/>
      <c r="V6" s="4"/>
      <c r="W6" s="4"/>
    </row>
    <row r="7" spans="1:34" s="4" customFormat="1" ht="15.75" customHeight="1" x14ac:dyDescent="0.3">
      <c r="A7" s="100">
        <v>2</v>
      </c>
      <c r="B7" s="18" t="s">
        <v>289</v>
      </c>
      <c r="C7" s="18" t="s">
        <v>23</v>
      </c>
      <c r="D7" s="101">
        <v>88</v>
      </c>
      <c r="E7" s="101">
        <v>88</v>
      </c>
      <c r="F7" s="101">
        <v>87</v>
      </c>
      <c r="G7" s="101">
        <f t="shared" si="0"/>
        <v>263</v>
      </c>
      <c r="H7" s="102">
        <v>4</v>
      </c>
      <c r="I7" s="101">
        <v>263</v>
      </c>
      <c r="J7" s="103">
        <v>4</v>
      </c>
      <c r="V7" s="71"/>
      <c r="W7" s="91"/>
    </row>
    <row r="8" spans="1:34" s="4" customFormat="1" ht="15.75" customHeight="1" x14ac:dyDescent="0.3">
      <c r="A8" s="100">
        <v>6</v>
      </c>
      <c r="B8" s="18" t="s">
        <v>74</v>
      </c>
      <c r="C8" s="18" t="s">
        <v>47</v>
      </c>
      <c r="D8" s="101">
        <v>90</v>
      </c>
      <c r="E8" s="101">
        <v>82</v>
      </c>
      <c r="F8" s="101">
        <v>83</v>
      </c>
      <c r="G8" s="101">
        <f t="shared" si="0"/>
        <v>255</v>
      </c>
      <c r="H8" s="102">
        <v>3</v>
      </c>
      <c r="I8" s="101">
        <v>255</v>
      </c>
      <c r="J8" s="103">
        <v>3</v>
      </c>
      <c r="K8" s="5"/>
      <c r="V8" s="71"/>
      <c r="W8" s="91"/>
    </row>
    <row r="9" spans="1:34" ht="15.75" customHeight="1" x14ac:dyDescent="0.3">
      <c r="A9" s="100">
        <v>5</v>
      </c>
      <c r="B9" s="18" t="s">
        <v>561</v>
      </c>
      <c r="C9" s="18" t="s">
        <v>47</v>
      </c>
      <c r="D9" s="101">
        <v>89</v>
      </c>
      <c r="E9" s="101">
        <v>78</v>
      </c>
      <c r="F9" s="101">
        <v>86</v>
      </c>
      <c r="G9" s="101">
        <f t="shared" si="0"/>
        <v>253</v>
      </c>
      <c r="H9" s="102">
        <v>2</v>
      </c>
      <c r="I9" s="101">
        <v>253</v>
      </c>
      <c r="J9" s="103">
        <v>2</v>
      </c>
      <c r="M9" s="4"/>
    </row>
    <row r="10" spans="1:34" ht="15.75" customHeight="1" x14ac:dyDescent="0.3">
      <c r="A10" s="104">
        <v>1</v>
      </c>
      <c r="B10" s="25" t="s">
        <v>245</v>
      </c>
      <c r="C10" s="25" t="s">
        <v>47</v>
      </c>
      <c r="D10" s="105">
        <v>73</v>
      </c>
      <c r="E10" s="105">
        <v>66</v>
      </c>
      <c r="F10" s="105">
        <v>67</v>
      </c>
      <c r="G10" s="105">
        <f t="shared" si="0"/>
        <v>206</v>
      </c>
      <c r="H10" s="106">
        <v>1</v>
      </c>
      <c r="I10" s="28">
        <v>206</v>
      </c>
      <c r="J10" s="29">
        <v>1</v>
      </c>
      <c r="M10" s="4"/>
      <c r="V10" s="4"/>
      <c r="W10" s="4"/>
    </row>
    <row r="11" spans="1:34" ht="15.75" customHeight="1" x14ac:dyDescent="0.3">
      <c r="A11" s="91"/>
      <c r="L11" s="91"/>
    </row>
    <row r="12" spans="1:34" ht="15.75" customHeight="1" x14ac:dyDescent="0.3">
      <c r="A12" s="91"/>
      <c r="B12" s="4" t="s">
        <v>562</v>
      </c>
      <c r="C12" s="4"/>
      <c r="D12" s="4"/>
      <c r="E12" s="4"/>
      <c r="F12" s="33" t="s">
        <v>142</v>
      </c>
      <c r="G12" s="4"/>
      <c r="L12" s="91"/>
    </row>
    <row r="13" spans="1:34" ht="15.75" customHeight="1" x14ac:dyDescent="0.3">
      <c r="A13" s="91"/>
      <c r="B13" s="4" t="s">
        <v>143</v>
      </c>
      <c r="C13" s="4"/>
      <c r="D13" s="4"/>
      <c r="E13" s="4"/>
      <c r="F13" s="4"/>
      <c r="G13" s="4"/>
      <c r="L13" s="91"/>
    </row>
    <row r="14" spans="1:34" ht="15.75" customHeight="1" x14ac:dyDescent="0.3">
      <c r="A14" s="91"/>
      <c r="L14" s="91"/>
    </row>
    <row r="15" spans="1:34" ht="15.75" customHeight="1" x14ac:dyDescent="0.3">
      <c r="A15" s="91"/>
      <c r="L15" s="91"/>
    </row>
    <row r="16" spans="1:34" ht="15.75" customHeight="1" x14ac:dyDescent="0.3">
      <c r="A16" s="91"/>
      <c r="L16" s="91"/>
    </row>
    <row r="17" s="91" customFormat="1" ht="15.75" customHeight="1" x14ac:dyDescent="0.3"/>
    <row r="18" s="91" customFormat="1" ht="15.75" customHeight="1" x14ac:dyDescent="0.3"/>
    <row r="19" s="91" customFormat="1" ht="15.75" customHeight="1" x14ac:dyDescent="0.3"/>
    <row r="20" s="91" customFormat="1" ht="15.75" customHeight="1" x14ac:dyDescent="0.3"/>
    <row r="21" s="91" customFormat="1" ht="15.75" customHeight="1" x14ac:dyDescent="0.3"/>
    <row r="22" s="91" customFormat="1" ht="15.75" customHeight="1" x14ac:dyDescent="0.3"/>
    <row r="23" s="91" customFormat="1" ht="15.75" customHeight="1" x14ac:dyDescent="0.3"/>
    <row r="24" s="91" customFormat="1" ht="15.75" customHeight="1" x14ac:dyDescent="0.3"/>
    <row r="25" s="91" customFormat="1" ht="15.75" customHeight="1" x14ac:dyDescent="0.3"/>
    <row r="26" s="91" customFormat="1" ht="15.75" customHeight="1" x14ac:dyDescent="0.3"/>
    <row r="27" s="91" customFormat="1" ht="15.75" customHeight="1" x14ac:dyDescent="0.3"/>
    <row r="28" s="91" customFormat="1" ht="15.75" customHeight="1" x14ac:dyDescent="0.3"/>
    <row r="29" s="91" customFormat="1" ht="15.75" customHeight="1" x14ac:dyDescent="0.3"/>
    <row r="30" s="91" customFormat="1" ht="15.75" customHeight="1" x14ac:dyDescent="0.3"/>
    <row r="31" s="91" customFormat="1" ht="15.75" customHeight="1" x14ac:dyDescent="0.3"/>
    <row r="32" s="91" customFormat="1" ht="15.75" customHeight="1" x14ac:dyDescent="0.3"/>
    <row r="33" s="91" customFormat="1" ht="15.75" customHeight="1" x14ac:dyDescent="0.3"/>
    <row r="34" s="91" customFormat="1" ht="15.75" customHeight="1" x14ac:dyDescent="0.3"/>
    <row r="35" s="91" customFormat="1" ht="15.75" customHeight="1" x14ac:dyDescent="0.3"/>
    <row r="36" s="91" customFormat="1" ht="15.75" customHeight="1" x14ac:dyDescent="0.3"/>
    <row r="37" s="91" customFormat="1" ht="15.75" customHeight="1" x14ac:dyDescent="0.3"/>
    <row r="38" s="91" customFormat="1" ht="15.75" customHeight="1" x14ac:dyDescent="0.3"/>
    <row r="39" s="91" customFormat="1" ht="15.75" customHeight="1" x14ac:dyDescent="0.3"/>
    <row r="40" s="91" customFormat="1" ht="15.75" customHeight="1" x14ac:dyDescent="0.3"/>
    <row r="41" s="91" customFormat="1" ht="15.75" customHeight="1" x14ac:dyDescent="0.3"/>
    <row r="42" s="91" customFormat="1" ht="15.75" customHeight="1" x14ac:dyDescent="0.3"/>
    <row r="43" s="91" customFormat="1" ht="15.75" customHeight="1" x14ac:dyDescent="0.3"/>
    <row r="44" s="91" customFormat="1" ht="15.75" customHeight="1" x14ac:dyDescent="0.3"/>
    <row r="45" s="91" customFormat="1" ht="15.75" customHeight="1" x14ac:dyDescent="0.3"/>
    <row r="46" s="91" customFormat="1" ht="15.75" customHeight="1" x14ac:dyDescent="0.3"/>
    <row r="47" s="91" customFormat="1" ht="15.75" customHeight="1" x14ac:dyDescent="0.3"/>
    <row r="48" s="91" customFormat="1" ht="15.75" customHeight="1" x14ac:dyDescent="0.3"/>
    <row r="49" s="91" customFormat="1" ht="15.75" customHeight="1" x14ac:dyDescent="0.3"/>
    <row r="50" s="91" customFormat="1" ht="15.75" customHeight="1" x14ac:dyDescent="0.3"/>
    <row r="51" s="91" customFormat="1" ht="15.75" customHeight="1" x14ac:dyDescent="0.3"/>
    <row r="52" s="91" customFormat="1" ht="15.75" customHeight="1" x14ac:dyDescent="0.3"/>
    <row r="53" s="91" customFormat="1" ht="15.75" customHeight="1" x14ac:dyDescent="0.3"/>
    <row r="54" s="91" customFormat="1" ht="15.75" customHeight="1" x14ac:dyDescent="0.3"/>
    <row r="55" s="91" customFormat="1" ht="15.75" customHeight="1" x14ac:dyDescent="0.3"/>
    <row r="56" s="91" customFormat="1" ht="15.75" customHeight="1" x14ac:dyDescent="0.3"/>
    <row r="57" s="91" customFormat="1" ht="15.75" customHeight="1" x14ac:dyDescent="0.3"/>
    <row r="58" s="91" customFormat="1" ht="15.75" customHeight="1" x14ac:dyDescent="0.3"/>
    <row r="59" s="91" customFormat="1" ht="15.75" customHeight="1" x14ac:dyDescent="0.3"/>
    <row r="60" s="91" customFormat="1" ht="15.75" customHeight="1" x14ac:dyDescent="0.3"/>
    <row r="61" s="91" customFormat="1" ht="15.75" customHeight="1" x14ac:dyDescent="0.3"/>
    <row r="62" s="91" customFormat="1" ht="15.75" customHeight="1" x14ac:dyDescent="0.3"/>
    <row r="63" s="91" customFormat="1" ht="15.75" customHeight="1" x14ac:dyDescent="0.3"/>
    <row r="64" s="91" customFormat="1" ht="15.75" customHeight="1" x14ac:dyDescent="0.3"/>
    <row r="65" s="91" customFormat="1" ht="15.75" customHeight="1" x14ac:dyDescent="0.3"/>
    <row r="66" s="91" customFormat="1" ht="15.75" customHeight="1" x14ac:dyDescent="0.3"/>
    <row r="67" s="91" customFormat="1" ht="15.75" customHeight="1" x14ac:dyDescent="0.3"/>
    <row r="68" s="91" customFormat="1" ht="15.75" customHeight="1" x14ac:dyDescent="0.3"/>
    <row r="69" s="91" customFormat="1" x14ac:dyDescent="0.3"/>
    <row r="70" s="91" customFormat="1" x14ac:dyDescent="0.3"/>
    <row r="71" s="91" customFormat="1" x14ac:dyDescent="0.3"/>
    <row r="72" s="91" customFormat="1" x14ac:dyDescent="0.3"/>
    <row r="73" s="91" customFormat="1" x14ac:dyDescent="0.3"/>
    <row r="74" s="91" customFormat="1" x14ac:dyDescent="0.3"/>
    <row r="75" s="91" customFormat="1" x14ac:dyDescent="0.3"/>
    <row r="76" s="91" customFormat="1" x14ac:dyDescent="0.3"/>
    <row r="77" s="91" customFormat="1" x14ac:dyDescent="0.3"/>
    <row r="78" s="91" customFormat="1" x14ac:dyDescent="0.3"/>
    <row r="79" s="91" customFormat="1" x14ac:dyDescent="0.3"/>
    <row r="80" s="91" customFormat="1" x14ac:dyDescent="0.3"/>
    <row r="81" s="91" customFormat="1" x14ac:dyDescent="0.3"/>
    <row r="82" s="91" customFormat="1" x14ac:dyDescent="0.3"/>
    <row r="83" s="91" customFormat="1" x14ac:dyDescent="0.3"/>
    <row r="84" s="91" customFormat="1" x14ac:dyDescent="0.3"/>
    <row r="85" s="91" customFormat="1" x14ac:dyDescent="0.3"/>
    <row r="86" s="91" customFormat="1" x14ac:dyDescent="0.3"/>
    <row r="87" s="91" customFormat="1" x14ac:dyDescent="0.3"/>
    <row r="88" s="91" customFormat="1" x14ac:dyDescent="0.3"/>
    <row r="89" s="91" customFormat="1" x14ac:dyDescent="0.3"/>
    <row r="90" s="91" customFormat="1" x14ac:dyDescent="0.3"/>
    <row r="91" s="91" customFormat="1" x14ac:dyDescent="0.3"/>
    <row r="92" s="91" customFormat="1" x14ac:dyDescent="0.3"/>
    <row r="93" s="91" customFormat="1" x14ac:dyDescent="0.3"/>
    <row r="94" s="91" customFormat="1" x14ac:dyDescent="0.3"/>
    <row r="95" s="91" customFormat="1" x14ac:dyDescent="0.3"/>
    <row r="96" s="91" customFormat="1" x14ac:dyDescent="0.3"/>
    <row r="97" s="91" customFormat="1" x14ac:dyDescent="0.3"/>
    <row r="98" s="91" customFormat="1" x14ac:dyDescent="0.3"/>
    <row r="99" s="91" customFormat="1" x14ac:dyDescent="0.3"/>
    <row r="100" s="91" customFormat="1" x14ac:dyDescent="0.3"/>
    <row r="101" s="91" customFormat="1" x14ac:dyDescent="0.3"/>
    <row r="102" s="91" customFormat="1" x14ac:dyDescent="0.3"/>
    <row r="103" s="91" customFormat="1" x14ac:dyDescent="0.3"/>
    <row r="104" s="91" customFormat="1" x14ac:dyDescent="0.3"/>
    <row r="105" s="91" customFormat="1" x14ac:dyDescent="0.3"/>
    <row r="106" s="91" customFormat="1" x14ac:dyDescent="0.3"/>
    <row r="107" s="91" customFormat="1" x14ac:dyDescent="0.3"/>
    <row r="108" s="91" customFormat="1" x14ac:dyDescent="0.3"/>
    <row r="109" s="91" customFormat="1" x14ac:dyDescent="0.3"/>
    <row r="110" s="91" customFormat="1" x14ac:dyDescent="0.3"/>
    <row r="111" s="91" customFormat="1" x14ac:dyDescent="0.3"/>
    <row r="112" s="91" customFormat="1" x14ac:dyDescent="0.3"/>
    <row r="113" s="91" customFormat="1" x14ac:dyDescent="0.3"/>
    <row r="114" s="91" customFormat="1" x14ac:dyDescent="0.3"/>
    <row r="115" s="91" customFormat="1" x14ac:dyDescent="0.3"/>
    <row r="116" s="91" customFormat="1" x14ac:dyDescent="0.3"/>
    <row r="117" s="91" customFormat="1" x14ac:dyDescent="0.3"/>
    <row r="118" s="91" customFormat="1" x14ac:dyDescent="0.3"/>
    <row r="119" s="91" customFormat="1" x14ac:dyDescent="0.3"/>
    <row r="120" s="91" customFormat="1" x14ac:dyDescent="0.3"/>
    <row r="121" s="91" customFormat="1" x14ac:dyDescent="0.3"/>
    <row r="122" s="91" customFormat="1" x14ac:dyDescent="0.3"/>
    <row r="123" s="91" customFormat="1" x14ac:dyDescent="0.3"/>
    <row r="124" s="91" customFormat="1" x14ac:dyDescent="0.3"/>
    <row r="125" s="91" customFormat="1" x14ac:dyDescent="0.3"/>
    <row r="126" s="91" customFormat="1" x14ac:dyDescent="0.3"/>
    <row r="127" s="91" customFormat="1" x14ac:dyDescent="0.3"/>
    <row r="128" s="91" customFormat="1" x14ac:dyDescent="0.3"/>
    <row r="129" s="91" customFormat="1" x14ac:dyDescent="0.3"/>
    <row r="130" s="91" customFormat="1" x14ac:dyDescent="0.3"/>
  </sheetData>
  <hyperlinks>
    <hyperlink ref="B2" location="'Index'!A3" tooltip="Go to the Index sheet" display="`" xr:uid="{EF683170-F659-4F4E-BF81-DD45B4C896E0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DCB8-52A0-43D3-8EE5-E8F7502837B9}">
  <sheetPr codeName="Sheet14">
    <tabColor theme="9"/>
    <pageSetUpPr fitToPage="1"/>
  </sheetPr>
  <dimension ref="A1:AH70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0</v>
      </c>
      <c r="D1" s="3"/>
      <c r="E1" s="3"/>
      <c r="F1" s="3" t="s">
        <v>165</v>
      </c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34"/>
      <c r="AH1" s="34"/>
    </row>
    <row r="2" spans="1:34" ht="15.75" customHeight="1" x14ac:dyDescent="0.3">
      <c r="B2" s="6" t="s">
        <v>2</v>
      </c>
      <c r="AG2" s="34"/>
      <c r="AH2" s="34"/>
    </row>
    <row r="3" spans="1:34" s="8" customFormat="1" ht="15.75" customHeight="1" x14ac:dyDescent="0.3">
      <c r="A3" s="7"/>
      <c r="B3" s="8" t="s">
        <v>3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34" ht="15.75" customHeight="1" x14ac:dyDescent="0.3">
      <c r="A5" s="13">
        <v>1</v>
      </c>
      <c r="B5" s="14" t="s">
        <v>48</v>
      </c>
      <c r="C5" s="14" t="s">
        <v>49</v>
      </c>
      <c r="D5" s="15">
        <v>182</v>
      </c>
      <c r="E5" s="15">
        <v>9</v>
      </c>
      <c r="F5" s="31">
        <v>182</v>
      </c>
      <c r="G5" s="32">
        <v>9</v>
      </c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34" ht="15.75" customHeight="1" x14ac:dyDescent="0.3">
      <c r="A6" s="17">
        <v>5</v>
      </c>
      <c r="B6" s="18" t="s">
        <v>27</v>
      </c>
      <c r="C6" s="18" t="s">
        <v>28</v>
      </c>
      <c r="D6" s="37">
        <v>182</v>
      </c>
      <c r="E6" s="19">
        <v>9</v>
      </c>
      <c r="F6" s="37">
        <v>182</v>
      </c>
      <c r="G6" s="38">
        <v>9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34" ht="15.75" customHeight="1" x14ac:dyDescent="0.3">
      <c r="A7" s="39">
        <v>8</v>
      </c>
      <c r="B7" s="18" t="s">
        <v>31</v>
      </c>
      <c r="C7" s="18" t="s">
        <v>32</v>
      </c>
      <c r="D7" s="37">
        <v>181</v>
      </c>
      <c r="E7" s="19">
        <v>7</v>
      </c>
      <c r="F7" s="37">
        <v>181</v>
      </c>
      <c r="G7" s="38">
        <v>7</v>
      </c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34" ht="15.75" customHeight="1" x14ac:dyDescent="0.3">
      <c r="A8" s="17">
        <v>7</v>
      </c>
      <c r="B8" s="18" t="s">
        <v>46</v>
      </c>
      <c r="C8" s="18" t="s">
        <v>47</v>
      </c>
      <c r="D8" s="37">
        <v>179</v>
      </c>
      <c r="E8" s="19">
        <v>6</v>
      </c>
      <c r="F8" s="37">
        <v>179</v>
      </c>
      <c r="G8" s="38">
        <v>6</v>
      </c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34" ht="15.75" customHeight="1" x14ac:dyDescent="0.3">
      <c r="A9" s="17">
        <v>3</v>
      </c>
      <c r="B9" s="18" t="s">
        <v>50</v>
      </c>
      <c r="C9" s="18" t="s">
        <v>14</v>
      </c>
      <c r="D9" s="37">
        <v>176</v>
      </c>
      <c r="E9" s="19">
        <v>5</v>
      </c>
      <c r="F9" s="37">
        <v>176</v>
      </c>
      <c r="G9" s="38">
        <v>5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</row>
    <row r="10" spans="1:34" ht="15.75" customHeight="1" x14ac:dyDescent="0.3">
      <c r="A10" s="39">
        <v>6</v>
      </c>
      <c r="B10" s="18" t="s">
        <v>52</v>
      </c>
      <c r="C10" s="18" t="s">
        <v>47</v>
      </c>
      <c r="D10" s="37">
        <v>176</v>
      </c>
      <c r="E10" s="19">
        <v>5</v>
      </c>
      <c r="F10" s="37">
        <v>176</v>
      </c>
      <c r="G10" s="38">
        <v>5</v>
      </c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</row>
    <row r="11" spans="1:34" ht="15.75" customHeight="1" x14ac:dyDescent="0.3">
      <c r="A11" s="17">
        <v>9</v>
      </c>
      <c r="B11" s="18" t="s">
        <v>55</v>
      </c>
      <c r="C11" s="18" t="s">
        <v>32</v>
      </c>
      <c r="D11" s="37">
        <v>176</v>
      </c>
      <c r="E11" s="19">
        <v>5</v>
      </c>
      <c r="F11" s="37">
        <v>176</v>
      </c>
      <c r="G11" s="38">
        <v>5</v>
      </c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</row>
    <row r="12" spans="1:34" ht="15.75" customHeight="1" x14ac:dyDescent="0.3">
      <c r="A12" s="39">
        <v>4</v>
      </c>
      <c r="B12" s="18" t="s">
        <v>65</v>
      </c>
      <c r="C12" s="18" t="s">
        <v>49</v>
      </c>
      <c r="D12" s="37">
        <v>159</v>
      </c>
      <c r="E12" s="19">
        <v>2</v>
      </c>
      <c r="F12" s="37">
        <v>159</v>
      </c>
      <c r="G12" s="38">
        <v>2</v>
      </c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34" ht="15.75" customHeight="1" x14ac:dyDescent="0.3">
      <c r="A13" s="40">
        <v>2</v>
      </c>
      <c r="B13" s="25" t="s">
        <v>66</v>
      </c>
      <c r="C13" s="25" t="s">
        <v>67</v>
      </c>
      <c r="D13" s="41" t="s">
        <v>68</v>
      </c>
      <c r="E13" s="26">
        <v>0</v>
      </c>
      <c r="F13" s="41">
        <v>0</v>
      </c>
      <c r="G13" s="42">
        <v>0</v>
      </c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34" ht="15.75" customHeight="1" x14ac:dyDescent="0.3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34" ht="15.75" customHeight="1" x14ac:dyDescent="0.3">
      <c r="A15" s="7"/>
      <c r="B15" s="8" t="s">
        <v>4</v>
      </c>
      <c r="C15" s="8"/>
      <c r="D15" s="8"/>
      <c r="E15" s="8"/>
      <c r="F15" s="8"/>
      <c r="G15" s="8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34" ht="15.75" customHeight="1" x14ac:dyDescent="0.3">
      <c r="A16" s="9"/>
      <c r="B16" s="10" t="s">
        <v>5</v>
      </c>
      <c r="C16" s="10" t="s">
        <v>6</v>
      </c>
      <c r="D16" s="11" t="s">
        <v>7</v>
      </c>
      <c r="E16" s="11" t="s">
        <v>8</v>
      </c>
      <c r="F16" s="11" t="s">
        <v>9</v>
      </c>
      <c r="G16" s="12" t="s">
        <v>10</v>
      </c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ht="15.75" customHeight="1" x14ac:dyDescent="0.3">
      <c r="A17" s="13">
        <v>3</v>
      </c>
      <c r="B17" s="14" t="s">
        <v>80</v>
      </c>
      <c r="C17" s="14" t="s">
        <v>81</v>
      </c>
      <c r="D17" s="35">
        <v>174</v>
      </c>
      <c r="E17" s="15">
        <v>9</v>
      </c>
      <c r="F17" s="35">
        <v>174</v>
      </c>
      <c r="G17" s="36">
        <v>9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5.75" customHeight="1" x14ac:dyDescent="0.3">
      <c r="A18" s="39">
        <v>6</v>
      </c>
      <c r="B18" s="18" t="s">
        <v>82</v>
      </c>
      <c r="C18" s="18" t="s">
        <v>81</v>
      </c>
      <c r="D18" s="37">
        <v>172</v>
      </c>
      <c r="E18" s="19">
        <v>8</v>
      </c>
      <c r="F18" s="37">
        <v>172</v>
      </c>
      <c r="G18" s="38">
        <v>8</v>
      </c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ht="15.75" customHeight="1" x14ac:dyDescent="0.3">
      <c r="A19" s="17">
        <v>9</v>
      </c>
      <c r="B19" s="18" t="s">
        <v>106</v>
      </c>
      <c r="C19" s="18" t="s">
        <v>12</v>
      </c>
      <c r="D19" s="37">
        <v>168</v>
      </c>
      <c r="E19" s="19">
        <v>7</v>
      </c>
      <c r="F19" s="37">
        <v>168</v>
      </c>
      <c r="G19" s="38">
        <v>7</v>
      </c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</row>
    <row r="20" spans="1:26" ht="15.75" customHeight="1" x14ac:dyDescent="0.3">
      <c r="A20" s="39">
        <v>2</v>
      </c>
      <c r="B20" s="18" t="s">
        <v>84</v>
      </c>
      <c r="C20" s="18" t="s">
        <v>49</v>
      </c>
      <c r="D20" s="37">
        <v>167</v>
      </c>
      <c r="E20" s="19">
        <v>6</v>
      </c>
      <c r="F20" s="37">
        <v>167</v>
      </c>
      <c r="G20" s="38">
        <v>6</v>
      </c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5.75" customHeight="1" x14ac:dyDescent="0.3">
      <c r="A21" s="17">
        <v>5</v>
      </c>
      <c r="B21" s="18" t="s">
        <v>62</v>
      </c>
      <c r="C21" s="18" t="s">
        <v>39</v>
      </c>
      <c r="D21" s="37">
        <v>165</v>
      </c>
      <c r="E21" s="19">
        <v>5</v>
      </c>
      <c r="F21" s="37">
        <v>165</v>
      </c>
      <c r="G21" s="38">
        <v>5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ht="15.75" customHeight="1" x14ac:dyDescent="0.3">
      <c r="A22" s="39">
        <v>8</v>
      </c>
      <c r="B22" s="18" t="s">
        <v>93</v>
      </c>
      <c r="C22" s="18" t="s">
        <v>37</v>
      </c>
      <c r="D22" s="37">
        <v>164</v>
      </c>
      <c r="E22" s="19">
        <v>4</v>
      </c>
      <c r="F22" s="37">
        <v>164</v>
      </c>
      <c r="G22" s="38">
        <v>4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</row>
    <row r="23" spans="1:26" ht="15.75" customHeight="1" x14ac:dyDescent="0.3">
      <c r="A23" s="17">
        <v>7</v>
      </c>
      <c r="B23" s="18" t="s">
        <v>109</v>
      </c>
      <c r="C23" s="18" t="s">
        <v>108</v>
      </c>
      <c r="D23" s="37">
        <v>163</v>
      </c>
      <c r="E23" s="19">
        <v>3</v>
      </c>
      <c r="F23" s="37">
        <v>163</v>
      </c>
      <c r="G23" s="38">
        <v>3</v>
      </c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</row>
    <row r="24" spans="1:26" ht="15.75" customHeight="1" x14ac:dyDescent="0.3">
      <c r="A24" s="17">
        <v>1</v>
      </c>
      <c r="B24" s="18" t="s">
        <v>87</v>
      </c>
      <c r="C24" s="18" t="s">
        <v>39</v>
      </c>
      <c r="D24" s="19">
        <v>158</v>
      </c>
      <c r="E24" s="19">
        <v>2</v>
      </c>
      <c r="F24" s="21">
        <v>158</v>
      </c>
      <c r="G24" s="22">
        <v>2</v>
      </c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</row>
    <row r="25" spans="1:26" ht="15.75" customHeight="1" x14ac:dyDescent="0.3">
      <c r="A25" s="40">
        <v>4</v>
      </c>
      <c r="B25" s="25" t="s">
        <v>92</v>
      </c>
      <c r="C25" s="25" t="s">
        <v>14</v>
      </c>
      <c r="D25" s="41" t="s">
        <v>68</v>
      </c>
      <c r="E25" s="26">
        <v>0</v>
      </c>
      <c r="F25" s="41">
        <v>0</v>
      </c>
      <c r="G25" s="42">
        <v>0</v>
      </c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</row>
    <row r="26" spans="1:26" ht="15.75" customHeight="1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</row>
    <row r="27" spans="1:26" ht="15.75" customHeight="1" x14ac:dyDescent="0.3">
      <c r="A27" s="7"/>
      <c r="B27" s="8" t="s">
        <v>44</v>
      </c>
      <c r="C27" s="8"/>
      <c r="D27" s="8"/>
      <c r="E27" s="8"/>
      <c r="F27" s="8"/>
      <c r="G27" s="8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5.75" customHeight="1" x14ac:dyDescent="0.3">
      <c r="A28" s="9"/>
      <c r="B28" s="10" t="s">
        <v>5</v>
      </c>
      <c r="C28" s="10" t="s">
        <v>6</v>
      </c>
      <c r="D28" s="11" t="s">
        <v>7</v>
      </c>
      <c r="E28" s="11" t="s">
        <v>8</v>
      </c>
      <c r="F28" s="11" t="s">
        <v>9</v>
      </c>
      <c r="G28" s="12" t="s">
        <v>10</v>
      </c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5.75" customHeight="1" x14ac:dyDescent="0.3">
      <c r="A29" s="13">
        <v>7</v>
      </c>
      <c r="B29" s="14" t="s">
        <v>100</v>
      </c>
      <c r="C29" s="14" t="s">
        <v>49</v>
      </c>
      <c r="D29" s="35">
        <v>176</v>
      </c>
      <c r="E29" s="15">
        <v>9</v>
      </c>
      <c r="F29" s="35">
        <v>176</v>
      </c>
      <c r="G29" s="36">
        <v>9</v>
      </c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5.75" customHeight="1" x14ac:dyDescent="0.3">
      <c r="A30" s="17">
        <v>5</v>
      </c>
      <c r="B30" s="18" t="s">
        <v>101</v>
      </c>
      <c r="C30" s="18" t="s">
        <v>102</v>
      </c>
      <c r="D30" s="37">
        <v>170</v>
      </c>
      <c r="E30" s="19">
        <v>8</v>
      </c>
      <c r="F30" s="37">
        <v>170</v>
      </c>
      <c r="G30" s="38">
        <v>8</v>
      </c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5.75" customHeight="1" x14ac:dyDescent="0.3">
      <c r="A31" s="39">
        <v>2</v>
      </c>
      <c r="B31" s="18" t="s">
        <v>123</v>
      </c>
      <c r="C31" s="18" t="s">
        <v>28</v>
      </c>
      <c r="D31" s="37">
        <v>168</v>
      </c>
      <c r="E31" s="19">
        <v>7</v>
      </c>
      <c r="F31" s="37">
        <v>168</v>
      </c>
      <c r="G31" s="38">
        <v>7</v>
      </c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5.75" customHeight="1" x14ac:dyDescent="0.3">
      <c r="A32" s="17">
        <v>9</v>
      </c>
      <c r="B32" s="18" t="s">
        <v>129</v>
      </c>
      <c r="C32" s="18" t="s">
        <v>54</v>
      </c>
      <c r="D32" s="37">
        <v>164</v>
      </c>
      <c r="E32" s="19">
        <v>6</v>
      </c>
      <c r="F32" s="37">
        <v>164</v>
      </c>
      <c r="G32" s="38">
        <v>6</v>
      </c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</row>
    <row r="33" spans="1:26" ht="15.75" customHeight="1" x14ac:dyDescent="0.3">
      <c r="A33" s="39">
        <v>4</v>
      </c>
      <c r="B33" s="18" t="s">
        <v>107</v>
      </c>
      <c r="C33" s="18" t="s">
        <v>108</v>
      </c>
      <c r="D33" s="37">
        <v>162</v>
      </c>
      <c r="E33" s="19">
        <v>5</v>
      </c>
      <c r="F33" s="37">
        <v>162</v>
      </c>
      <c r="G33" s="38">
        <v>5</v>
      </c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ht="15.75" customHeight="1" x14ac:dyDescent="0.3">
      <c r="A34" s="17">
        <v>3</v>
      </c>
      <c r="B34" s="18" t="s">
        <v>110</v>
      </c>
      <c r="C34" s="18" t="s">
        <v>49</v>
      </c>
      <c r="D34" s="37">
        <v>160</v>
      </c>
      <c r="E34" s="19">
        <v>4</v>
      </c>
      <c r="F34" s="37">
        <v>160</v>
      </c>
      <c r="G34" s="38">
        <v>4</v>
      </c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ht="15.75" customHeight="1" x14ac:dyDescent="0.3">
      <c r="A35" s="39">
        <v>8</v>
      </c>
      <c r="B35" s="18" t="s">
        <v>117</v>
      </c>
      <c r="C35" s="18" t="s">
        <v>108</v>
      </c>
      <c r="D35" s="37">
        <v>159</v>
      </c>
      <c r="E35" s="19">
        <v>3</v>
      </c>
      <c r="F35" s="37">
        <v>159</v>
      </c>
      <c r="G35" s="38">
        <v>3</v>
      </c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ht="15.75" customHeight="1" x14ac:dyDescent="0.3">
      <c r="A36" s="39">
        <v>6</v>
      </c>
      <c r="B36" s="18" t="s">
        <v>136</v>
      </c>
      <c r="C36" s="18" t="s">
        <v>67</v>
      </c>
      <c r="D36" s="37">
        <v>151</v>
      </c>
      <c r="E36" s="19">
        <v>2</v>
      </c>
      <c r="F36" s="37">
        <v>151</v>
      </c>
      <c r="G36" s="38">
        <v>2</v>
      </c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ht="15.75" customHeight="1" x14ac:dyDescent="0.3">
      <c r="A37" s="24">
        <v>1</v>
      </c>
      <c r="B37" s="25" t="s">
        <v>139</v>
      </c>
      <c r="C37" s="25" t="s">
        <v>102</v>
      </c>
      <c r="D37" s="26">
        <v>131</v>
      </c>
      <c r="E37" s="26">
        <v>1</v>
      </c>
      <c r="F37" s="28">
        <v>131</v>
      </c>
      <c r="G37" s="29">
        <v>1</v>
      </c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ht="15.75" customHeight="1" x14ac:dyDescent="0.3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ht="15.75" customHeight="1" x14ac:dyDescent="0.3">
      <c r="A39" s="7"/>
      <c r="B39" s="8" t="s">
        <v>45</v>
      </c>
      <c r="C39" s="8"/>
      <c r="D39" s="8"/>
      <c r="E39" s="8"/>
      <c r="F39" s="8"/>
      <c r="G39" s="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ht="15.75" customHeight="1" x14ac:dyDescent="0.3">
      <c r="A40" s="9"/>
      <c r="B40" s="10" t="s">
        <v>5</v>
      </c>
      <c r="C40" s="10" t="s">
        <v>6</v>
      </c>
      <c r="D40" s="11" t="s">
        <v>7</v>
      </c>
      <c r="E40" s="11" t="s">
        <v>8</v>
      </c>
      <c r="F40" s="11" t="s">
        <v>9</v>
      </c>
      <c r="G40" s="12" t="s">
        <v>10</v>
      </c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ht="15.75" customHeight="1" x14ac:dyDescent="0.3">
      <c r="A41" s="43">
        <v>6</v>
      </c>
      <c r="B41" s="14" t="s">
        <v>128</v>
      </c>
      <c r="C41" s="14" t="s">
        <v>108</v>
      </c>
      <c r="D41" s="35">
        <v>163</v>
      </c>
      <c r="E41" s="15">
        <v>9</v>
      </c>
      <c r="F41" s="35">
        <v>163</v>
      </c>
      <c r="G41" s="36">
        <v>9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ht="15.75" customHeight="1" x14ac:dyDescent="0.3">
      <c r="A42" s="17">
        <v>5</v>
      </c>
      <c r="B42" s="18" t="s">
        <v>147</v>
      </c>
      <c r="C42" s="18" t="s">
        <v>67</v>
      </c>
      <c r="D42" s="37">
        <v>153</v>
      </c>
      <c r="E42" s="19">
        <v>8</v>
      </c>
      <c r="F42" s="37">
        <v>153</v>
      </c>
      <c r="G42" s="38">
        <v>8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15.75" customHeight="1" x14ac:dyDescent="0.3">
      <c r="A43" s="17">
        <v>7</v>
      </c>
      <c r="B43" s="18" t="s">
        <v>149</v>
      </c>
      <c r="C43" s="18" t="s">
        <v>102</v>
      </c>
      <c r="D43" s="37">
        <v>148</v>
      </c>
      <c r="E43" s="19">
        <v>7</v>
      </c>
      <c r="F43" s="37">
        <v>148</v>
      </c>
      <c r="G43" s="38">
        <v>7</v>
      </c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</row>
    <row r="44" spans="1:26" ht="15.75" customHeight="1" x14ac:dyDescent="0.3">
      <c r="A44" s="39">
        <v>4</v>
      </c>
      <c r="B44" s="18" t="s">
        <v>150</v>
      </c>
      <c r="C44" s="18" t="s">
        <v>37</v>
      </c>
      <c r="D44" s="37">
        <v>145</v>
      </c>
      <c r="E44" s="19">
        <v>6</v>
      </c>
      <c r="F44" s="37">
        <v>145</v>
      </c>
      <c r="G44" s="38">
        <v>6</v>
      </c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</row>
    <row r="45" spans="1:26" ht="15.75" customHeight="1" x14ac:dyDescent="0.3">
      <c r="A45" s="17">
        <v>9</v>
      </c>
      <c r="B45" s="18" t="s">
        <v>137</v>
      </c>
      <c r="C45" s="18" t="s">
        <v>138</v>
      </c>
      <c r="D45" s="37">
        <v>145</v>
      </c>
      <c r="E45" s="19">
        <v>6</v>
      </c>
      <c r="F45" s="37">
        <v>145</v>
      </c>
      <c r="G45" s="38">
        <v>6</v>
      </c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ht="15.75" customHeight="1" x14ac:dyDescent="0.3">
      <c r="A46" s="39">
        <v>8</v>
      </c>
      <c r="B46" s="18" t="s">
        <v>153</v>
      </c>
      <c r="C46" s="18" t="s">
        <v>14</v>
      </c>
      <c r="D46" s="37">
        <v>144</v>
      </c>
      <c r="E46" s="19">
        <v>4</v>
      </c>
      <c r="F46" s="37">
        <v>144</v>
      </c>
      <c r="G46" s="38">
        <v>4</v>
      </c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</row>
    <row r="47" spans="1:26" ht="15.75" customHeight="1" x14ac:dyDescent="0.3">
      <c r="A47" s="17">
        <v>1</v>
      </c>
      <c r="B47" s="18" t="s">
        <v>154</v>
      </c>
      <c r="C47" s="18" t="s">
        <v>49</v>
      </c>
      <c r="D47" s="19">
        <v>135</v>
      </c>
      <c r="E47" s="19">
        <v>3</v>
      </c>
      <c r="F47" s="21">
        <v>135</v>
      </c>
      <c r="G47" s="22">
        <v>3</v>
      </c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ht="15.75" customHeight="1" x14ac:dyDescent="0.3">
      <c r="A48" s="39">
        <v>2</v>
      </c>
      <c r="B48" s="18" t="s">
        <v>156</v>
      </c>
      <c r="C48" s="18" t="s">
        <v>81</v>
      </c>
      <c r="D48" s="37">
        <v>127</v>
      </c>
      <c r="E48" s="19">
        <v>2</v>
      </c>
      <c r="F48" s="37">
        <v>127</v>
      </c>
      <c r="G48" s="38">
        <v>2</v>
      </c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ht="15.75" customHeight="1" x14ac:dyDescent="0.3">
      <c r="A49" s="24">
        <v>3</v>
      </c>
      <c r="B49" s="25" t="s">
        <v>140</v>
      </c>
      <c r="C49" s="25" t="s">
        <v>14</v>
      </c>
      <c r="D49" s="41">
        <v>127</v>
      </c>
      <c r="E49" s="26">
        <v>2</v>
      </c>
      <c r="F49" s="41">
        <v>127</v>
      </c>
      <c r="G49" s="42">
        <v>2</v>
      </c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ht="15.75" customHeight="1" x14ac:dyDescent="0.3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ht="15.75" customHeight="1" x14ac:dyDescent="0.3">
      <c r="A51" s="34"/>
      <c r="B51" s="4" t="s">
        <v>164</v>
      </c>
      <c r="F51" s="33" t="s">
        <v>142</v>
      </c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ht="15.75" customHeight="1" x14ac:dyDescent="0.3">
      <c r="A52" s="34"/>
      <c r="B52" s="4" t="s">
        <v>143</v>
      </c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</row>
    <row r="53" spans="1:26" x14ac:dyDescent="0.3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x14ac:dyDescent="0.3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</row>
    <row r="55" spans="1:26" x14ac:dyDescent="0.3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</row>
    <row r="56" spans="1:26" x14ac:dyDescent="0.3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x14ac:dyDescent="0.3">
      <c r="A57" s="34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x14ac:dyDescent="0.3">
      <c r="A58" s="34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x14ac:dyDescent="0.3">
      <c r="A59" s="34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x14ac:dyDescent="0.3">
      <c r="A60" s="34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x14ac:dyDescent="0.3">
      <c r="A61" s="34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x14ac:dyDescent="0.3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x14ac:dyDescent="0.3">
      <c r="A63" s="34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x14ac:dyDescent="0.3">
      <c r="A64" s="34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x14ac:dyDescent="0.3">
      <c r="A65" s="34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x14ac:dyDescent="0.3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x14ac:dyDescent="0.3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x14ac:dyDescent="0.3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x14ac:dyDescent="0.3">
      <c r="A69" s="34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x14ac:dyDescent="0.3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</sheetData>
  <sheetProtection selectLockedCells="1" selectUnlockedCells="1"/>
  <hyperlinks>
    <hyperlink ref="B2" location="'Index'!A3" tooltip="Go to the Index sheet" display="`" xr:uid="{79CEBE1F-05E4-4A8D-8A48-B1641CB2D9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76DF-3A0E-4925-BC8E-C1FD8F36F708}">
  <sheetPr codeName="Sheet15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166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3</v>
      </c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167</v>
      </c>
      <c r="B4" s="46"/>
      <c r="C4" s="47">
        <v>530</v>
      </c>
      <c r="D4" s="46"/>
      <c r="E4" s="48" t="s">
        <v>10</v>
      </c>
      <c r="F4" s="49">
        <f>SUM(F5:F7)</f>
        <v>534</v>
      </c>
      <c r="G4" s="50" t="s">
        <v>168</v>
      </c>
      <c r="H4" t="s">
        <v>169</v>
      </c>
      <c r="I4"/>
      <c r="J4"/>
      <c r="K4"/>
      <c r="L4"/>
      <c r="M4">
        <v>530</v>
      </c>
      <c r="N4"/>
    </row>
    <row r="5" spans="1:34" ht="15.75" customHeight="1" x14ac:dyDescent="0.3">
      <c r="A5" s="51" t="s">
        <v>61</v>
      </c>
      <c r="B5" s="20">
        <v>45</v>
      </c>
      <c r="C5" s="20">
        <v>41</v>
      </c>
      <c r="D5" s="20">
        <v>43</v>
      </c>
      <c r="E5" s="20">
        <v>43</v>
      </c>
      <c r="F5" s="52">
        <f>SUM(B5:E5)</f>
        <v>172</v>
      </c>
      <c r="G5"/>
      <c r="H5"/>
      <c r="I5"/>
      <c r="J5"/>
      <c r="K5"/>
      <c r="L5"/>
      <c r="M5"/>
      <c r="N5"/>
    </row>
    <row r="6" spans="1:34" ht="15.75" customHeight="1" x14ac:dyDescent="0.3">
      <c r="A6" s="53" t="s">
        <v>51</v>
      </c>
      <c r="B6" s="19">
        <v>45</v>
      </c>
      <c r="C6" s="19">
        <v>46</v>
      </c>
      <c r="D6" s="19">
        <v>42</v>
      </c>
      <c r="E6" s="19">
        <v>45</v>
      </c>
      <c r="F6" s="23">
        <f>SUM(B6:E6)</f>
        <v>178</v>
      </c>
      <c r="G6"/>
      <c r="H6"/>
      <c r="I6"/>
      <c r="J6"/>
      <c r="K6"/>
      <c r="L6"/>
      <c r="M6"/>
      <c r="N6"/>
    </row>
    <row r="7" spans="1:34" ht="15.75" customHeight="1" x14ac:dyDescent="0.3">
      <c r="A7" s="54" t="s">
        <v>36</v>
      </c>
      <c r="B7" s="26">
        <v>43</v>
      </c>
      <c r="C7" s="26">
        <v>46</v>
      </c>
      <c r="D7" s="26">
        <v>47</v>
      </c>
      <c r="E7" s="26">
        <v>48</v>
      </c>
      <c r="F7" s="30">
        <f>SUM(B7:E7)</f>
        <v>184</v>
      </c>
      <c r="G7"/>
      <c r="H7"/>
      <c r="I7"/>
      <c r="J7"/>
      <c r="K7"/>
      <c r="L7"/>
      <c r="M7"/>
      <c r="N7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55"/>
    </row>
    <row r="9" spans="1:34" ht="15.75" customHeight="1" x14ac:dyDescent="0.3">
      <c r="A9" s="45" t="s">
        <v>170</v>
      </c>
      <c r="B9" s="46"/>
      <c r="C9" s="47">
        <v>526</v>
      </c>
      <c r="D9" s="46"/>
      <c r="E9" s="48" t="s">
        <v>10</v>
      </c>
      <c r="F9" s="49">
        <f>SUM(F10:F12)</f>
        <v>535</v>
      </c>
      <c r="G9" s="50" t="s">
        <v>168</v>
      </c>
      <c r="H9" t="s">
        <v>169</v>
      </c>
      <c r="I9"/>
      <c r="J9"/>
      <c r="K9"/>
      <c r="L9"/>
      <c r="M9">
        <v>526</v>
      </c>
      <c r="N9"/>
    </row>
    <row r="10" spans="1:34" ht="15.75" customHeight="1" x14ac:dyDescent="0.3">
      <c r="A10" s="51" t="s">
        <v>50</v>
      </c>
      <c r="B10" s="20">
        <v>44</v>
      </c>
      <c r="C10" s="20">
        <v>45</v>
      </c>
      <c r="D10" s="20">
        <v>41</v>
      </c>
      <c r="E10" s="20">
        <v>46</v>
      </c>
      <c r="F10" s="52">
        <f>SUM(B10:E10)</f>
        <v>176</v>
      </c>
      <c r="G10"/>
      <c r="H10"/>
      <c r="I10"/>
      <c r="J10"/>
      <c r="K10"/>
      <c r="L10"/>
      <c r="M10"/>
      <c r="N10"/>
      <c r="AA10" s="56"/>
      <c r="AB10" s="56"/>
      <c r="AC10" s="56"/>
      <c r="AD10" s="56"/>
      <c r="AE10" s="56"/>
      <c r="AF10" s="56"/>
    </row>
    <row r="11" spans="1:34" ht="15.75" customHeight="1" x14ac:dyDescent="0.3">
      <c r="A11" s="53" t="s">
        <v>13</v>
      </c>
      <c r="B11" s="19">
        <v>46</v>
      </c>
      <c r="C11" s="19">
        <v>45</v>
      </c>
      <c r="D11" s="19">
        <v>45</v>
      </c>
      <c r="E11" s="19">
        <v>49</v>
      </c>
      <c r="F11" s="23">
        <f>SUM(B11:E11)</f>
        <v>185</v>
      </c>
      <c r="G11"/>
      <c r="H11"/>
      <c r="I11"/>
      <c r="J11"/>
      <c r="K11"/>
      <c r="L11"/>
      <c r="M11"/>
      <c r="N11"/>
      <c r="AA11" s="56"/>
      <c r="AB11" s="56"/>
      <c r="AC11" s="56"/>
      <c r="AD11" s="56"/>
      <c r="AE11" s="56"/>
      <c r="AF11" s="56"/>
    </row>
    <row r="12" spans="1:34" ht="15.75" customHeight="1" x14ac:dyDescent="0.3">
      <c r="A12" s="54" t="s">
        <v>56</v>
      </c>
      <c r="B12" s="26">
        <v>42</v>
      </c>
      <c r="C12" s="26">
        <v>42</v>
      </c>
      <c r="D12" s="26">
        <v>44</v>
      </c>
      <c r="E12" s="26">
        <v>46</v>
      </c>
      <c r="F12" s="30">
        <f>SUM(B12:E12)</f>
        <v>174</v>
      </c>
      <c r="G12"/>
      <c r="H12"/>
      <c r="I12"/>
      <c r="J12"/>
      <c r="K12"/>
      <c r="L12"/>
      <c r="M12"/>
      <c r="N12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171</v>
      </c>
      <c r="B14" s="46"/>
      <c r="C14" s="47">
        <v>536</v>
      </c>
      <c r="D14" s="46"/>
      <c r="E14" s="48" t="s">
        <v>10</v>
      </c>
      <c r="F14" s="49">
        <f>SUM(F15:F17)</f>
        <v>531</v>
      </c>
      <c r="G14" s="50" t="s">
        <v>168</v>
      </c>
      <c r="H14" s="45" t="s">
        <v>172</v>
      </c>
      <c r="I14" s="46"/>
      <c r="J14" s="47">
        <v>524</v>
      </c>
      <c r="K14" s="46"/>
      <c r="L14" s="48" t="s">
        <v>10</v>
      </c>
      <c r="M14" s="49">
        <f>SUM(M15:M17)</f>
        <v>537</v>
      </c>
      <c r="N14"/>
    </row>
    <row r="15" spans="1:34" ht="15.75" customHeight="1" x14ac:dyDescent="0.3">
      <c r="A15" s="51" t="s">
        <v>40</v>
      </c>
      <c r="B15" s="20">
        <v>45</v>
      </c>
      <c r="C15" s="20">
        <v>44</v>
      </c>
      <c r="D15" s="20">
        <v>45</v>
      </c>
      <c r="E15" s="20">
        <v>45</v>
      </c>
      <c r="F15" s="52">
        <f>SUM(B15:E15)</f>
        <v>179</v>
      </c>
      <c r="G15"/>
      <c r="H15" s="51" t="s">
        <v>52</v>
      </c>
      <c r="I15" s="20">
        <v>44</v>
      </c>
      <c r="J15" s="20">
        <v>44</v>
      </c>
      <c r="K15" s="20">
        <v>45</v>
      </c>
      <c r="L15" s="20">
        <v>43</v>
      </c>
      <c r="M15" s="52">
        <f>SUM(I15:L15)</f>
        <v>176</v>
      </c>
      <c r="N15"/>
    </row>
    <row r="16" spans="1:34" ht="15.75" customHeight="1" x14ac:dyDescent="0.3">
      <c r="A16" s="53" t="s">
        <v>33</v>
      </c>
      <c r="B16" s="19">
        <v>47</v>
      </c>
      <c r="C16" s="19">
        <v>46</v>
      </c>
      <c r="D16" s="19">
        <v>46</v>
      </c>
      <c r="E16" s="19">
        <v>45</v>
      </c>
      <c r="F16" s="23">
        <f>SUM(B16:E16)</f>
        <v>184</v>
      </c>
      <c r="G16"/>
      <c r="H16" s="53" t="s">
        <v>46</v>
      </c>
      <c r="I16" s="19">
        <v>45</v>
      </c>
      <c r="J16" s="19">
        <v>44</v>
      </c>
      <c r="K16" s="19">
        <v>46</v>
      </c>
      <c r="L16" s="19">
        <v>44</v>
      </c>
      <c r="M16" s="23">
        <f>SUM(I16:L16)</f>
        <v>179</v>
      </c>
      <c r="N16"/>
    </row>
    <row r="17" spans="1:20" ht="15.75" customHeight="1" x14ac:dyDescent="0.3">
      <c r="A17" s="54" t="s">
        <v>83</v>
      </c>
      <c r="B17" s="26">
        <v>38</v>
      </c>
      <c r="C17" s="26">
        <v>41</v>
      </c>
      <c r="D17" s="26">
        <v>45</v>
      </c>
      <c r="E17" s="26">
        <v>44</v>
      </c>
      <c r="F17" s="30">
        <f>SUM(B17:E17)</f>
        <v>168</v>
      </c>
      <c r="G17"/>
      <c r="H17" s="54" t="s">
        <v>74</v>
      </c>
      <c r="I17" s="26">
        <v>45</v>
      </c>
      <c r="J17" s="26">
        <v>45</v>
      </c>
      <c r="K17" s="26">
        <v>47</v>
      </c>
      <c r="L17" s="26">
        <v>45</v>
      </c>
      <c r="M17" s="30">
        <f>SUM(I17:L17)</f>
        <v>182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57" t="s">
        <v>3</v>
      </c>
      <c r="I19" s="11" t="s">
        <v>173</v>
      </c>
      <c r="J19" s="11" t="s">
        <v>174</v>
      </c>
      <c r="K19" s="11" t="s">
        <v>175</v>
      </c>
      <c r="L19" s="11" t="s">
        <v>176</v>
      </c>
      <c r="M19" s="11" t="s">
        <v>9</v>
      </c>
      <c r="N19" s="12" t="s">
        <v>177</v>
      </c>
    </row>
    <row r="20" spans="1:20" ht="15.75" customHeight="1" x14ac:dyDescent="0.3">
      <c r="H20" s="51" t="s">
        <v>172</v>
      </c>
      <c r="I20" s="20">
        <v>1</v>
      </c>
      <c r="J20" s="20">
        <v>1</v>
      </c>
      <c r="K20" s="20"/>
      <c r="L20" s="20"/>
      <c r="M20" s="20">
        <v>537</v>
      </c>
      <c r="N20" s="52">
        <v>2</v>
      </c>
    </row>
    <row r="21" spans="1:20" ht="15.75" customHeight="1" x14ac:dyDescent="0.3">
      <c r="H21" s="53" t="s">
        <v>170</v>
      </c>
      <c r="I21" s="19">
        <v>1</v>
      </c>
      <c r="J21" s="19">
        <v>1</v>
      </c>
      <c r="K21" s="19"/>
      <c r="L21" s="19"/>
      <c r="M21" s="19">
        <v>535</v>
      </c>
      <c r="N21" s="23">
        <v>2</v>
      </c>
    </row>
    <row r="22" spans="1:20" ht="15.75" customHeight="1" x14ac:dyDescent="0.3">
      <c r="H22" s="53" t="s">
        <v>167</v>
      </c>
      <c r="I22" s="21">
        <v>1</v>
      </c>
      <c r="J22" s="21">
        <v>1</v>
      </c>
      <c r="K22" s="21"/>
      <c r="L22" s="21"/>
      <c r="M22" s="21">
        <v>534</v>
      </c>
      <c r="N22" s="22">
        <v>2</v>
      </c>
    </row>
    <row r="23" spans="1:20" ht="15.75" customHeight="1" x14ac:dyDescent="0.3">
      <c r="H23" s="58" t="s">
        <v>171</v>
      </c>
      <c r="I23" s="26">
        <v>1</v>
      </c>
      <c r="J23" s="26"/>
      <c r="K23" s="26"/>
      <c r="L23" s="26">
        <v>1</v>
      </c>
      <c r="M23" s="26">
        <v>531</v>
      </c>
      <c r="N23" s="30">
        <v>0</v>
      </c>
    </row>
    <row r="24" spans="1:20" ht="15.75" customHeight="1" x14ac:dyDescent="0.3"/>
    <row r="25" spans="1:20" ht="15.75" customHeight="1" x14ac:dyDescent="0.3"/>
    <row r="26" spans="1:20" ht="15.75" customHeight="1" x14ac:dyDescent="0.3">
      <c r="H26" s="59"/>
    </row>
    <row r="27" spans="1:20" ht="15.75" customHeight="1" x14ac:dyDescent="0.3">
      <c r="A27" s="60"/>
      <c r="B27" s="60"/>
      <c r="C27" s="60"/>
      <c r="D27" s="60"/>
      <c r="E27" s="60"/>
      <c r="F27" s="60"/>
      <c r="G27" s="61"/>
      <c r="H27" s="60"/>
      <c r="I27" s="60"/>
      <c r="J27" s="60"/>
      <c r="K27" s="60"/>
      <c r="L27" s="60"/>
      <c r="M27" s="60"/>
      <c r="N27" s="60"/>
      <c r="P27" s="62"/>
    </row>
    <row r="28" spans="1:20" ht="15.75" customHeight="1" x14ac:dyDescent="0.3"/>
    <row r="29" spans="1:20" ht="15.75" customHeight="1" x14ac:dyDescent="0.3">
      <c r="A29" s="8" t="s">
        <v>4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45" t="s">
        <v>178</v>
      </c>
      <c r="B30" s="46"/>
      <c r="C30" s="47">
        <v>484</v>
      </c>
      <c r="D30" s="46"/>
      <c r="E30" s="48" t="s">
        <v>10</v>
      </c>
      <c r="F30" s="49">
        <f>SUM(F31:F33)</f>
        <v>304</v>
      </c>
      <c r="G30" s="50" t="s">
        <v>168</v>
      </c>
      <c r="H30" t="s">
        <v>169</v>
      </c>
      <c r="I30"/>
      <c r="J30"/>
      <c r="K30"/>
      <c r="L30"/>
      <c r="M30">
        <v>484</v>
      </c>
      <c r="N30"/>
      <c r="O30" s="34"/>
      <c r="P30" s="34"/>
      <c r="Q30" s="34"/>
      <c r="R30" s="34"/>
      <c r="S30" s="34"/>
      <c r="T30" s="34"/>
    </row>
    <row r="31" spans="1:20" ht="15.75" customHeight="1" x14ac:dyDescent="0.3">
      <c r="A31" s="51" t="s">
        <v>66</v>
      </c>
      <c r="B31" s="20" t="s">
        <v>68</v>
      </c>
      <c r="C31" s="20"/>
      <c r="D31" s="20"/>
      <c r="E31" s="20"/>
      <c r="F31" s="52">
        <f>SUM(B31:E31)</f>
        <v>0</v>
      </c>
      <c r="G31"/>
      <c r="H31"/>
      <c r="I31"/>
      <c r="J31"/>
      <c r="K31"/>
      <c r="L31"/>
      <c r="M31"/>
      <c r="N31"/>
      <c r="O31" s="34"/>
      <c r="P31" s="34"/>
      <c r="Q31" s="34"/>
      <c r="R31" s="34"/>
      <c r="S31" s="34"/>
      <c r="T31" s="34"/>
    </row>
    <row r="32" spans="1:20" ht="15.75" customHeight="1" x14ac:dyDescent="0.3">
      <c r="A32" s="53" t="s">
        <v>147</v>
      </c>
      <c r="B32" s="19">
        <v>39</v>
      </c>
      <c r="C32" s="19">
        <v>35</v>
      </c>
      <c r="D32" s="19">
        <v>40</v>
      </c>
      <c r="E32" s="19">
        <v>39</v>
      </c>
      <c r="F32" s="23">
        <f>SUM(B32:E32)</f>
        <v>153</v>
      </c>
      <c r="G32"/>
      <c r="H32"/>
      <c r="I32"/>
      <c r="J32"/>
      <c r="K32"/>
      <c r="L32"/>
      <c r="M32"/>
      <c r="N32"/>
      <c r="O32" s="34"/>
      <c r="P32" s="34"/>
      <c r="Q32" s="34"/>
      <c r="R32" s="34"/>
      <c r="S32" s="34"/>
      <c r="T32" s="34"/>
    </row>
    <row r="33" spans="1:20" ht="15.75" customHeight="1" x14ac:dyDescent="0.3">
      <c r="A33" s="54" t="s">
        <v>136</v>
      </c>
      <c r="B33" s="26">
        <v>41</v>
      </c>
      <c r="C33" s="26">
        <v>39</v>
      </c>
      <c r="D33" s="26">
        <v>36</v>
      </c>
      <c r="E33" s="26">
        <v>35</v>
      </c>
      <c r="F33" s="30">
        <f>SUM(B33:E33)</f>
        <v>151</v>
      </c>
      <c r="G33"/>
      <c r="H33"/>
      <c r="I33"/>
      <c r="J33"/>
      <c r="K33"/>
      <c r="L33"/>
      <c r="M33"/>
      <c r="N33"/>
      <c r="O33" s="34"/>
      <c r="P33" s="34"/>
      <c r="Q33" s="34"/>
      <c r="R33" s="34"/>
      <c r="S33" s="34"/>
      <c r="T33" s="3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34"/>
      <c r="P34" s="34"/>
      <c r="Q34" s="34"/>
      <c r="R34" s="34"/>
      <c r="S34" s="34"/>
      <c r="T34" s="34"/>
    </row>
    <row r="35" spans="1:20" ht="15.75" customHeight="1" x14ac:dyDescent="0.3">
      <c r="A35" s="45" t="s">
        <v>179</v>
      </c>
      <c r="B35" s="46"/>
      <c r="C35" s="47">
        <v>520</v>
      </c>
      <c r="D35" s="46"/>
      <c r="E35" s="48" t="s">
        <v>10</v>
      </c>
      <c r="F35" s="49">
        <f>SUM(F36:F38)</f>
        <v>546</v>
      </c>
      <c r="G35" s="50" t="s">
        <v>168</v>
      </c>
      <c r="H35" t="s">
        <v>169</v>
      </c>
      <c r="I35"/>
      <c r="J35"/>
      <c r="K35"/>
      <c r="L35"/>
      <c r="M35">
        <v>520</v>
      </c>
      <c r="N35"/>
      <c r="O35" s="34"/>
      <c r="P35" s="34"/>
      <c r="Q35" s="34"/>
      <c r="R35" s="34"/>
      <c r="S35" s="34"/>
      <c r="T35" s="34"/>
    </row>
    <row r="36" spans="1:20" ht="15.75" customHeight="1" x14ac:dyDescent="0.3">
      <c r="A36" s="51" t="s">
        <v>98</v>
      </c>
      <c r="B36" s="20">
        <v>49</v>
      </c>
      <c r="C36" s="20">
        <v>44</v>
      </c>
      <c r="D36" s="20">
        <v>46</v>
      </c>
      <c r="E36" s="20">
        <v>42</v>
      </c>
      <c r="F36" s="52">
        <f>SUM(B36:E36)</f>
        <v>181</v>
      </c>
      <c r="G36"/>
      <c r="H36"/>
      <c r="I36"/>
      <c r="J36"/>
      <c r="K36"/>
      <c r="L36"/>
      <c r="M36"/>
      <c r="N36"/>
      <c r="O36" s="34"/>
      <c r="P36" s="34"/>
      <c r="Q36" s="34"/>
      <c r="R36" s="34"/>
      <c r="S36" s="34"/>
      <c r="T36" s="34"/>
    </row>
    <row r="37" spans="1:20" ht="15.75" customHeight="1" x14ac:dyDescent="0.3">
      <c r="A37" s="53" t="s">
        <v>20</v>
      </c>
      <c r="B37" s="19">
        <v>45</v>
      </c>
      <c r="C37" s="19">
        <v>45</v>
      </c>
      <c r="D37" s="19">
        <v>45</v>
      </c>
      <c r="E37" s="19">
        <v>48</v>
      </c>
      <c r="F37" s="23">
        <f>SUM(B37:E37)</f>
        <v>183</v>
      </c>
      <c r="G37"/>
      <c r="H37"/>
      <c r="I37"/>
      <c r="J37"/>
      <c r="K37"/>
      <c r="L37"/>
      <c r="M37"/>
      <c r="N37"/>
      <c r="O37" s="34"/>
      <c r="P37" s="34"/>
      <c r="Q37" s="34"/>
      <c r="R37" s="34"/>
      <c r="S37" s="34"/>
      <c r="T37" s="34"/>
    </row>
    <row r="38" spans="1:20" ht="15.75" customHeight="1" x14ac:dyDescent="0.3">
      <c r="A38" s="54" t="s">
        <v>24</v>
      </c>
      <c r="B38" s="26">
        <v>46</v>
      </c>
      <c r="C38" s="26">
        <v>44</v>
      </c>
      <c r="D38" s="26">
        <v>48</v>
      </c>
      <c r="E38" s="26">
        <v>44</v>
      </c>
      <c r="F38" s="30">
        <f>SUM(B38:E38)</f>
        <v>182</v>
      </c>
      <c r="G38"/>
      <c r="H38"/>
      <c r="I38"/>
      <c r="J38"/>
      <c r="K38"/>
      <c r="L38"/>
      <c r="M38"/>
      <c r="N38"/>
      <c r="O38" s="34"/>
      <c r="P38" s="34"/>
      <c r="Q38" s="34"/>
      <c r="R38" s="34"/>
      <c r="S38" s="34"/>
      <c r="T38" s="3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34"/>
      <c r="P39" s="34"/>
      <c r="Q39" s="34"/>
      <c r="R39" s="34"/>
      <c r="S39" s="34"/>
      <c r="T39" s="34"/>
    </row>
    <row r="40" spans="1:20" ht="15.75" customHeight="1" x14ac:dyDescent="0.3">
      <c r="A40" s="45" t="s">
        <v>180</v>
      </c>
      <c r="B40" s="46"/>
      <c r="C40" s="47">
        <v>484</v>
      </c>
      <c r="D40" s="46"/>
      <c r="E40" s="48" t="s">
        <v>10</v>
      </c>
      <c r="F40" s="49">
        <f>SUM(F41:F43)</f>
        <v>488</v>
      </c>
      <c r="G40" s="50" t="s">
        <v>168</v>
      </c>
      <c r="H40" s="45" t="s">
        <v>181</v>
      </c>
      <c r="I40" s="46"/>
      <c r="J40" s="47">
        <v>515</v>
      </c>
      <c r="K40" s="46"/>
      <c r="L40" s="48" t="s">
        <v>10</v>
      </c>
      <c r="M40" s="49">
        <f>SUM(M41:M43)</f>
        <v>492</v>
      </c>
      <c r="N40"/>
      <c r="O40" s="34"/>
      <c r="P40" s="34"/>
      <c r="Q40" s="34"/>
      <c r="R40" s="34"/>
      <c r="S40" s="34"/>
      <c r="T40" s="34"/>
    </row>
    <row r="41" spans="1:20" ht="15.75" customHeight="1" x14ac:dyDescent="0.3">
      <c r="A41" s="51" t="s">
        <v>107</v>
      </c>
      <c r="B41" s="20">
        <v>41</v>
      </c>
      <c r="C41" s="20">
        <v>38</v>
      </c>
      <c r="D41" s="20">
        <v>43</v>
      </c>
      <c r="E41" s="20">
        <v>40</v>
      </c>
      <c r="F41" s="52">
        <f>SUM(B41:E41)</f>
        <v>162</v>
      </c>
      <c r="G41"/>
      <c r="H41" s="63" t="s">
        <v>182</v>
      </c>
      <c r="I41" s="20">
        <v>34</v>
      </c>
      <c r="J41" s="20">
        <v>39</v>
      </c>
      <c r="K41" s="20">
        <v>42</v>
      </c>
      <c r="L41" s="20">
        <v>43</v>
      </c>
      <c r="M41" s="52">
        <f>SUM(I41:L41)</f>
        <v>158</v>
      </c>
      <c r="N41"/>
      <c r="O41" s="34"/>
      <c r="P41" s="34"/>
      <c r="Q41" s="34"/>
      <c r="R41" s="34"/>
      <c r="S41" s="34"/>
      <c r="T41" s="34"/>
    </row>
    <row r="42" spans="1:20" ht="15.75" customHeight="1" x14ac:dyDescent="0.3">
      <c r="A42" s="53" t="s">
        <v>128</v>
      </c>
      <c r="B42" s="19">
        <v>42</v>
      </c>
      <c r="C42" s="19">
        <v>42</v>
      </c>
      <c r="D42" s="19">
        <v>37</v>
      </c>
      <c r="E42" s="19">
        <v>42</v>
      </c>
      <c r="F42" s="23">
        <f>SUM(B42:E42)</f>
        <v>163</v>
      </c>
      <c r="G42"/>
      <c r="H42" s="53" t="s">
        <v>38</v>
      </c>
      <c r="I42" s="19">
        <v>42</v>
      </c>
      <c r="J42" s="19">
        <v>45</v>
      </c>
      <c r="K42" s="19">
        <v>39</v>
      </c>
      <c r="L42" s="19">
        <v>43</v>
      </c>
      <c r="M42" s="23">
        <f>SUM(I42:L42)</f>
        <v>169</v>
      </c>
      <c r="N42"/>
      <c r="O42" s="34"/>
      <c r="P42" s="34"/>
      <c r="Q42" s="34"/>
      <c r="R42" s="34"/>
      <c r="S42" s="34"/>
      <c r="T42" s="34"/>
    </row>
    <row r="43" spans="1:20" ht="15.75" customHeight="1" x14ac:dyDescent="0.3">
      <c r="A43" s="54" t="s">
        <v>109</v>
      </c>
      <c r="B43" s="26">
        <v>42</v>
      </c>
      <c r="C43" s="26">
        <v>40</v>
      </c>
      <c r="D43" s="26">
        <v>41</v>
      </c>
      <c r="E43" s="26">
        <v>40</v>
      </c>
      <c r="F43" s="30">
        <f>SUM(B43:E43)</f>
        <v>163</v>
      </c>
      <c r="G43"/>
      <c r="H43" s="54" t="s">
        <v>62</v>
      </c>
      <c r="I43" s="26">
        <v>42</v>
      </c>
      <c r="J43" s="26">
        <v>43</v>
      </c>
      <c r="K43" s="26">
        <v>43</v>
      </c>
      <c r="L43" s="26">
        <v>37</v>
      </c>
      <c r="M43" s="30">
        <f>SUM(I43:L43)</f>
        <v>165</v>
      </c>
      <c r="N43"/>
      <c r="O43" s="34"/>
      <c r="P43" s="34"/>
      <c r="Q43" s="34"/>
      <c r="R43" s="34"/>
      <c r="S43" s="34"/>
      <c r="T43" s="3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34"/>
      <c r="P44" s="34"/>
      <c r="Q44" s="34"/>
      <c r="R44" s="34"/>
      <c r="S44" s="34"/>
      <c r="T44" s="34"/>
    </row>
    <row r="45" spans="1:20" ht="15.75" customHeight="1" x14ac:dyDescent="0.3">
      <c r="H45" s="57" t="s">
        <v>4</v>
      </c>
      <c r="I45" s="11" t="s">
        <v>173</v>
      </c>
      <c r="J45" s="11" t="s">
        <v>174</v>
      </c>
      <c r="K45" s="11" t="s">
        <v>175</v>
      </c>
      <c r="L45" s="11" t="s">
        <v>176</v>
      </c>
      <c r="M45" s="11" t="s">
        <v>9</v>
      </c>
      <c r="N45" s="12" t="s">
        <v>177</v>
      </c>
    </row>
    <row r="46" spans="1:20" ht="15.75" customHeight="1" x14ac:dyDescent="0.3">
      <c r="H46" s="64" t="s">
        <v>179</v>
      </c>
      <c r="I46" s="65">
        <v>1</v>
      </c>
      <c r="J46" s="65">
        <v>1</v>
      </c>
      <c r="K46" s="65"/>
      <c r="L46" s="65"/>
      <c r="M46" s="65">
        <v>546</v>
      </c>
      <c r="N46" s="66">
        <v>2</v>
      </c>
      <c r="O46" s="34"/>
      <c r="P46" s="34"/>
    </row>
    <row r="47" spans="1:20" ht="15.75" customHeight="1" x14ac:dyDescent="0.3">
      <c r="H47" s="67" t="s">
        <v>181</v>
      </c>
      <c r="I47" s="37">
        <v>1</v>
      </c>
      <c r="J47" s="37">
        <v>1</v>
      </c>
      <c r="K47" s="37"/>
      <c r="L47" s="37"/>
      <c r="M47" s="37">
        <v>492</v>
      </c>
      <c r="N47" s="38">
        <v>2</v>
      </c>
      <c r="O47" s="34"/>
      <c r="P47" s="34"/>
    </row>
    <row r="48" spans="1:20" ht="15.75" customHeight="1" x14ac:dyDescent="0.3">
      <c r="H48" s="67" t="s">
        <v>180</v>
      </c>
      <c r="I48" s="37">
        <v>1</v>
      </c>
      <c r="J48" s="37"/>
      <c r="K48" s="37"/>
      <c r="L48" s="37">
        <v>1</v>
      </c>
      <c r="M48" s="37">
        <v>488</v>
      </c>
      <c r="N48" s="38">
        <v>0</v>
      </c>
      <c r="O48" s="34"/>
      <c r="P48" s="34"/>
    </row>
    <row r="49" spans="1:16" ht="15.75" customHeight="1" x14ac:dyDescent="0.3">
      <c r="H49" s="68" t="s">
        <v>178</v>
      </c>
      <c r="I49" s="41">
        <v>1</v>
      </c>
      <c r="J49" s="41"/>
      <c r="K49" s="41"/>
      <c r="L49" s="41">
        <v>1</v>
      </c>
      <c r="M49" s="41">
        <v>304</v>
      </c>
      <c r="N49" s="42">
        <v>0</v>
      </c>
      <c r="O49" s="34"/>
      <c r="P49" s="34"/>
    </row>
    <row r="50" spans="1:16" ht="15.75" customHeight="1" x14ac:dyDescent="0.3"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4" t="s">
        <v>141</v>
      </c>
      <c r="E51" s="5"/>
      <c r="G51" s="69" t="s">
        <v>142</v>
      </c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4" t="s">
        <v>143</v>
      </c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`" xr:uid="{EE2932FA-C67A-4DD2-9FC7-3E3490AF09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6909C-EA35-40FC-85DC-AF0BDA1053FE}">
  <sheetPr codeName="Sheet16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5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2" customFormat="1" ht="18" x14ac:dyDescent="0.35">
      <c r="A1" s="2" t="s">
        <v>166</v>
      </c>
      <c r="D1" s="3"/>
      <c r="E1" s="3"/>
      <c r="F1" s="3"/>
      <c r="G1" s="44"/>
      <c r="H1" s="3"/>
      <c r="I1" s="3"/>
      <c r="J1" s="3" t="s">
        <v>1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AH1" s="34"/>
    </row>
    <row r="2" spans="1:34" ht="15.75" customHeight="1" x14ac:dyDescent="0.3">
      <c r="A2" s="6" t="s">
        <v>2</v>
      </c>
    </row>
    <row r="3" spans="1:34" s="8" customFormat="1" ht="15.75" customHeight="1" x14ac:dyDescent="0.3">
      <c r="A3" s="8" t="s">
        <v>44</v>
      </c>
      <c r="G3" s="7"/>
      <c r="AA3" s="4"/>
      <c r="AB3" s="4"/>
      <c r="AC3" s="4"/>
      <c r="AD3" s="4"/>
      <c r="AE3" s="4"/>
      <c r="AF3" s="4"/>
    </row>
    <row r="4" spans="1:34" ht="15.75" customHeight="1" x14ac:dyDescent="0.3">
      <c r="A4" s="45" t="s">
        <v>183</v>
      </c>
      <c r="B4" s="46"/>
      <c r="C4" s="47">
        <v>474</v>
      </c>
      <c r="D4" s="46"/>
      <c r="E4" s="48" t="s">
        <v>10</v>
      </c>
      <c r="F4" s="49">
        <f>SUM(F5:F7)</f>
        <v>480</v>
      </c>
      <c r="G4" s="50" t="s">
        <v>168</v>
      </c>
      <c r="H4" t="s">
        <v>169</v>
      </c>
      <c r="I4"/>
      <c r="J4"/>
      <c r="K4"/>
      <c r="L4"/>
      <c r="M4">
        <v>474</v>
      </c>
      <c r="N4"/>
      <c r="O4" s="34"/>
      <c r="P4" s="34"/>
      <c r="Q4" s="34"/>
      <c r="R4" s="34"/>
      <c r="S4" s="34"/>
      <c r="T4" s="34"/>
    </row>
    <row r="5" spans="1:34" ht="15.75" customHeight="1" x14ac:dyDescent="0.3">
      <c r="A5" s="51" t="s">
        <v>150</v>
      </c>
      <c r="B5" s="20">
        <v>38</v>
      </c>
      <c r="C5" s="20">
        <v>41</v>
      </c>
      <c r="D5" s="20">
        <v>35</v>
      </c>
      <c r="E5" s="20">
        <v>31</v>
      </c>
      <c r="F5" s="52">
        <f>SUM(B5:E5)</f>
        <v>145</v>
      </c>
      <c r="G5"/>
      <c r="H5"/>
      <c r="I5"/>
      <c r="J5"/>
      <c r="K5"/>
      <c r="L5"/>
      <c r="M5"/>
      <c r="N5"/>
      <c r="O5" s="34"/>
      <c r="P5" s="34"/>
      <c r="Q5" s="34"/>
      <c r="R5" s="34"/>
      <c r="S5" s="34"/>
      <c r="T5" s="34"/>
    </row>
    <row r="6" spans="1:34" ht="15.75" customHeight="1" x14ac:dyDescent="0.3">
      <c r="A6" s="53" t="s">
        <v>184</v>
      </c>
      <c r="B6" s="19">
        <v>42</v>
      </c>
      <c r="C6" s="19">
        <v>46</v>
      </c>
      <c r="D6" s="19">
        <v>42</v>
      </c>
      <c r="E6" s="19">
        <v>41</v>
      </c>
      <c r="F6" s="23">
        <f>SUM(B6:E6)</f>
        <v>171</v>
      </c>
      <c r="G6"/>
      <c r="H6"/>
      <c r="I6"/>
      <c r="J6"/>
      <c r="K6"/>
      <c r="L6"/>
      <c r="M6"/>
      <c r="N6"/>
      <c r="O6" s="34"/>
      <c r="P6" s="34"/>
      <c r="Q6" s="34"/>
      <c r="R6" s="34"/>
      <c r="S6" s="34"/>
      <c r="T6" s="34"/>
    </row>
    <row r="7" spans="1:34" ht="15.75" customHeight="1" x14ac:dyDescent="0.3">
      <c r="A7" s="54" t="s">
        <v>93</v>
      </c>
      <c r="B7" s="26">
        <v>37</v>
      </c>
      <c r="C7" s="26">
        <v>45</v>
      </c>
      <c r="D7" s="26">
        <v>44</v>
      </c>
      <c r="E7" s="26">
        <v>38</v>
      </c>
      <c r="F7" s="30">
        <f>SUM(B7:E7)</f>
        <v>164</v>
      </c>
      <c r="G7"/>
      <c r="H7"/>
      <c r="I7"/>
      <c r="J7"/>
      <c r="K7"/>
      <c r="L7"/>
      <c r="M7"/>
      <c r="N7"/>
      <c r="O7" s="34"/>
      <c r="P7" s="34"/>
      <c r="Q7" s="34"/>
      <c r="R7" s="34"/>
      <c r="S7" s="34"/>
      <c r="T7" s="34"/>
    </row>
    <row r="8" spans="1:34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34"/>
      <c r="P8" s="34"/>
      <c r="Q8" s="34"/>
      <c r="R8" s="34"/>
      <c r="S8" s="34"/>
      <c r="T8" s="34"/>
    </row>
    <row r="9" spans="1:34" ht="15.75" customHeight="1" x14ac:dyDescent="0.3">
      <c r="A9" s="45" t="s">
        <v>185</v>
      </c>
      <c r="B9" s="46"/>
      <c r="C9" s="47">
        <v>483</v>
      </c>
      <c r="D9" s="46"/>
      <c r="E9" s="48" t="s">
        <v>10</v>
      </c>
      <c r="F9" s="49">
        <f>SUM(F10:F12)</f>
        <v>464</v>
      </c>
      <c r="G9" s="50" t="s">
        <v>168</v>
      </c>
      <c r="H9" t="s">
        <v>169</v>
      </c>
      <c r="I9"/>
      <c r="J9"/>
      <c r="K9"/>
      <c r="L9"/>
      <c r="M9">
        <v>483</v>
      </c>
      <c r="N9"/>
      <c r="O9" s="34"/>
      <c r="P9" s="34"/>
      <c r="Q9" s="34"/>
      <c r="R9" s="34"/>
      <c r="S9" s="34"/>
      <c r="T9" s="34"/>
    </row>
    <row r="10" spans="1:34" ht="15.75" customHeight="1" x14ac:dyDescent="0.3">
      <c r="A10" s="51" t="s">
        <v>59</v>
      </c>
      <c r="B10" s="20">
        <v>42</v>
      </c>
      <c r="C10" s="20">
        <v>42</v>
      </c>
      <c r="D10" s="20">
        <v>42</v>
      </c>
      <c r="E10" s="20">
        <v>39</v>
      </c>
      <c r="F10" s="52">
        <f>SUM(B10:E10)</f>
        <v>165</v>
      </c>
      <c r="G10"/>
      <c r="H10"/>
      <c r="I10"/>
      <c r="J10"/>
      <c r="K10"/>
      <c r="L10"/>
      <c r="M10"/>
      <c r="N10"/>
      <c r="O10" s="34"/>
      <c r="P10" s="34"/>
      <c r="Q10" s="34"/>
      <c r="R10" s="34"/>
      <c r="S10" s="34"/>
      <c r="T10" s="34"/>
      <c r="AA10" s="56"/>
      <c r="AB10" s="56"/>
      <c r="AC10" s="56"/>
      <c r="AD10" s="56"/>
      <c r="AE10" s="56"/>
      <c r="AF10" s="56"/>
    </row>
    <row r="11" spans="1:34" ht="15.75" customHeight="1" x14ac:dyDescent="0.3">
      <c r="A11" s="53" t="s">
        <v>115</v>
      </c>
      <c r="B11" s="19">
        <v>45</v>
      </c>
      <c r="C11" s="19">
        <v>39</v>
      </c>
      <c r="D11" s="19">
        <v>41</v>
      </c>
      <c r="E11" s="19">
        <v>41</v>
      </c>
      <c r="F11" s="23">
        <f>SUM(B11:E11)</f>
        <v>166</v>
      </c>
      <c r="G11"/>
      <c r="H11"/>
      <c r="I11"/>
      <c r="J11"/>
      <c r="K11"/>
      <c r="L11"/>
      <c r="M11"/>
      <c r="N11"/>
      <c r="O11" s="34"/>
      <c r="P11" s="34"/>
      <c r="Q11" s="34"/>
      <c r="R11" s="34"/>
      <c r="S11" s="34"/>
      <c r="T11" s="34"/>
      <c r="AA11" s="56"/>
      <c r="AB11" s="56"/>
      <c r="AC11" s="56"/>
      <c r="AD11" s="56"/>
      <c r="AE11" s="56"/>
      <c r="AF11" s="56"/>
    </row>
    <row r="12" spans="1:34" ht="15.75" customHeight="1" x14ac:dyDescent="0.3">
      <c r="A12" s="54" t="s">
        <v>146</v>
      </c>
      <c r="B12" s="26">
        <v>29</v>
      </c>
      <c r="C12" s="26">
        <v>33</v>
      </c>
      <c r="D12" s="26">
        <v>34</v>
      </c>
      <c r="E12" s="26">
        <v>37</v>
      </c>
      <c r="F12" s="30">
        <f>SUM(B12:E12)</f>
        <v>133</v>
      </c>
      <c r="G12"/>
      <c r="H12"/>
      <c r="I12"/>
      <c r="J12"/>
      <c r="K12"/>
      <c r="L12"/>
      <c r="M12"/>
      <c r="N12"/>
      <c r="O12" s="34"/>
      <c r="P12" s="34"/>
      <c r="Q12" s="34"/>
      <c r="R12" s="34"/>
      <c r="S12" s="34"/>
      <c r="T12" s="34"/>
      <c r="AA12" s="56"/>
      <c r="AB12" s="56"/>
      <c r="AC12" s="56"/>
      <c r="AD12" s="56"/>
      <c r="AE12" s="56"/>
      <c r="AF12" s="56"/>
    </row>
    <row r="13" spans="1:34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34"/>
      <c r="P13" s="34"/>
      <c r="Q13" s="34"/>
      <c r="R13" s="34"/>
      <c r="S13" s="34"/>
      <c r="T13" s="34"/>
      <c r="AA13" s="56"/>
      <c r="AB13" s="56"/>
      <c r="AC13" s="56"/>
      <c r="AD13" s="56"/>
      <c r="AE13" s="56"/>
      <c r="AF13" s="56"/>
    </row>
    <row r="14" spans="1:34" ht="15.75" customHeight="1" x14ac:dyDescent="0.3">
      <c r="A14" s="45" t="s">
        <v>186</v>
      </c>
      <c r="B14" s="46"/>
      <c r="C14" s="47">
        <v>460</v>
      </c>
      <c r="D14" s="46"/>
      <c r="E14" s="48" t="s">
        <v>10</v>
      </c>
      <c r="F14" s="49">
        <f>SUM(F15:F17)</f>
        <v>309</v>
      </c>
      <c r="G14" s="50" t="s">
        <v>168</v>
      </c>
      <c r="H14" s="45" t="s">
        <v>187</v>
      </c>
      <c r="I14" s="46"/>
      <c r="J14" s="47">
        <v>459</v>
      </c>
      <c r="K14" s="46"/>
      <c r="L14" s="48" t="s">
        <v>10</v>
      </c>
      <c r="M14" s="49">
        <f>SUM(M15:M17)</f>
        <v>413</v>
      </c>
      <c r="N14"/>
      <c r="O14" s="34"/>
      <c r="P14" s="34"/>
      <c r="Q14" s="34"/>
      <c r="R14" s="34"/>
      <c r="S14" s="34"/>
      <c r="T14" s="34"/>
    </row>
    <row r="15" spans="1:34" ht="15.75" customHeight="1" x14ac:dyDescent="0.3">
      <c r="A15" s="51" t="s">
        <v>90</v>
      </c>
      <c r="B15" s="20">
        <v>39</v>
      </c>
      <c r="C15" s="20">
        <v>43</v>
      </c>
      <c r="D15" s="20">
        <v>47</v>
      </c>
      <c r="E15" s="20">
        <v>37</v>
      </c>
      <c r="F15" s="52">
        <f>SUM(B15:E15)</f>
        <v>166</v>
      </c>
      <c r="G15"/>
      <c r="H15" s="51" t="s">
        <v>139</v>
      </c>
      <c r="I15" s="20">
        <v>27</v>
      </c>
      <c r="J15" s="20">
        <v>37</v>
      </c>
      <c r="K15" s="20">
        <v>36</v>
      </c>
      <c r="L15" s="20">
        <v>31</v>
      </c>
      <c r="M15" s="52">
        <f>SUM(I15:L15)</f>
        <v>131</v>
      </c>
      <c r="N15"/>
      <c r="O15" s="34"/>
      <c r="P15" s="34"/>
      <c r="Q15" s="34"/>
      <c r="R15" s="34"/>
      <c r="S15" s="34"/>
      <c r="T15" s="34"/>
    </row>
    <row r="16" spans="1:34" ht="15.75" customHeight="1" x14ac:dyDescent="0.3">
      <c r="A16" s="53" t="s">
        <v>152</v>
      </c>
      <c r="B16" s="19">
        <v>33</v>
      </c>
      <c r="C16" s="19">
        <v>39</v>
      </c>
      <c r="D16" s="19">
        <v>38</v>
      </c>
      <c r="E16" s="19">
        <v>33</v>
      </c>
      <c r="F16" s="23">
        <f>SUM(B16:E16)</f>
        <v>143</v>
      </c>
      <c r="G16"/>
      <c r="H16" s="53" t="s">
        <v>101</v>
      </c>
      <c r="I16" s="19">
        <v>46</v>
      </c>
      <c r="J16" s="19">
        <v>41</v>
      </c>
      <c r="K16" s="19">
        <v>41</v>
      </c>
      <c r="L16" s="19">
        <v>42</v>
      </c>
      <c r="M16" s="23">
        <f>SUM(I16:L16)</f>
        <v>170</v>
      </c>
      <c r="N16"/>
      <c r="O16" s="34"/>
      <c r="P16" s="34"/>
      <c r="Q16" s="34"/>
      <c r="R16" s="34"/>
      <c r="S16" s="34"/>
      <c r="T16" s="34"/>
    </row>
    <row r="17" spans="1:20" ht="15.75" customHeight="1" x14ac:dyDescent="0.3">
      <c r="A17" s="54" t="s">
        <v>157</v>
      </c>
      <c r="B17" s="26" t="s">
        <v>43</v>
      </c>
      <c r="C17" s="26"/>
      <c r="D17" s="26"/>
      <c r="E17" s="26"/>
      <c r="F17" s="30">
        <f>SUM(B17:E17)</f>
        <v>0</v>
      </c>
      <c r="G17"/>
      <c r="H17" s="54" t="s">
        <v>149</v>
      </c>
      <c r="I17" s="26">
        <v>19</v>
      </c>
      <c r="J17" s="26">
        <v>24</v>
      </c>
      <c r="K17" s="26">
        <v>34</v>
      </c>
      <c r="L17" s="26">
        <v>35</v>
      </c>
      <c r="M17" s="30">
        <f>SUM(I17:L17)</f>
        <v>112</v>
      </c>
      <c r="N17"/>
      <c r="O17" s="34"/>
      <c r="P17" s="34"/>
      <c r="Q17" s="34"/>
      <c r="R17" s="34"/>
      <c r="S17" s="34"/>
      <c r="T17" s="3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34"/>
      <c r="P18" s="34"/>
      <c r="Q18" s="34"/>
      <c r="R18" s="34"/>
      <c r="S18" s="34"/>
      <c r="T18" s="34"/>
    </row>
    <row r="19" spans="1:20" ht="15.75" customHeight="1" x14ac:dyDescent="0.3">
      <c r="H19" s="57" t="s">
        <v>44</v>
      </c>
      <c r="I19" s="11" t="s">
        <v>173</v>
      </c>
      <c r="J19" s="11" t="s">
        <v>174</v>
      </c>
      <c r="K19" s="11" t="s">
        <v>175</v>
      </c>
      <c r="L19" s="11" t="s">
        <v>176</v>
      </c>
      <c r="M19" s="11" t="s">
        <v>9</v>
      </c>
      <c r="N19" s="12" t="s">
        <v>177</v>
      </c>
    </row>
    <row r="20" spans="1:20" ht="15.75" customHeight="1" x14ac:dyDescent="0.3">
      <c r="H20" s="64" t="s">
        <v>183</v>
      </c>
      <c r="I20" s="65">
        <v>1</v>
      </c>
      <c r="J20" s="65">
        <v>1</v>
      </c>
      <c r="K20" s="65"/>
      <c r="L20" s="65"/>
      <c r="M20" s="65">
        <v>480</v>
      </c>
      <c r="N20" s="66">
        <v>2</v>
      </c>
      <c r="O20" s="34"/>
      <c r="P20" s="34"/>
    </row>
    <row r="21" spans="1:20" ht="15.75" customHeight="1" x14ac:dyDescent="0.3">
      <c r="H21" s="67" t="s">
        <v>187</v>
      </c>
      <c r="I21" s="37">
        <v>1</v>
      </c>
      <c r="J21" s="37">
        <v>1</v>
      </c>
      <c r="K21" s="37"/>
      <c r="L21" s="37"/>
      <c r="M21" s="37">
        <v>413</v>
      </c>
      <c r="N21" s="38">
        <v>2</v>
      </c>
      <c r="O21" s="34"/>
      <c r="P21" s="34"/>
    </row>
    <row r="22" spans="1:20" ht="15.75" customHeight="1" x14ac:dyDescent="0.3">
      <c r="H22" s="67" t="s">
        <v>185</v>
      </c>
      <c r="I22" s="37">
        <v>1</v>
      </c>
      <c r="J22" s="37"/>
      <c r="K22" s="37"/>
      <c r="L22" s="37">
        <v>1</v>
      </c>
      <c r="M22" s="37">
        <v>464</v>
      </c>
      <c r="N22" s="38">
        <v>0</v>
      </c>
      <c r="O22" s="34"/>
      <c r="P22" s="34"/>
    </row>
    <row r="23" spans="1:20" ht="15.75" customHeight="1" x14ac:dyDescent="0.3">
      <c r="H23" s="68" t="s">
        <v>186</v>
      </c>
      <c r="I23" s="41">
        <v>1</v>
      </c>
      <c r="J23" s="41"/>
      <c r="K23" s="41"/>
      <c r="L23" s="41">
        <v>1</v>
      </c>
      <c r="M23" s="41">
        <v>309</v>
      </c>
      <c r="N23" s="42">
        <v>0</v>
      </c>
      <c r="O23" s="34"/>
      <c r="P23" s="34"/>
    </row>
    <row r="24" spans="1:20" ht="15.75" customHeight="1" x14ac:dyDescent="0.3">
      <c r="H24" s="34"/>
      <c r="I24" s="34"/>
      <c r="J24" s="34"/>
      <c r="K24" s="34"/>
      <c r="L24" s="34"/>
      <c r="M24" s="34"/>
      <c r="N24" s="34"/>
      <c r="O24" s="34"/>
      <c r="P24" s="34"/>
    </row>
    <row r="25" spans="1:20" ht="15.75" customHeight="1" x14ac:dyDescent="0.3">
      <c r="A25" s="4" t="s">
        <v>141</v>
      </c>
      <c r="E25" s="5"/>
      <c r="G25" s="69" t="s">
        <v>142</v>
      </c>
      <c r="H25" s="34"/>
      <c r="I25" s="34"/>
      <c r="J25" s="34"/>
      <c r="K25" s="34"/>
      <c r="L25" s="34"/>
      <c r="M25" s="34"/>
      <c r="N25" s="34"/>
      <c r="O25" s="34"/>
      <c r="P25" s="34"/>
    </row>
    <row r="26" spans="1:20" ht="15.75" customHeight="1" x14ac:dyDescent="0.3">
      <c r="A26" s="4" t="s">
        <v>143</v>
      </c>
      <c r="H26" s="59"/>
    </row>
    <row r="27" spans="1:20" ht="15.75" customHeight="1" x14ac:dyDescent="0.3">
      <c r="H27" s="59"/>
    </row>
    <row r="28" spans="1:20" ht="15.75" customHeight="1" x14ac:dyDescent="0.3">
      <c r="A28" s="34"/>
      <c r="B28" s="34"/>
      <c r="C28" s="34"/>
      <c r="D28" s="34"/>
      <c r="E28" s="34"/>
      <c r="F28" s="34"/>
      <c r="G28" s="70"/>
      <c r="H28" s="34"/>
      <c r="I28" s="34"/>
      <c r="J28" s="34"/>
      <c r="K28" s="34"/>
      <c r="L28" s="34"/>
      <c r="M28" s="34"/>
      <c r="N28" s="34"/>
      <c r="O28" s="34"/>
      <c r="P28" s="34"/>
    </row>
    <row r="29" spans="1:20" ht="15.75" customHeight="1" x14ac:dyDescent="0.3">
      <c r="A29" s="34"/>
      <c r="B29" s="34"/>
      <c r="C29" s="34"/>
      <c r="D29" s="34"/>
      <c r="E29" s="34"/>
      <c r="F29" s="34"/>
      <c r="G29" s="70"/>
      <c r="H29" s="34"/>
      <c r="I29" s="34"/>
      <c r="J29" s="34"/>
      <c r="K29" s="34"/>
      <c r="L29" s="34"/>
      <c r="M29" s="34"/>
      <c r="N29" s="34"/>
      <c r="O29" s="34"/>
      <c r="P29" s="34"/>
    </row>
    <row r="30" spans="1:20" ht="15.75" customHeight="1" x14ac:dyDescent="0.3">
      <c r="A30" s="34"/>
      <c r="B30" s="34"/>
      <c r="C30" s="34"/>
      <c r="D30" s="34"/>
      <c r="E30" s="34"/>
      <c r="F30" s="34"/>
      <c r="G30" s="70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</row>
    <row r="31" spans="1:20" ht="15.75" customHeight="1" x14ac:dyDescent="0.3">
      <c r="A31" s="34"/>
      <c r="B31" s="34"/>
      <c r="C31" s="34"/>
      <c r="D31" s="34"/>
      <c r="E31" s="34"/>
      <c r="F31" s="34"/>
      <c r="G31" s="70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</row>
    <row r="32" spans="1:20" ht="15.75" customHeight="1" x14ac:dyDescent="0.3">
      <c r="A32" s="34"/>
      <c r="B32" s="34"/>
      <c r="C32" s="34"/>
      <c r="D32" s="34"/>
      <c r="E32" s="34"/>
      <c r="F32" s="34"/>
      <c r="G32" s="70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</row>
    <row r="33" spans="1:20" ht="15.75" customHeight="1" x14ac:dyDescent="0.3">
      <c r="A33" s="34"/>
      <c r="B33" s="34"/>
      <c r="C33" s="34"/>
      <c r="D33" s="34"/>
      <c r="E33" s="34"/>
      <c r="F33" s="34"/>
      <c r="G33" s="70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</row>
    <row r="34" spans="1:20" ht="15.75" customHeight="1" x14ac:dyDescent="0.3">
      <c r="A34" s="34"/>
      <c r="B34" s="34"/>
      <c r="C34" s="34"/>
      <c r="D34" s="34"/>
      <c r="E34" s="34"/>
      <c r="F34" s="34"/>
      <c r="G34" s="70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</row>
    <row r="35" spans="1:20" ht="15.75" customHeight="1" x14ac:dyDescent="0.3">
      <c r="A35" s="34"/>
      <c r="B35" s="34"/>
      <c r="C35" s="34"/>
      <c r="D35" s="34"/>
      <c r="E35" s="34"/>
      <c r="F35" s="34"/>
      <c r="G35" s="70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</row>
    <row r="36" spans="1:20" ht="15.75" customHeight="1" x14ac:dyDescent="0.3">
      <c r="A36" s="34"/>
      <c r="B36" s="34"/>
      <c r="C36" s="34"/>
      <c r="D36" s="34"/>
      <c r="E36" s="34"/>
      <c r="F36" s="34"/>
      <c r="G36" s="70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</row>
    <row r="37" spans="1:20" ht="15.75" customHeight="1" x14ac:dyDescent="0.3">
      <c r="A37" s="34"/>
      <c r="B37" s="34"/>
      <c r="C37" s="34"/>
      <c r="D37" s="34"/>
      <c r="E37" s="34"/>
      <c r="F37" s="34"/>
      <c r="G37" s="70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</row>
    <row r="38" spans="1:20" ht="15.75" customHeight="1" x14ac:dyDescent="0.3">
      <c r="A38" s="34"/>
      <c r="B38" s="34"/>
      <c r="C38" s="34"/>
      <c r="D38" s="34"/>
      <c r="E38" s="34"/>
      <c r="F38" s="34"/>
      <c r="G38" s="70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</row>
    <row r="39" spans="1:20" ht="15.75" customHeight="1" x14ac:dyDescent="0.3">
      <c r="A39" s="34"/>
      <c r="B39" s="34"/>
      <c r="C39" s="34"/>
      <c r="D39" s="34"/>
      <c r="E39" s="34"/>
      <c r="F39" s="34"/>
      <c r="G39" s="70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</row>
    <row r="40" spans="1:20" ht="15.75" customHeight="1" x14ac:dyDescent="0.3">
      <c r="A40" s="34"/>
      <c r="B40" s="34"/>
      <c r="C40" s="34"/>
      <c r="D40" s="34"/>
      <c r="E40" s="34"/>
      <c r="F40" s="34"/>
      <c r="G40" s="70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</row>
    <row r="41" spans="1:20" ht="15.75" customHeight="1" x14ac:dyDescent="0.3">
      <c r="A41" s="34"/>
      <c r="B41" s="34"/>
      <c r="C41" s="34"/>
      <c r="D41" s="34"/>
      <c r="E41" s="34"/>
      <c r="F41" s="34"/>
      <c r="G41" s="70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</row>
    <row r="42" spans="1:20" ht="15.75" customHeight="1" x14ac:dyDescent="0.3">
      <c r="A42" s="34"/>
      <c r="B42" s="34"/>
      <c r="C42" s="34"/>
      <c r="D42" s="34"/>
      <c r="E42" s="34"/>
      <c r="F42" s="34"/>
      <c r="G42" s="70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</row>
    <row r="43" spans="1:20" ht="15.75" customHeight="1" x14ac:dyDescent="0.3">
      <c r="A43" s="34"/>
      <c r="B43" s="34"/>
      <c r="C43" s="34"/>
      <c r="D43" s="34"/>
      <c r="E43" s="34"/>
      <c r="F43" s="34"/>
      <c r="G43" s="70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</row>
    <row r="44" spans="1:20" ht="15.75" customHeight="1" x14ac:dyDescent="0.3">
      <c r="A44" s="34"/>
      <c r="B44" s="34"/>
      <c r="C44" s="34"/>
      <c r="D44" s="34"/>
      <c r="E44" s="34"/>
      <c r="F44" s="34"/>
      <c r="G44" s="70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</row>
    <row r="45" spans="1:20" ht="15.75" customHeight="1" x14ac:dyDescent="0.3">
      <c r="A45" s="34"/>
      <c r="B45" s="34"/>
      <c r="C45" s="34"/>
      <c r="D45" s="34"/>
      <c r="E45" s="34"/>
      <c r="F45" s="34"/>
      <c r="G45" s="70"/>
      <c r="H45" s="34"/>
      <c r="I45" s="34"/>
      <c r="J45" s="34"/>
      <c r="K45" s="34"/>
      <c r="L45" s="34"/>
      <c r="M45" s="34"/>
      <c r="N45" s="34"/>
      <c r="O45" s="34"/>
      <c r="P45" s="34"/>
    </row>
    <row r="46" spans="1:20" ht="15.75" customHeight="1" x14ac:dyDescent="0.3">
      <c r="A46" s="34"/>
      <c r="B46" s="34"/>
      <c r="C46" s="34"/>
      <c r="D46" s="34"/>
      <c r="E46" s="34"/>
      <c r="F46" s="34"/>
      <c r="G46" s="70"/>
      <c r="H46" s="34"/>
      <c r="I46" s="34"/>
      <c r="J46" s="34"/>
      <c r="K46" s="34"/>
      <c r="L46" s="34"/>
      <c r="M46" s="34"/>
      <c r="N46" s="34"/>
      <c r="O46" s="34"/>
      <c r="P46" s="34"/>
    </row>
    <row r="47" spans="1:20" ht="15.75" customHeight="1" x14ac:dyDescent="0.3">
      <c r="A47" s="34"/>
      <c r="B47" s="34"/>
      <c r="C47" s="34"/>
      <c r="D47" s="34"/>
      <c r="E47" s="34"/>
      <c r="F47" s="34"/>
      <c r="G47" s="70"/>
      <c r="H47" s="34"/>
      <c r="I47" s="34"/>
      <c r="J47" s="34"/>
      <c r="K47" s="34"/>
      <c r="L47" s="34"/>
      <c r="M47" s="34"/>
      <c r="N47" s="34"/>
      <c r="O47" s="34"/>
      <c r="P47" s="34"/>
    </row>
    <row r="48" spans="1:20" ht="15.75" customHeight="1" x14ac:dyDescent="0.3">
      <c r="A48" s="34"/>
      <c r="B48" s="34"/>
      <c r="C48" s="34"/>
      <c r="D48" s="34"/>
      <c r="E48" s="34"/>
      <c r="F48" s="34"/>
      <c r="G48" s="70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5.75" customHeight="1" x14ac:dyDescent="0.3">
      <c r="A49" s="34"/>
      <c r="B49" s="34"/>
      <c r="C49" s="34"/>
      <c r="D49" s="34"/>
      <c r="E49" s="34"/>
      <c r="F49" s="34"/>
      <c r="G49" s="70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5.75" customHeight="1" x14ac:dyDescent="0.3">
      <c r="A50" s="34"/>
      <c r="B50" s="34"/>
      <c r="C50" s="34"/>
      <c r="D50" s="34"/>
      <c r="E50" s="34"/>
      <c r="F50" s="34"/>
      <c r="G50" s="70"/>
      <c r="H50" s="34"/>
      <c r="I50" s="34"/>
      <c r="J50" s="34"/>
      <c r="K50" s="34"/>
      <c r="L50" s="34"/>
      <c r="M50" s="34"/>
      <c r="N50" s="34"/>
      <c r="O50" s="34"/>
      <c r="P50" s="34"/>
    </row>
    <row r="51" spans="1:16" ht="15.75" customHeight="1" x14ac:dyDescent="0.3">
      <c r="A51" s="34"/>
      <c r="B51" s="34"/>
      <c r="C51" s="34"/>
      <c r="D51" s="34"/>
      <c r="E51" s="34"/>
      <c r="F51" s="34"/>
      <c r="G51" s="70"/>
      <c r="H51" s="34"/>
      <c r="I51" s="34"/>
      <c r="J51" s="34"/>
      <c r="K51" s="34"/>
      <c r="L51" s="34"/>
      <c r="M51" s="34"/>
      <c r="N51" s="34"/>
      <c r="O51" s="34"/>
      <c r="P51" s="34"/>
    </row>
    <row r="52" spans="1:16" ht="15.75" customHeight="1" x14ac:dyDescent="0.3">
      <c r="A52" s="34"/>
      <c r="B52" s="34"/>
      <c r="C52" s="34"/>
      <c r="D52" s="34"/>
      <c r="E52" s="34"/>
      <c r="F52" s="34"/>
      <c r="G52" s="70"/>
      <c r="H52" s="34"/>
      <c r="I52" s="34"/>
      <c r="J52" s="34"/>
      <c r="K52" s="34"/>
      <c r="L52" s="34"/>
      <c r="M52" s="34"/>
      <c r="N52" s="34"/>
      <c r="O52" s="34"/>
      <c r="P52" s="34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`" xr:uid="{1F5851DE-AAFD-4BD4-A941-98E1716CC35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6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3E3F4-B207-4343-B14F-0AF8A37C4D5F}">
  <sheetPr codeName="Sheet6">
    <tabColor theme="9"/>
    <pageSetUpPr fitToPage="1"/>
  </sheetPr>
  <dimension ref="A1:AH52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2" customFormat="1" ht="18" x14ac:dyDescent="0.35">
      <c r="A1" s="1"/>
      <c r="B1" s="2" t="s">
        <v>188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I3" s="4"/>
      <c r="J3" s="4"/>
      <c r="K3" s="4"/>
      <c r="L3" s="4"/>
      <c r="M3" s="4"/>
      <c r="N3" s="4"/>
      <c r="O3" s="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4"/>
    </row>
    <row r="5" spans="1:34" ht="15.75" customHeight="1" x14ac:dyDescent="0.3">
      <c r="A5" s="13">
        <v>5</v>
      </c>
      <c r="B5" s="14" t="s">
        <v>82</v>
      </c>
      <c r="C5" s="14" t="s">
        <v>81</v>
      </c>
      <c r="D5" s="15">
        <f>49+48+47+46</f>
        <v>190</v>
      </c>
      <c r="E5" s="15">
        <v>7</v>
      </c>
      <c r="F5" s="15">
        <v>190</v>
      </c>
      <c r="G5" s="16">
        <v>7</v>
      </c>
      <c r="I5" s="4"/>
    </row>
    <row r="6" spans="1:34" ht="15.75" customHeight="1" x14ac:dyDescent="0.3">
      <c r="A6" s="17">
        <v>2</v>
      </c>
      <c r="B6" s="18" t="s">
        <v>189</v>
      </c>
      <c r="C6" s="18" t="s">
        <v>119</v>
      </c>
      <c r="D6" s="19">
        <f>46+46+47+41</f>
        <v>180</v>
      </c>
      <c r="E6" s="20">
        <v>6</v>
      </c>
      <c r="F6" s="21">
        <v>180</v>
      </c>
      <c r="G6" s="22">
        <v>6</v>
      </c>
      <c r="I6" s="4"/>
    </row>
    <row r="7" spans="1:34" ht="15.75" customHeight="1" x14ac:dyDescent="0.3">
      <c r="A7" s="17">
        <v>7</v>
      </c>
      <c r="B7" s="18" t="s">
        <v>190</v>
      </c>
      <c r="C7" s="18" t="s">
        <v>23</v>
      </c>
      <c r="D7" s="19">
        <f>40+44+46+46</f>
        <v>176</v>
      </c>
      <c r="E7" s="20">
        <v>5</v>
      </c>
      <c r="F7" s="19">
        <v>176</v>
      </c>
      <c r="G7" s="23">
        <v>5</v>
      </c>
      <c r="J7" s="71"/>
    </row>
    <row r="8" spans="1:34" ht="15.75" customHeight="1" x14ac:dyDescent="0.3">
      <c r="A8" s="17">
        <v>3</v>
      </c>
      <c r="B8" s="18" t="s">
        <v>191</v>
      </c>
      <c r="C8" s="18" t="s">
        <v>119</v>
      </c>
      <c r="D8" s="19">
        <f>39+40+44+44</f>
        <v>167</v>
      </c>
      <c r="E8" s="20">
        <v>4</v>
      </c>
      <c r="F8" s="19">
        <v>167</v>
      </c>
      <c r="G8" s="23">
        <v>4</v>
      </c>
    </row>
    <row r="9" spans="1:34" ht="15.75" customHeight="1" x14ac:dyDescent="0.3">
      <c r="A9" s="17">
        <v>1</v>
      </c>
      <c r="B9" s="18" t="s">
        <v>156</v>
      </c>
      <c r="C9" s="18" t="s">
        <v>81</v>
      </c>
      <c r="D9" s="19">
        <f>43+40+34+45</f>
        <v>162</v>
      </c>
      <c r="E9" s="20">
        <v>3</v>
      </c>
      <c r="F9" s="21">
        <v>162</v>
      </c>
      <c r="G9" s="22">
        <v>3</v>
      </c>
    </row>
    <row r="10" spans="1:34" ht="15.75" customHeight="1" x14ac:dyDescent="0.3">
      <c r="A10" s="17">
        <v>4</v>
      </c>
      <c r="B10" s="18" t="s">
        <v>192</v>
      </c>
      <c r="C10" s="18" t="s">
        <v>193</v>
      </c>
      <c r="D10" s="19" t="s">
        <v>43</v>
      </c>
      <c r="E10" s="20">
        <v>0</v>
      </c>
      <c r="F10" s="19">
        <v>0</v>
      </c>
      <c r="G10" s="23">
        <v>0</v>
      </c>
    </row>
    <row r="11" spans="1:34" ht="15.75" customHeight="1" x14ac:dyDescent="0.3">
      <c r="A11" s="24">
        <v>6</v>
      </c>
      <c r="B11" s="25" t="s">
        <v>194</v>
      </c>
      <c r="C11" s="25" t="s">
        <v>193</v>
      </c>
      <c r="D11" s="26" t="s">
        <v>43</v>
      </c>
      <c r="E11" s="27">
        <v>0</v>
      </c>
      <c r="F11" s="26">
        <v>0</v>
      </c>
      <c r="G11" s="30">
        <v>0</v>
      </c>
    </row>
    <row r="12" spans="1:34" ht="15.75" customHeight="1" x14ac:dyDescent="0.3"/>
    <row r="13" spans="1:34" ht="15.75" customHeight="1" x14ac:dyDescent="0.3">
      <c r="A13" s="7"/>
      <c r="B13" s="8" t="s">
        <v>4</v>
      </c>
      <c r="C13" s="8"/>
      <c r="D13" s="8"/>
      <c r="E13" s="8"/>
      <c r="F13" s="8"/>
      <c r="G13" s="8"/>
    </row>
    <row r="14" spans="1:34" ht="15.75" customHeight="1" x14ac:dyDescent="0.3">
      <c r="A14" s="9"/>
      <c r="B14" s="10" t="s">
        <v>5</v>
      </c>
      <c r="C14" s="10" t="s">
        <v>6</v>
      </c>
      <c r="D14" s="11" t="s">
        <v>7</v>
      </c>
      <c r="E14" s="11" t="s">
        <v>8</v>
      </c>
      <c r="F14" s="11" t="s">
        <v>9</v>
      </c>
      <c r="G14" s="12" t="s">
        <v>10</v>
      </c>
    </row>
    <row r="15" spans="1:34" ht="15.75" customHeight="1" x14ac:dyDescent="0.3">
      <c r="A15" s="13">
        <v>3</v>
      </c>
      <c r="B15" s="14" t="s">
        <v>195</v>
      </c>
      <c r="C15" s="14" t="s">
        <v>196</v>
      </c>
      <c r="D15" s="15">
        <f>43+41+43+43</f>
        <v>170</v>
      </c>
      <c r="E15" s="15">
        <v>7</v>
      </c>
      <c r="F15" s="15">
        <v>170</v>
      </c>
      <c r="G15" s="16">
        <v>7</v>
      </c>
    </row>
    <row r="16" spans="1:34" ht="15.75" customHeight="1" x14ac:dyDescent="0.3">
      <c r="A16" s="17">
        <v>6</v>
      </c>
      <c r="B16" s="18" t="s">
        <v>197</v>
      </c>
      <c r="C16" s="18" t="s">
        <v>196</v>
      </c>
      <c r="D16" s="19">
        <f>43+41+43+43</f>
        <v>170</v>
      </c>
      <c r="E16" s="20">
        <v>7</v>
      </c>
      <c r="F16" s="19">
        <v>170</v>
      </c>
      <c r="G16" s="23">
        <v>7</v>
      </c>
    </row>
    <row r="17" spans="1:10" ht="15.75" customHeight="1" x14ac:dyDescent="0.3">
      <c r="A17" s="17">
        <v>7</v>
      </c>
      <c r="B17" s="18" t="s">
        <v>198</v>
      </c>
      <c r="C17" s="18" t="s">
        <v>196</v>
      </c>
      <c r="D17" s="19">
        <f>36+38+37+43</f>
        <v>154</v>
      </c>
      <c r="E17" s="20">
        <v>5</v>
      </c>
      <c r="F17" s="19">
        <v>154</v>
      </c>
      <c r="G17" s="23">
        <v>5</v>
      </c>
    </row>
    <row r="18" spans="1:10" ht="15.75" customHeight="1" x14ac:dyDescent="0.3">
      <c r="A18" s="17">
        <v>1</v>
      </c>
      <c r="B18" s="18" t="s">
        <v>199</v>
      </c>
      <c r="C18" s="18" t="s">
        <v>81</v>
      </c>
      <c r="D18" s="19" t="s">
        <v>43</v>
      </c>
      <c r="E18" s="20">
        <v>0</v>
      </c>
      <c r="F18" s="21">
        <v>0</v>
      </c>
      <c r="G18" s="22">
        <v>0</v>
      </c>
    </row>
    <row r="19" spans="1:10" ht="15.75" customHeight="1" x14ac:dyDescent="0.3">
      <c r="A19" s="17">
        <v>2</v>
      </c>
      <c r="B19" s="18" t="s">
        <v>200</v>
      </c>
      <c r="C19" s="18" t="s">
        <v>193</v>
      </c>
      <c r="D19" s="19" t="s">
        <v>43</v>
      </c>
      <c r="E19" s="20">
        <v>0</v>
      </c>
      <c r="F19" s="19">
        <v>0</v>
      </c>
      <c r="G19" s="23">
        <v>0</v>
      </c>
    </row>
    <row r="20" spans="1:10" ht="15.75" customHeight="1" x14ac:dyDescent="0.3">
      <c r="A20" s="17">
        <v>4</v>
      </c>
      <c r="B20" s="18" t="s">
        <v>201</v>
      </c>
      <c r="C20" s="18" t="s">
        <v>193</v>
      </c>
      <c r="D20" s="19" t="s">
        <v>43</v>
      </c>
      <c r="E20" s="20">
        <v>0</v>
      </c>
      <c r="F20" s="19">
        <v>0</v>
      </c>
      <c r="G20" s="23">
        <v>0</v>
      </c>
    </row>
    <row r="21" spans="1:10" ht="15.75" customHeight="1" x14ac:dyDescent="0.3">
      <c r="A21" s="24">
        <v>5</v>
      </c>
      <c r="B21" s="25" t="s">
        <v>202</v>
      </c>
      <c r="C21" s="25" t="s">
        <v>193</v>
      </c>
      <c r="D21" s="26" t="s">
        <v>43</v>
      </c>
      <c r="E21" s="27">
        <v>0</v>
      </c>
      <c r="F21" s="26">
        <v>0</v>
      </c>
      <c r="G21" s="30">
        <v>0</v>
      </c>
    </row>
    <row r="22" spans="1:10" ht="15.75" customHeight="1" x14ac:dyDescent="0.3"/>
    <row r="23" spans="1:10" ht="15.75" customHeight="1" x14ac:dyDescent="0.3">
      <c r="A23" s="7"/>
      <c r="B23" s="8" t="s">
        <v>44</v>
      </c>
      <c r="C23" s="8"/>
      <c r="D23" s="8"/>
      <c r="E23" s="8"/>
      <c r="F23" s="8"/>
      <c r="G23" s="8"/>
    </row>
    <row r="24" spans="1:10" ht="15.75" customHeight="1" x14ac:dyDescent="0.3">
      <c r="A24" s="9"/>
      <c r="B24" s="10" t="s">
        <v>5</v>
      </c>
      <c r="C24" s="10" t="s">
        <v>6</v>
      </c>
      <c r="D24" s="11" t="s">
        <v>7</v>
      </c>
      <c r="E24" s="11" t="s">
        <v>8</v>
      </c>
      <c r="F24" s="11" t="s">
        <v>9</v>
      </c>
      <c r="G24" s="12" t="s">
        <v>10</v>
      </c>
    </row>
    <row r="25" spans="1:10" ht="15.75" customHeight="1" x14ac:dyDescent="0.3">
      <c r="A25" s="13">
        <v>6</v>
      </c>
      <c r="B25" s="14" t="s">
        <v>136</v>
      </c>
      <c r="C25" s="14" t="s">
        <v>67</v>
      </c>
      <c r="D25" s="15">
        <v>189</v>
      </c>
      <c r="E25" s="15">
        <v>8</v>
      </c>
      <c r="F25" s="15">
        <v>189</v>
      </c>
      <c r="G25" s="16">
        <v>8</v>
      </c>
    </row>
    <row r="26" spans="1:10" ht="15.75" customHeight="1" x14ac:dyDescent="0.3">
      <c r="A26" s="17">
        <v>7</v>
      </c>
      <c r="B26" s="18" t="s">
        <v>79</v>
      </c>
      <c r="C26" s="18" t="s">
        <v>76</v>
      </c>
      <c r="D26" s="19">
        <f>43+45+43+45</f>
        <v>176</v>
      </c>
      <c r="E26" s="20">
        <v>7</v>
      </c>
      <c r="F26" s="19">
        <v>176</v>
      </c>
      <c r="G26" s="23">
        <v>7</v>
      </c>
    </row>
    <row r="27" spans="1:10" ht="15.75" customHeight="1" x14ac:dyDescent="0.3">
      <c r="A27" s="17">
        <v>5</v>
      </c>
      <c r="B27" s="18" t="s">
        <v>203</v>
      </c>
      <c r="C27" s="18" t="s">
        <v>76</v>
      </c>
      <c r="D27" s="19">
        <f>41+45+40+42</f>
        <v>168</v>
      </c>
      <c r="E27" s="20">
        <v>6</v>
      </c>
      <c r="F27" s="19">
        <v>168</v>
      </c>
      <c r="G27" s="23">
        <v>6</v>
      </c>
    </row>
    <row r="28" spans="1:10" ht="15.75" customHeight="1" x14ac:dyDescent="0.3">
      <c r="A28" s="17">
        <v>4</v>
      </c>
      <c r="B28" s="18" t="s">
        <v>147</v>
      </c>
      <c r="C28" s="18" t="s">
        <v>67</v>
      </c>
      <c r="D28" s="19">
        <v>166</v>
      </c>
      <c r="E28" s="20">
        <v>5</v>
      </c>
      <c r="F28" s="19">
        <v>166</v>
      </c>
      <c r="G28" s="23">
        <v>5</v>
      </c>
    </row>
    <row r="29" spans="1:10" ht="15.75" customHeight="1" x14ac:dyDescent="0.3">
      <c r="A29" s="17">
        <v>2</v>
      </c>
      <c r="B29" s="18" t="s">
        <v>204</v>
      </c>
      <c r="C29" s="18" t="s">
        <v>76</v>
      </c>
      <c r="D29" s="19">
        <f>44+35+43+35</f>
        <v>157</v>
      </c>
      <c r="E29" s="20">
        <v>4</v>
      </c>
      <c r="F29" s="19">
        <v>157</v>
      </c>
      <c r="G29" s="23">
        <v>4</v>
      </c>
    </row>
    <row r="30" spans="1:10" ht="15.75" customHeight="1" x14ac:dyDescent="0.3">
      <c r="A30" s="17">
        <v>8</v>
      </c>
      <c r="B30" s="18" t="s">
        <v>205</v>
      </c>
      <c r="C30" s="18" t="s">
        <v>196</v>
      </c>
      <c r="D30" s="19">
        <f>36+38+37+43</f>
        <v>154</v>
      </c>
      <c r="E30" s="20">
        <v>3</v>
      </c>
      <c r="F30" s="19">
        <v>154</v>
      </c>
      <c r="G30" s="23">
        <v>3</v>
      </c>
    </row>
    <row r="31" spans="1:10" ht="15.75" customHeight="1" x14ac:dyDescent="0.3">
      <c r="A31" s="17">
        <v>1</v>
      </c>
      <c r="B31" s="18" t="s">
        <v>206</v>
      </c>
      <c r="C31" s="18" t="s">
        <v>119</v>
      </c>
      <c r="D31" s="19">
        <f>33+39+33+41</f>
        <v>146</v>
      </c>
      <c r="E31" s="20">
        <v>2</v>
      </c>
      <c r="F31" s="21">
        <v>146</v>
      </c>
      <c r="G31" s="22">
        <v>2</v>
      </c>
    </row>
    <row r="32" spans="1:10" ht="15.75" customHeight="1" x14ac:dyDescent="0.3">
      <c r="A32" s="24">
        <v>3</v>
      </c>
      <c r="B32" s="25" t="s">
        <v>75</v>
      </c>
      <c r="C32" s="25" t="s">
        <v>76</v>
      </c>
      <c r="D32" s="26" t="s">
        <v>43</v>
      </c>
      <c r="E32" s="27">
        <v>0</v>
      </c>
      <c r="F32" s="26">
        <v>0</v>
      </c>
      <c r="G32" s="30">
        <v>0</v>
      </c>
      <c r="J32" s="4" t="s">
        <v>207</v>
      </c>
    </row>
    <row r="33" spans="2:6" ht="15.75" customHeight="1" x14ac:dyDescent="0.3"/>
    <row r="34" spans="2:6" ht="15.75" customHeight="1" x14ac:dyDescent="0.3">
      <c r="B34" s="4" t="s">
        <v>208</v>
      </c>
      <c r="F34" s="33" t="s">
        <v>142</v>
      </c>
    </row>
    <row r="35" spans="2:6" ht="15.75" customHeight="1" x14ac:dyDescent="0.3">
      <c r="B35" s="4" t="s">
        <v>143</v>
      </c>
    </row>
    <row r="36" spans="2:6" ht="15.75" customHeight="1" x14ac:dyDescent="0.3"/>
    <row r="37" spans="2:6" ht="15.75" customHeight="1" x14ac:dyDescent="0.3"/>
    <row r="38" spans="2:6" ht="15.75" customHeight="1" x14ac:dyDescent="0.3"/>
    <row r="39" spans="2:6" ht="15.75" customHeight="1" x14ac:dyDescent="0.3"/>
    <row r="40" spans="2:6" ht="15.75" customHeight="1" x14ac:dyDescent="0.3"/>
    <row r="41" spans="2:6" ht="15.75" customHeight="1" x14ac:dyDescent="0.3"/>
    <row r="42" spans="2:6" ht="15.75" customHeight="1" x14ac:dyDescent="0.3"/>
    <row r="43" spans="2:6" ht="15.75" customHeight="1" x14ac:dyDescent="0.3"/>
    <row r="44" spans="2:6" ht="15.75" customHeight="1" x14ac:dyDescent="0.3"/>
    <row r="45" spans="2:6" ht="15.75" customHeight="1" x14ac:dyDescent="0.3"/>
    <row r="46" spans="2:6" ht="15.75" customHeight="1" x14ac:dyDescent="0.3"/>
    <row r="47" spans="2:6" ht="15.75" customHeight="1" x14ac:dyDescent="0.3"/>
    <row r="48" spans="2: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</sheetData>
  <hyperlinks>
    <hyperlink ref="B2" location="'Index'!A3" tooltip="Go to the Index sheet" display="`" xr:uid="{007F0DCE-15E0-43E2-9B07-1172C94383E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2D8E-D289-4FB2-9E98-FB3689ADDC75}">
  <sheetPr codeName="Sheet32">
    <tabColor rgb="FFCC0000"/>
    <pageSetUpPr fitToPage="1"/>
  </sheetPr>
  <dimension ref="A1:AH60"/>
  <sheetViews>
    <sheetView showGridLines="0" zoomScaleNormal="100" workbookViewId="0">
      <selection activeCell="A2" sqref="A2"/>
    </sheetView>
  </sheetViews>
  <sheetFormatPr defaultColWidth="8.42578125" defaultRowHeight="15" x14ac:dyDescent="0.3"/>
  <cols>
    <col min="1" max="1" width="2.7109375" style="5" customWidth="1"/>
    <col min="2" max="3" width="20.7109375" style="4" customWidth="1"/>
    <col min="4" max="7" width="5" style="4" customWidth="1"/>
    <col min="8" max="8" width="1.7109375" style="4" customWidth="1"/>
    <col min="9" max="9" width="2.7109375" style="5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2" customFormat="1" ht="18" x14ac:dyDescent="0.35">
      <c r="A1" s="1"/>
      <c r="B1" s="2" t="s">
        <v>209</v>
      </c>
      <c r="D1" s="3"/>
      <c r="E1" s="3"/>
      <c r="F1" s="3"/>
      <c r="G1" s="3"/>
      <c r="H1" s="3"/>
      <c r="I1" s="3" t="s">
        <v>1</v>
      </c>
      <c r="J1" s="3"/>
      <c r="K1" s="3"/>
      <c r="L1" s="3"/>
      <c r="N1" s="3"/>
      <c r="O1" s="3"/>
      <c r="P1" s="3"/>
      <c r="Q1" s="3"/>
      <c r="R1" s="3"/>
      <c r="S1" s="3"/>
      <c r="T1" s="3"/>
      <c r="U1" s="3"/>
      <c r="V1" s="3"/>
      <c r="W1" s="3"/>
      <c r="AG1" s="4"/>
      <c r="AH1" s="5"/>
    </row>
    <row r="2" spans="1:34" ht="15.75" customHeight="1" x14ac:dyDescent="0.3">
      <c r="B2" s="6" t="s">
        <v>2</v>
      </c>
      <c r="AH2" s="5"/>
    </row>
    <row r="3" spans="1:34" s="8" customFormat="1" ht="15.75" customHeight="1" x14ac:dyDescent="0.3">
      <c r="A3" s="7"/>
      <c r="B3" s="8" t="s">
        <v>3</v>
      </c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9"/>
      <c r="B4" s="10" t="s">
        <v>5</v>
      </c>
      <c r="C4" s="10" t="s">
        <v>6</v>
      </c>
      <c r="D4" s="11" t="s">
        <v>7</v>
      </c>
      <c r="E4" s="11" t="s">
        <v>8</v>
      </c>
      <c r="F4" s="11" t="s">
        <v>9</v>
      </c>
      <c r="G4" s="12" t="s">
        <v>10</v>
      </c>
      <c r="I4" s="4"/>
    </row>
    <row r="5" spans="1:34" ht="15.75" customHeight="1" x14ac:dyDescent="0.3">
      <c r="A5" s="13">
        <v>5</v>
      </c>
      <c r="B5" s="14" t="s">
        <v>210</v>
      </c>
      <c r="C5" s="14" t="s">
        <v>16</v>
      </c>
      <c r="D5" s="15">
        <v>189</v>
      </c>
      <c r="E5" s="15">
        <v>8</v>
      </c>
      <c r="F5" s="15">
        <v>189</v>
      </c>
      <c r="G5" s="16">
        <v>8</v>
      </c>
      <c r="I5" s="4"/>
    </row>
    <row r="6" spans="1:34" ht="15.75" customHeight="1" x14ac:dyDescent="0.3">
      <c r="A6" s="17">
        <v>8</v>
      </c>
      <c r="B6" s="18" t="s">
        <v>211</v>
      </c>
      <c r="C6" s="18" t="s">
        <v>37</v>
      </c>
      <c r="D6" s="19">
        <v>188</v>
      </c>
      <c r="E6" s="20">
        <v>7</v>
      </c>
      <c r="F6" s="19">
        <v>188</v>
      </c>
      <c r="G6" s="23">
        <v>7</v>
      </c>
      <c r="I6" s="4"/>
    </row>
    <row r="7" spans="1:34" ht="15.75" customHeight="1" x14ac:dyDescent="0.3">
      <c r="A7" s="17">
        <v>1</v>
      </c>
      <c r="B7" s="18" t="s">
        <v>212</v>
      </c>
      <c r="C7" s="18" t="s">
        <v>23</v>
      </c>
      <c r="D7" s="19">
        <v>187</v>
      </c>
      <c r="E7" s="20">
        <v>6</v>
      </c>
      <c r="F7" s="21">
        <v>187</v>
      </c>
      <c r="G7" s="22">
        <v>6</v>
      </c>
      <c r="J7" s="71"/>
    </row>
    <row r="8" spans="1:34" ht="15.75" customHeight="1" x14ac:dyDescent="0.3">
      <c r="A8" s="17">
        <v>4</v>
      </c>
      <c r="B8" s="18" t="s">
        <v>213</v>
      </c>
      <c r="C8" s="18" t="s">
        <v>76</v>
      </c>
      <c r="D8" s="19">
        <v>183</v>
      </c>
      <c r="E8" s="20">
        <v>5</v>
      </c>
      <c r="F8" s="19">
        <v>183</v>
      </c>
      <c r="G8" s="23">
        <v>5</v>
      </c>
    </row>
    <row r="9" spans="1:34" ht="15.75" customHeight="1" x14ac:dyDescent="0.3">
      <c r="A9" s="17">
        <v>2</v>
      </c>
      <c r="B9" s="18" t="s">
        <v>214</v>
      </c>
      <c r="C9" s="18" t="s">
        <v>76</v>
      </c>
      <c r="D9" s="19">
        <v>173</v>
      </c>
      <c r="E9" s="20">
        <v>4</v>
      </c>
      <c r="F9" s="19">
        <v>173</v>
      </c>
      <c r="G9" s="23">
        <v>4</v>
      </c>
      <c r="I9" s="4"/>
    </row>
    <row r="10" spans="1:34" ht="15.75" customHeight="1" x14ac:dyDescent="0.3">
      <c r="A10" s="17">
        <v>3</v>
      </c>
      <c r="B10" s="18" t="s">
        <v>11</v>
      </c>
      <c r="C10" s="18" t="s">
        <v>12</v>
      </c>
      <c r="D10" s="19">
        <v>171</v>
      </c>
      <c r="E10" s="20">
        <v>3</v>
      </c>
      <c r="F10" s="19">
        <v>171</v>
      </c>
      <c r="G10" s="23">
        <v>3</v>
      </c>
      <c r="I10" s="4"/>
    </row>
    <row r="11" spans="1:34" ht="15.75" customHeight="1" x14ac:dyDescent="0.3">
      <c r="A11" s="17">
        <v>6</v>
      </c>
      <c r="B11" s="18" t="s">
        <v>215</v>
      </c>
      <c r="C11" s="18" t="s">
        <v>16</v>
      </c>
      <c r="D11" s="19" t="s">
        <v>68</v>
      </c>
      <c r="E11" s="20">
        <v>0</v>
      </c>
      <c r="F11" s="19">
        <v>0</v>
      </c>
      <c r="G11" s="23">
        <v>0</v>
      </c>
      <c r="I11" s="4"/>
    </row>
    <row r="12" spans="1:34" ht="15.75" customHeight="1" x14ac:dyDescent="0.3">
      <c r="A12" s="24">
        <v>7</v>
      </c>
      <c r="B12" s="25" t="s">
        <v>216</v>
      </c>
      <c r="C12" s="25" t="s">
        <v>42</v>
      </c>
      <c r="D12" s="26" t="s">
        <v>43</v>
      </c>
      <c r="E12" s="27">
        <v>0</v>
      </c>
      <c r="F12" s="26">
        <v>0</v>
      </c>
      <c r="G12" s="30">
        <v>0</v>
      </c>
      <c r="I12" s="4"/>
    </row>
    <row r="13" spans="1:34" ht="15.75" customHeight="1" x14ac:dyDescent="0.3"/>
    <row r="14" spans="1:34" ht="15.75" customHeight="1" x14ac:dyDescent="0.3">
      <c r="A14" s="7"/>
      <c r="B14" s="8" t="s">
        <v>4</v>
      </c>
      <c r="C14" s="8"/>
      <c r="D14" s="8"/>
      <c r="E14" s="8"/>
      <c r="F14" s="8"/>
      <c r="G14" s="8"/>
    </row>
    <row r="15" spans="1:34" ht="15.75" customHeight="1" x14ac:dyDescent="0.3">
      <c r="A15" s="9"/>
      <c r="B15" s="10" t="s">
        <v>5</v>
      </c>
      <c r="C15" s="10" t="s">
        <v>6</v>
      </c>
      <c r="D15" s="11" t="s">
        <v>7</v>
      </c>
      <c r="E15" s="11" t="s">
        <v>8</v>
      </c>
      <c r="F15" s="11" t="s">
        <v>9</v>
      </c>
      <c r="G15" s="12" t="s">
        <v>10</v>
      </c>
    </row>
    <row r="16" spans="1:34" ht="15.75" customHeight="1" x14ac:dyDescent="0.3">
      <c r="A16" s="13">
        <v>7</v>
      </c>
      <c r="B16" s="14" t="s">
        <v>217</v>
      </c>
      <c r="C16" s="14" t="s">
        <v>49</v>
      </c>
      <c r="D16" s="15">
        <v>176</v>
      </c>
      <c r="E16" s="15">
        <v>8</v>
      </c>
      <c r="F16" s="15">
        <v>176</v>
      </c>
      <c r="G16" s="16">
        <v>8</v>
      </c>
    </row>
    <row r="17" spans="1:7" ht="15.75" customHeight="1" x14ac:dyDescent="0.3">
      <c r="A17" s="17">
        <v>8</v>
      </c>
      <c r="B17" s="18" t="s">
        <v>218</v>
      </c>
      <c r="C17" s="18" t="s">
        <v>12</v>
      </c>
      <c r="D17" s="19">
        <v>171</v>
      </c>
      <c r="E17" s="20">
        <v>7</v>
      </c>
      <c r="F17" s="19">
        <v>171</v>
      </c>
      <c r="G17" s="23">
        <v>7</v>
      </c>
    </row>
    <row r="18" spans="1:7" ht="15.75" customHeight="1" x14ac:dyDescent="0.3">
      <c r="A18" s="17">
        <v>1</v>
      </c>
      <c r="B18" s="18" t="s">
        <v>90</v>
      </c>
      <c r="C18" s="18" t="s">
        <v>91</v>
      </c>
      <c r="D18" s="19">
        <v>167</v>
      </c>
      <c r="E18" s="20">
        <v>6</v>
      </c>
      <c r="F18" s="21">
        <v>167</v>
      </c>
      <c r="G18" s="22">
        <v>6</v>
      </c>
    </row>
    <row r="19" spans="1:7" ht="15.75" customHeight="1" x14ac:dyDescent="0.3">
      <c r="A19" s="17">
        <v>3</v>
      </c>
      <c r="B19" s="18" t="s">
        <v>219</v>
      </c>
      <c r="C19" s="18" t="s">
        <v>49</v>
      </c>
      <c r="D19" s="19">
        <v>160</v>
      </c>
      <c r="E19" s="20">
        <v>5</v>
      </c>
      <c r="F19" s="19">
        <v>160</v>
      </c>
      <c r="G19" s="23">
        <v>5</v>
      </c>
    </row>
    <row r="20" spans="1:7" ht="15.75" customHeight="1" x14ac:dyDescent="0.3">
      <c r="A20" s="17">
        <v>2</v>
      </c>
      <c r="B20" s="18" t="s">
        <v>220</v>
      </c>
      <c r="C20" s="18" t="s">
        <v>23</v>
      </c>
      <c r="D20" s="19">
        <v>155</v>
      </c>
      <c r="E20" s="20">
        <v>4</v>
      </c>
      <c r="F20" s="19">
        <v>155</v>
      </c>
      <c r="G20" s="23">
        <v>4</v>
      </c>
    </row>
    <row r="21" spans="1:7" ht="15.75" customHeight="1" x14ac:dyDescent="0.3">
      <c r="A21" s="17">
        <v>6</v>
      </c>
      <c r="B21" s="18" t="s">
        <v>65</v>
      </c>
      <c r="C21" s="18" t="s">
        <v>49</v>
      </c>
      <c r="D21" s="19">
        <v>151</v>
      </c>
      <c r="E21" s="20">
        <v>3</v>
      </c>
      <c r="F21" s="19">
        <v>151</v>
      </c>
      <c r="G21" s="23">
        <v>3</v>
      </c>
    </row>
    <row r="22" spans="1:7" ht="15.75" customHeight="1" x14ac:dyDescent="0.3">
      <c r="A22" s="17">
        <v>4</v>
      </c>
      <c r="B22" s="18" t="s">
        <v>221</v>
      </c>
      <c r="C22" s="18" t="s">
        <v>134</v>
      </c>
      <c r="D22" s="19" t="s">
        <v>43</v>
      </c>
      <c r="E22" s="20">
        <v>0</v>
      </c>
      <c r="F22" s="19">
        <v>0</v>
      </c>
      <c r="G22" s="23">
        <v>0</v>
      </c>
    </row>
    <row r="23" spans="1:7" ht="15.75" customHeight="1" x14ac:dyDescent="0.3">
      <c r="A23" s="24">
        <v>5</v>
      </c>
      <c r="B23" s="25" t="s">
        <v>222</v>
      </c>
      <c r="C23" s="25" t="s">
        <v>49</v>
      </c>
      <c r="D23" s="26" t="s">
        <v>43</v>
      </c>
      <c r="E23" s="27">
        <v>0</v>
      </c>
      <c r="F23" s="26">
        <v>0</v>
      </c>
      <c r="G23" s="30">
        <v>0</v>
      </c>
    </row>
    <row r="24" spans="1:7" ht="15.75" customHeight="1" x14ac:dyDescent="0.3"/>
    <row r="25" spans="1:7" ht="15.75" customHeight="1" x14ac:dyDescent="0.3">
      <c r="A25" s="7"/>
      <c r="B25" s="8" t="s">
        <v>44</v>
      </c>
      <c r="C25" s="8"/>
      <c r="D25" s="8"/>
      <c r="E25" s="8"/>
      <c r="F25" s="8"/>
      <c r="G25" s="8"/>
    </row>
    <row r="26" spans="1:7" ht="15.75" customHeight="1" x14ac:dyDescent="0.3">
      <c r="A26" s="9"/>
      <c r="B26" s="10" t="s">
        <v>5</v>
      </c>
      <c r="C26" s="10" t="s">
        <v>6</v>
      </c>
      <c r="D26" s="11" t="s">
        <v>7</v>
      </c>
      <c r="E26" s="11" t="s">
        <v>8</v>
      </c>
      <c r="F26" s="11" t="s">
        <v>9</v>
      </c>
      <c r="G26" s="12" t="s">
        <v>10</v>
      </c>
    </row>
    <row r="27" spans="1:7" ht="15.75" customHeight="1" x14ac:dyDescent="0.3">
      <c r="A27" s="13">
        <v>3</v>
      </c>
      <c r="B27" s="14" t="s">
        <v>223</v>
      </c>
      <c r="C27" s="14" t="s">
        <v>23</v>
      </c>
      <c r="D27" s="15">
        <v>161</v>
      </c>
      <c r="E27" s="15">
        <v>7</v>
      </c>
      <c r="F27" s="15">
        <v>161</v>
      </c>
      <c r="G27" s="16">
        <v>7</v>
      </c>
    </row>
    <row r="28" spans="1:7" ht="15.75" customHeight="1" x14ac:dyDescent="0.3">
      <c r="A28" s="17">
        <v>7</v>
      </c>
      <c r="B28" s="18" t="s">
        <v>117</v>
      </c>
      <c r="C28" s="18" t="s">
        <v>108</v>
      </c>
      <c r="D28" s="19">
        <v>145</v>
      </c>
      <c r="E28" s="20">
        <v>6</v>
      </c>
      <c r="F28" s="19">
        <v>145</v>
      </c>
      <c r="G28" s="23">
        <v>6</v>
      </c>
    </row>
    <row r="29" spans="1:7" ht="15.75" customHeight="1" x14ac:dyDescent="0.3">
      <c r="A29" s="17">
        <v>1</v>
      </c>
      <c r="B29" s="18" t="s">
        <v>139</v>
      </c>
      <c r="C29" s="18" t="s">
        <v>102</v>
      </c>
      <c r="D29" s="19">
        <v>139</v>
      </c>
      <c r="E29" s="20">
        <v>5</v>
      </c>
      <c r="F29" s="21">
        <v>139</v>
      </c>
      <c r="G29" s="22">
        <v>5</v>
      </c>
    </row>
    <row r="30" spans="1:7" ht="15.75" customHeight="1" x14ac:dyDescent="0.3">
      <c r="A30" s="17">
        <v>6</v>
      </c>
      <c r="B30" s="18" t="s">
        <v>100</v>
      </c>
      <c r="C30" s="18" t="s">
        <v>49</v>
      </c>
      <c r="D30" s="19">
        <v>134</v>
      </c>
      <c r="E30" s="20">
        <v>4</v>
      </c>
      <c r="F30" s="19">
        <v>134</v>
      </c>
      <c r="G30" s="23">
        <v>4</v>
      </c>
    </row>
    <row r="31" spans="1:7" ht="15.75" customHeight="1" x14ac:dyDescent="0.3">
      <c r="A31" s="17">
        <v>5</v>
      </c>
      <c r="B31" s="18" t="s">
        <v>224</v>
      </c>
      <c r="C31" s="18" t="s">
        <v>23</v>
      </c>
      <c r="D31" s="19">
        <v>132</v>
      </c>
      <c r="E31" s="20">
        <v>3</v>
      </c>
      <c r="F31" s="19">
        <v>132</v>
      </c>
      <c r="G31" s="23">
        <v>3</v>
      </c>
    </row>
    <row r="32" spans="1:7" ht="15.75" customHeight="1" x14ac:dyDescent="0.3">
      <c r="A32" s="17">
        <v>2</v>
      </c>
      <c r="B32" s="18" t="s">
        <v>120</v>
      </c>
      <c r="C32" s="18" t="s">
        <v>67</v>
      </c>
      <c r="D32" s="19" t="s">
        <v>68</v>
      </c>
      <c r="E32" s="20">
        <v>0</v>
      </c>
      <c r="F32" s="19">
        <v>0</v>
      </c>
      <c r="G32" s="23">
        <v>0</v>
      </c>
    </row>
    <row r="33" spans="1:7" ht="15.75" customHeight="1" x14ac:dyDescent="0.3">
      <c r="A33" s="24">
        <v>4</v>
      </c>
      <c r="B33" s="25" t="s">
        <v>225</v>
      </c>
      <c r="C33" s="25" t="s">
        <v>67</v>
      </c>
      <c r="D33" s="26" t="s">
        <v>68</v>
      </c>
      <c r="E33" s="27">
        <v>0</v>
      </c>
      <c r="F33" s="26">
        <v>0</v>
      </c>
      <c r="G33" s="30">
        <v>0</v>
      </c>
    </row>
    <row r="34" spans="1:7" ht="15.75" customHeight="1" x14ac:dyDescent="0.3"/>
    <row r="35" spans="1:7" ht="15.75" customHeight="1" x14ac:dyDescent="0.3">
      <c r="A35" s="7"/>
      <c r="B35" s="8" t="s">
        <v>45</v>
      </c>
      <c r="C35" s="8"/>
      <c r="D35" s="8"/>
      <c r="E35" s="8"/>
      <c r="F35" s="8"/>
      <c r="G35" s="8"/>
    </row>
    <row r="36" spans="1:7" ht="15.75" customHeight="1" x14ac:dyDescent="0.3">
      <c r="A36" s="9"/>
      <c r="B36" s="10" t="s">
        <v>5</v>
      </c>
      <c r="C36" s="10" t="s">
        <v>6</v>
      </c>
      <c r="D36" s="11" t="s">
        <v>7</v>
      </c>
      <c r="E36" s="11" t="s">
        <v>8</v>
      </c>
      <c r="F36" s="11" t="s">
        <v>9</v>
      </c>
      <c r="G36" s="12" t="s">
        <v>10</v>
      </c>
    </row>
    <row r="37" spans="1:7" ht="15.75" customHeight="1" x14ac:dyDescent="0.3">
      <c r="A37" s="13">
        <v>6</v>
      </c>
      <c r="B37" s="14" t="s">
        <v>226</v>
      </c>
      <c r="C37" s="14" t="s">
        <v>102</v>
      </c>
      <c r="D37" s="15">
        <v>151</v>
      </c>
      <c r="E37" s="15">
        <v>7</v>
      </c>
      <c r="F37" s="15">
        <v>151</v>
      </c>
      <c r="G37" s="16">
        <v>7</v>
      </c>
    </row>
    <row r="38" spans="1:7" ht="15.75" customHeight="1" x14ac:dyDescent="0.3">
      <c r="A38" s="17">
        <v>5</v>
      </c>
      <c r="B38" s="18" t="s">
        <v>227</v>
      </c>
      <c r="C38" s="18" t="s">
        <v>78</v>
      </c>
      <c r="D38" s="19">
        <v>142</v>
      </c>
      <c r="E38" s="20">
        <v>6</v>
      </c>
      <c r="F38" s="19">
        <v>142</v>
      </c>
      <c r="G38" s="23">
        <v>6</v>
      </c>
    </row>
    <row r="39" spans="1:7" ht="15.75" customHeight="1" x14ac:dyDescent="0.3">
      <c r="A39" s="17">
        <v>7</v>
      </c>
      <c r="B39" s="18" t="s">
        <v>153</v>
      </c>
      <c r="C39" s="18" t="s">
        <v>14</v>
      </c>
      <c r="D39" s="19">
        <v>119</v>
      </c>
      <c r="E39" s="20">
        <v>5</v>
      </c>
      <c r="F39" s="19">
        <v>119</v>
      </c>
      <c r="G39" s="23">
        <v>5</v>
      </c>
    </row>
    <row r="40" spans="1:7" ht="15.75" customHeight="1" x14ac:dyDescent="0.3">
      <c r="A40" s="17">
        <v>3</v>
      </c>
      <c r="B40" s="18" t="s">
        <v>228</v>
      </c>
      <c r="C40" s="18" t="s">
        <v>39</v>
      </c>
      <c r="D40" s="19">
        <v>105</v>
      </c>
      <c r="E40" s="20">
        <v>4</v>
      </c>
      <c r="F40" s="19">
        <v>105</v>
      </c>
      <c r="G40" s="23">
        <v>4</v>
      </c>
    </row>
    <row r="41" spans="1:7" ht="15.75" customHeight="1" x14ac:dyDescent="0.3">
      <c r="A41" s="17">
        <v>2</v>
      </c>
      <c r="B41" s="18" t="s">
        <v>147</v>
      </c>
      <c r="C41" s="18" t="s">
        <v>67</v>
      </c>
      <c r="D41" s="19">
        <v>97</v>
      </c>
      <c r="E41" s="20">
        <v>3</v>
      </c>
      <c r="F41" s="19">
        <v>97</v>
      </c>
      <c r="G41" s="23">
        <v>3</v>
      </c>
    </row>
    <row r="42" spans="1:7" ht="15.75" customHeight="1" x14ac:dyDescent="0.3">
      <c r="A42" s="17">
        <v>1</v>
      </c>
      <c r="B42" s="18" t="s">
        <v>229</v>
      </c>
      <c r="C42" s="18" t="s">
        <v>49</v>
      </c>
      <c r="D42" s="19" t="s">
        <v>43</v>
      </c>
      <c r="E42" s="20">
        <v>0</v>
      </c>
      <c r="F42" s="21">
        <v>0</v>
      </c>
      <c r="G42" s="22">
        <v>0</v>
      </c>
    </row>
    <row r="43" spans="1:7" ht="15.75" customHeight="1" x14ac:dyDescent="0.3">
      <c r="A43" s="24">
        <v>4</v>
      </c>
      <c r="B43" s="25" t="s">
        <v>230</v>
      </c>
      <c r="C43" s="25" t="s">
        <v>23</v>
      </c>
      <c r="D43" s="26" t="s">
        <v>43</v>
      </c>
      <c r="E43" s="27">
        <v>0</v>
      </c>
      <c r="F43" s="26">
        <v>0</v>
      </c>
      <c r="G43" s="30">
        <v>0</v>
      </c>
    </row>
    <row r="44" spans="1:7" ht="15.75" customHeight="1" x14ac:dyDescent="0.3"/>
    <row r="45" spans="1:7" ht="15.75" customHeight="1" x14ac:dyDescent="0.3">
      <c r="B45" s="4" t="s">
        <v>231</v>
      </c>
      <c r="F45" s="33" t="s">
        <v>142</v>
      </c>
    </row>
    <row r="46" spans="1:7" ht="15.75" customHeight="1" x14ac:dyDescent="0.3">
      <c r="B46" s="4" t="s">
        <v>143</v>
      </c>
    </row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`" xr:uid="{9FFD973E-A117-426E-A2AA-FAC8D1A6190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2020-21&amp;L&amp;G&amp;R&amp;G</oddHeader>
    <oddFooter>&amp;Cwww.cntsa.org.uk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42</vt:i4>
      </vt:variant>
    </vt:vector>
  </HeadingPairs>
  <TitlesOfParts>
    <vt:vector size="4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Sen</vt:lpstr>
      <vt:lpstr>10m Air Rifle (Supp rest)</vt:lpstr>
      <vt:lpstr>20Yd Pistol</vt:lpstr>
      <vt:lpstr>6Yd Air Pistol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Bench 1</vt:lpstr>
      <vt:lpstr>Long Range Bench 2</vt:lpstr>
      <vt:lpstr>Long Range Bench Sen</vt:lpstr>
      <vt:lpstr>Muzzle-loading Pistol</vt:lpstr>
      <vt:lpstr>Muzzle-loading Revolver</vt:lpstr>
      <vt:lpstr>Rapid Fire Air Pistol</vt:lpstr>
      <vt:lpstr>Rapid Fire Rifle</vt:lpstr>
      <vt:lpstr>Rapid Fire Rifle Sen</vt:lpstr>
      <vt:lpstr>Short Range Rifle</vt:lpstr>
      <vt:lpstr>Short Range Rifle Sen</vt:lpstr>
      <vt:lpstr>Short Range Rifle Team 1</vt:lpstr>
      <vt:lpstr>Short Range Rifle Team 2</vt:lpstr>
      <vt:lpstr>Sport Rifle</vt:lpstr>
      <vt:lpstr>Sport Rifle Sen</vt:lpstr>
      <vt:lpstr>Sport Rifle Team</vt:lpstr>
      <vt:lpstr>SR Benchrest (Air)</vt:lpstr>
      <vt:lpstr>SR Benchrest (Air) Sen</vt:lpstr>
      <vt:lpstr>SR Benchrest (Rimfire) 1</vt:lpstr>
      <vt:lpstr>SR Benchrest (Rimfire) 2</vt:lpstr>
      <vt:lpstr>SR Benchrest (Rimfire) Jun</vt:lpstr>
      <vt:lpstr>SR Benchrest (Rimfire) Sen</vt:lpstr>
      <vt:lpstr>SR Benchrest (Rimfire) Team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2021-08-30T13:05:01Z</dcterms:created>
  <dcterms:modified xsi:type="dcterms:W3CDTF">2021-08-30T13:05:34Z</dcterms:modified>
</cp:coreProperties>
</file>